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E:\Documentos\UPRA\ACTIVOS DE INFORMACIÓN\"/>
    </mc:Choice>
  </mc:AlternateContent>
  <xr:revisionPtr revIDLastSave="0" documentId="8_{DF5852B3-8949-4B00-BB72-3B4FB2F950AD}" xr6:coauthVersionLast="47" xr6:coauthVersionMax="47" xr10:uidLastSave="{00000000-0000-0000-0000-000000000000}"/>
  <bookViews>
    <workbookView xWindow="20370" yWindow="-120" windowWidth="29040" windowHeight="15840" tabRatio="881" firstSheet="1" activeTab="1" xr2:uid="{00000000-000D-0000-FFFF-FFFF00000000}"/>
  </bookViews>
  <sheets>
    <sheet name="Manual" sheetId="1" state="hidden" r:id="rId1"/>
    <sheet name="Activos Consolidados" sheetId="2" r:id="rId2"/>
    <sheet name="Instructivo" sheetId="11" r:id="rId3"/>
    <sheet name="Resultados" sheetId="9" state="hidden" r:id="rId4"/>
    <sheet name="Control Activos Calificados" sheetId="8" state="hidden" r:id="rId5"/>
    <sheet name="Registro de Activos de Informac" sheetId="5" state="hidden" r:id="rId6"/>
    <sheet name="Índice de Inf Clasif y Reserv" sheetId="6" state="hidden" r:id="rId7"/>
    <sheet name="Tipologias" sheetId="4" r:id="rId8"/>
    <sheet name="Clasificación" sheetId="15" r:id="rId9"/>
    <sheet name="Hoja2" sheetId="12" state="hidden" r:id="rId10"/>
    <sheet name="Hoja3" sheetId="13" state="hidden" r:id="rId11"/>
    <sheet name="Hoja4" sheetId="14" state="hidden" r:id="rId12"/>
    <sheet name="Hoja1" sheetId="10" state="hidden" r:id="rId13"/>
  </sheets>
  <externalReferences>
    <externalReference r:id="rId14"/>
    <externalReference r:id="rId15"/>
    <externalReference r:id="rId16"/>
  </externalReferences>
  <definedNames>
    <definedName name="_xlnm._FilterDatabase" localSheetId="1" hidden="1">'Activos Consolidados'!$A$4:$AR$244</definedName>
    <definedName name="_xlnm._FilterDatabase" localSheetId="6" hidden="1">'Índice de Inf Clasif y Reserv'!$A$5:$P$540</definedName>
    <definedName name="APOYO">Tipologias!$D$96:$D$99</definedName>
    <definedName name="_xlnm.Print_Area" localSheetId="0">Manual!$B$2:$F$38</definedName>
    <definedName name="AUDITORIA_INTERNA">Tipologias!$D$100</definedName>
    <definedName name="cabeza1">Tipologias!$B$5:$I$6</definedName>
    <definedName name="Conservacion">Tipologias!$F$50:$F$54</definedName>
    <definedName name="direccion">Tipologias!$E$91:$E$95</definedName>
    <definedName name="ESTRATEGICOS">Tipologias!$D$91:$D$93</definedName>
    <definedName name="EVALUACION_Y_SEGUIMIENTO_A_LA_GESTION">Tipologias!$D$101</definedName>
    <definedName name="Frecuencia">Tipologias!$C$73:$C$85</definedName>
    <definedName name="GERENCIA_GENERAL">Tipologias!$F$92:$F$96</definedName>
    <definedName name="integridad">Tipologias!$C$33:$C$38</definedName>
    <definedName name="MISIONALES">Tipologias!$D$94:$D$95</definedName>
    <definedName name="procesa">Tipologias!$C$6:$C$21</definedName>
    <definedName name="proceso">Tipologias!$D$91:$D$103</definedName>
    <definedName name="Recuperacion">Tipologias!$C$51:$C$59</definedName>
    <definedName name="Relacion">Tipologias!$F$64:$G$67</definedName>
    <definedName name="SUBGERENCIA_ADMINISTRATIVA">Tipologias!$F$112:$F$118</definedName>
    <definedName name="SUBGERENCIA_DE_CONTRATACION">Tipologias!$F$119:$F$122</definedName>
    <definedName name="SUBGERENCIA_DE_DESARROLLO_DE_PROYECTOS">Tipologias!$F$97:$F$100</definedName>
    <definedName name="SUBGERENCIA_DE_ESTRUCTURACION_DE_PROYECTOS">Tipologias!$F$91</definedName>
    <definedName name="SUBGERENCIA_DE_OPERACIONES">Tipologias!$F$119:$F$122</definedName>
    <definedName name="SUBGERENCIA_FINANCIERA">Tipologias!$F$101:$F$111</definedName>
    <definedName name="tipo1">Tipologias!$B$6:$I$21</definedName>
    <definedName name="tipoPro">Tipologias!$C$91:$C$94</definedName>
    <definedName name="UnidadAdm">Tipologias!$F$91:$F$119</definedName>
  </definedNames>
  <calcPr calcId="191028"/>
  <pivotCaches>
    <pivotCache cacheId="22" r:id="rId17"/>
    <pivotCache cacheId="23" r:id="rId18"/>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81" i="2" l="1"/>
  <c r="AO181" i="2"/>
  <c r="AN181" i="2"/>
  <c r="AK181" i="2"/>
  <c r="AI181" i="2"/>
  <c r="AH181" i="2"/>
  <c r="AF181" i="2"/>
  <c r="AG181" i="2" s="1"/>
  <c r="AD181" i="2"/>
  <c r="AE181" i="2" s="1"/>
  <c r="AJ181" i="2" s="1"/>
  <c r="AM181" i="2" s="1"/>
  <c r="V181" i="2"/>
  <c r="AP181" i="2" s="1"/>
  <c r="AQ180" i="2"/>
  <c r="AO180" i="2"/>
  <c r="AN180" i="2"/>
  <c r="AK180" i="2"/>
  <c r="AI180" i="2"/>
  <c r="AH180" i="2"/>
  <c r="AL180" i="2" s="1"/>
  <c r="AG180" i="2"/>
  <c r="AF180" i="2"/>
  <c r="AD180" i="2"/>
  <c r="AE180" i="2" s="1"/>
  <c r="V180" i="2"/>
  <c r="AP180" i="2" s="1"/>
  <c r="AQ179" i="2"/>
  <c r="AO179" i="2"/>
  <c r="AN179" i="2"/>
  <c r="AK179" i="2"/>
  <c r="AI179" i="2"/>
  <c r="AH179" i="2"/>
  <c r="AF179" i="2"/>
  <c r="AG179" i="2" s="1"/>
  <c r="AD179" i="2"/>
  <c r="AE179" i="2" s="1"/>
  <c r="V179" i="2"/>
  <c r="AP179" i="2" s="1"/>
  <c r="AQ178" i="2"/>
  <c r="AP178" i="2"/>
  <c r="AO178" i="2"/>
  <c r="AN178" i="2"/>
  <c r="AK178" i="2"/>
  <c r="AI178" i="2"/>
  <c r="AH178" i="2"/>
  <c r="AF178" i="2"/>
  <c r="AG178" i="2" s="1"/>
  <c r="AD178" i="2"/>
  <c r="AE178" i="2" s="1"/>
  <c r="V178" i="2"/>
  <c r="AQ177" i="2"/>
  <c r="AO177" i="2"/>
  <c r="AN177" i="2"/>
  <c r="AK177" i="2"/>
  <c r="AI177" i="2"/>
  <c r="AH177" i="2"/>
  <c r="AF177" i="2"/>
  <c r="AG177" i="2" s="1"/>
  <c r="AD177" i="2"/>
  <c r="AE177" i="2" s="1"/>
  <c r="V177" i="2"/>
  <c r="AP177" i="2" s="1"/>
  <c r="AQ176" i="2"/>
  <c r="AO176" i="2"/>
  <c r="AN176" i="2"/>
  <c r="AK176" i="2"/>
  <c r="AI176" i="2"/>
  <c r="AH176" i="2"/>
  <c r="AL176" i="2" s="1"/>
  <c r="AF176" i="2"/>
  <c r="AG176" i="2" s="1"/>
  <c r="AD176" i="2"/>
  <c r="AE176" i="2" s="1"/>
  <c r="V176" i="2"/>
  <c r="AP176" i="2" s="1"/>
  <c r="AQ175" i="2"/>
  <c r="AO175" i="2"/>
  <c r="AN175" i="2"/>
  <c r="AK175" i="2"/>
  <c r="AI175" i="2"/>
  <c r="AH175" i="2"/>
  <c r="AF175" i="2"/>
  <c r="AG175" i="2" s="1"/>
  <c r="AD175" i="2"/>
  <c r="AE175" i="2" s="1"/>
  <c r="V175" i="2"/>
  <c r="AP175" i="2" s="1"/>
  <c r="AQ174" i="2"/>
  <c r="AO174" i="2"/>
  <c r="AN174" i="2"/>
  <c r="AK174" i="2"/>
  <c r="AI174" i="2"/>
  <c r="AH174" i="2"/>
  <c r="AF174" i="2"/>
  <c r="AG174" i="2" s="1"/>
  <c r="AD174" i="2"/>
  <c r="AE174" i="2" s="1"/>
  <c r="V174" i="2"/>
  <c r="AP174" i="2" s="1"/>
  <c r="AQ173" i="2"/>
  <c r="AO173" i="2"/>
  <c r="AN173" i="2"/>
  <c r="AK173" i="2"/>
  <c r="AI173" i="2"/>
  <c r="AH173" i="2"/>
  <c r="AL173" i="2" s="1"/>
  <c r="AF173" i="2"/>
  <c r="AG173" i="2" s="1"/>
  <c r="AD173" i="2"/>
  <c r="AE173" i="2" s="1"/>
  <c r="V173" i="2"/>
  <c r="AP173" i="2" s="1"/>
  <c r="AQ172" i="2"/>
  <c r="AO172" i="2"/>
  <c r="AN172" i="2"/>
  <c r="AK172" i="2"/>
  <c r="AI172" i="2"/>
  <c r="AH172" i="2"/>
  <c r="AF172" i="2"/>
  <c r="AG172" i="2" s="1"/>
  <c r="AD172" i="2"/>
  <c r="AE172" i="2" s="1"/>
  <c r="V172" i="2"/>
  <c r="AP172" i="2" s="1"/>
  <c r="AQ171" i="2"/>
  <c r="AP171" i="2"/>
  <c r="AO171" i="2"/>
  <c r="AN171" i="2"/>
  <c r="AK171" i="2"/>
  <c r="AI171" i="2"/>
  <c r="AH171" i="2"/>
  <c r="AF171" i="2"/>
  <c r="AG171" i="2" s="1"/>
  <c r="AD171" i="2"/>
  <c r="AE171" i="2" s="1"/>
  <c r="V171" i="2"/>
  <c r="AQ170" i="2"/>
  <c r="AO170" i="2"/>
  <c r="AN170" i="2"/>
  <c r="AK170" i="2"/>
  <c r="AI170" i="2"/>
  <c r="AH170" i="2"/>
  <c r="AL170" i="2" s="1"/>
  <c r="AF170" i="2"/>
  <c r="AG170" i="2" s="1"/>
  <c r="AD170" i="2"/>
  <c r="AE170" i="2" s="1"/>
  <c r="V170" i="2"/>
  <c r="AP170" i="2" s="1"/>
  <c r="AQ169" i="2"/>
  <c r="AO169" i="2"/>
  <c r="AN169" i="2"/>
  <c r="AK169" i="2"/>
  <c r="AI169" i="2"/>
  <c r="AH169" i="2"/>
  <c r="AF169" i="2"/>
  <c r="AG169" i="2" s="1"/>
  <c r="AD169" i="2"/>
  <c r="AE169" i="2" s="1"/>
  <c r="V169" i="2"/>
  <c r="AP169" i="2" s="1"/>
  <c r="AQ168" i="2"/>
  <c r="AO168" i="2"/>
  <c r="AN168" i="2"/>
  <c r="AK168" i="2"/>
  <c r="AI168" i="2"/>
  <c r="AH168" i="2"/>
  <c r="AL168" i="2" s="1"/>
  <c r="AF168" i="2"/>
  <c r="AG168" i="2" s="1"/>
  <c r="AD168" i="2"/>
  <c r="AE168" i="2" s="1"/>
  <c r="V168" i="2"/>
  <c r="AP168" i="2" s="1"/>
  <c r="AQ167" i="2"/>
  <c r="AO167" i="2"/>
  <c r="AN167" i="2"/>
  <c r="AK167" i="2"/>
  <c r="AI167" i="2"/>
  <c r="AH167" i="2"/>
  <c r="AL167" i="2" s="1"/>
  <c r="AF167" i="2"/>
  <c r="AG167" i="2" s="1"/>
  <c r="AD167" i="2"/>
  <c r="AE167" i="2" s="1"/>
  <c r="V167" i="2"/>
  <c r="AP167" i="2" s="1"/>
  <c r="AN142" i="2"/>
  <c r="AI142" i="2"/>
  <c r="AH142" i="2"/>
  <c r="AF142" i="2"/>
  <c r="AG142" i="2" s="1"/>
  <c r="AD142" i="2"/>
  <c r="AE142" i="2" s="1"/>
  <c r="AK142" i="2"/>
  <c r="AJ167" i="2" l="1"/>
  <c r="AL171" i="2"/>
  <c r="AJ172" i="2"/>
  <c r="AM172" i="2" s="1"/>
  <c r="AL181" i="2"/>
  <c r="AJ168" i="2"/>
  <c r="AM168" i="2" s="1"/>
  <c r="AJ169" i="2"/>
  <c r="AL172" i="2"/>
  <c r="AL178" i="2"/>
  <c r="AJ180" i="2"/>
  <c r="AM180" i="2" s="1"/>
  <c r="AL174" i="2"/>
  <c r="AJ176" i="2"/>
  <c r="AM176" i="2" s="1"/>
  <c r="AL179" i="2"/>
  <c r="AL175" i="2"/>
  <c r="AL169" i="2"/>
  <c r="AM169" i="2" s="1"/>
  <c r="AJ170" i="2"/>
  <c r="AM170" i="2" s="1"/>
  <c r="AJ173" i="2"/>
  <c r="AM173" i="2" s="1"/>
  <c r="AM167" i="2"/>
  <c r="AL177" i="2"/>
  <c r="AJ178" i="2"/>
  <c r="AM178" i="2" s="1"/>
  <c r="AJ175" i="2"/>
  <c r="AM175" i="2" s="1"/>
  <c r="AJ171" i="2"/>
  <c r="AM171" i="2" s="1"/>
  <c r="AJ179" i="2"/>
  <c r="AJ177" i="2"/>
  <c r="AM177" i="2" s="1"/>
  <c r="AJ174" i="2"/>
  <c r="AM174" i="2" s="1"/>
  <c r="AJ142" i="2"/>
  <c r="AM142" i="2" s="1"/>
  <c r="AL142" i="2"/>
  <c r="AN75" i="2"/>
  <c r="AN79" i="2"/>
  <c r="AM179" i="2" l="1"/>
  <c r="AN39" i="2"/>
  <c r="AL39" i="2"/>
  <c r="AK39" i="2"/>
  <c r="AJ39" i="2"/>
  <c r="AM39" i="2" l="1"/>
  <c r="AN158" i="2" l="1"/>
  <c r="AL158" i="2"/>
  <c r="AK158" i="2"/>
  <c r="AJ158" i="2"/>
  <c r="AN62" i="2"/>
  <c r="AL62" i="2"/>
  <c r="AK62" i="2"/>
  <c r="AJ62" i="2"/>
  <c r="AN61" i="2"/>
  <c r="AL61" i="2"/>
  <c r="AK61" i="2"/>
  <c r="AJ61" i="2"/>
  <c r="AN60" i="2"/>
  <c r="AL60" i="2"/>
  <c r="AK60" i="2"/>
  <c r="AJ60" i="2"/>
  <c r="AN59" i="2"/>
  <c r="AL59" i="2"/>
  <c r="AK59" i="2"/>
  <c r="AJ59" i="2"/>
  <c r="AN58" i="2"/>
  <c r="AL58" i="2"/>
  <c r="AK58" i="2"/>
  <c r="AJ58" i="2"/>
  <c r="AN57" i="2"/>
  <c r="AL57" i="2"/>
  <c r="AK57" i="2"/>
  <c r="AJ57" i="2"/>
  <c r="AN56" i="2"/>
  <c r="AL56" i="2"/>
  <c r="AK56" i="2"/>
  <c r="AJ56" i="2"/>
  <c r="AM158" i="2" l="1"/>
  <c r="AM62" i="2"/>
  <c r="AM60" i="2"/>
  <c r="AM61" i="2"/>
  <c r="AM56" i="2"/>
  <c r="AM58" i="2"/>
  <c r="AM57" i="2"/>
  <c r="AM59" i="2"/>
  <c r="V63" i="2"/>
  <c r="AP63" i="2" s="1"/>
  <c r="AD63" i="2"/>
  <c r="AE63" i="2" s="1"/>
  <c r="AF63" i="2"/>
  <c r="AG63" i="2" s="1"/>
  <c r="AH63" i="2"/>
  <c r="AI63" i="2"/>
  <c r="AK63" i="2"/>
  <c r="AN63" i="2"/>
  <c r="AO63" i="2"/>
  <c r="AQ63" i="2"/>
  <c r="V64" i="2"/>
  <c r="AP64" i="2" s="1"/>
  <c r="AD64" i="2"/>
  <c r="AE64" i="2" s="1"/>
  <c r="AF64" i="2"/>
  <c r="AG64" i="2" s="1"/>
  <c r="AH64" i="2"/>
  <c r="AI64" i="2"/>
  <c r="AK64" i="2"/>
  <c r="AN64" i="2"/>
  <c r="AO64" i="2"/>
  <c r="AQ64" i="2"/>
  <c r="V65" i="2"/>
  <c r="AP65" i="2" s="1"/>
  <c r="AD65" i="2"/>
  <c r="AE65" i="2" s="1"/>
  <c r="AF65" i="2"/>
  <c r="AG65" i="2" s="1"/>
  <c r="AH65" i="2"/>
  <c r="AI65" i="2"/>
  <c r="AK65" i="2"/>
  <c r="AN65" i="2"/>
  <c r="AO65" i="2"/>
  <c r="AQ65" i="2"/>
  <c r="V66" i="2"/>
  <c r="AP66" i="2" s="1"/>
  <c r="AD66" i="2"/>
  <c r="AE66" i="2" s="1"/>
  <c r="AF66" i="2"/>
  <c r="AG66" i="2" s="1"/>
  <c r="AH66" i="2"/>
  <c r="AI66" i="2"/>
  <c r="AK66" i="2"/>
  <c r="AN66" i="2"/>
  <c r="AO66" i="2"/>
  <c r="AQ66" i="2"/>
  <c r="AL63" i="2" l="1"/>
  <c r="AJ64" i="2"/>
  <c r="AJ63" i="2"/>
  <c r="AJ65" i="2"/>
  <c r="AL64" i="2"/>
  <c r="AL66" i="2"/>
  <c r="AL65" i="2"/>
  <c r="AJ66" i="2"/>
  <c r="AM65" i="2" l="1"/>
  <c r="AM64" i="2"/>
  <c r="AM63" i="2"/>
  <c r="AM66" i="2"/>
  <c r="AJ226" i="2"/>
  <c r="AL104" i="2" l="1"/>
  <c r="AK104" i="2"/>
  <c r="AJ104" i="2"/>
  <c r="AM104" i="2" l="1"/>
  <c r="AN116" i="2"/>
  <c r="AL116" i="2"/>
  <c r="AK116" i="2"/>
  <c r="AJ116" i="2"/>
  <c r="AN95" i="2"/>
  <c r="AL95" i="2"/>
  <c r="AK95" i="2"/>
  <c r="AJ95" i="2"/>
  <c r="AM116" i="2" l="1"/>
  <c r="AM95" i="2"/>
  <c r="AJ82" i="2" l="1"/>
  <c r="AN81" i="2"/>
  <c r="AJ81" i="2"/>
  <c r="AK205" i="2" l="1"/>
  <c r="V164" i="2" l="1"/>
  <c r="AP164" i="2" s="1"/>
  <c r="AD164" i="2"/>
  <c r="AE164" i="2" s="1"/>
  <c r="AF164" i="2"/>
  <c r="AG164" i="2" s="1"/>
  <c r="AH164" i="2"/>
  <c r="AI164" i="2"/>
  <c r="AK164" i="2"/>
  <c r="AN164" i="2"/>
  <c r="AO164" i="2"/>
  <c r="AQ164" i="2"/>
  <c r="AJ164" i="2" l="1"/>
  <c r="AM164" i="2" s="1"/>
  <c r="AL164" i="2"/>
  <c r="AN199" i="2"/>
  <c r="AL199" i="2"/>
  <c r="AK199" i="2"/>
  <c r="AJ199" i="2"/>
  <c r="AN198" i="2"/>
  <c r="AL198" i="2"/>
  <c r="AK198" i="2"/>
  <c r="AJ198" i="2"/>
  <c r="AN197" i="2"/>
  <c r="AL197" i="2"/>
  <c r="AK197" i="2"/>
  <c r="AJ197" i="2"/>
  <c r="AN236" i="2"/>
  <c r="AN237" i="2"/>
  <c r="AN128" i="2"/>
  <c r="AM199" i="2" l="1"/>
  <c r="AM197" i="2"/>
  <c r="AM198" i="2"/>
  <c r="AD242" i="2" l="1"/>
  <c r="AE242" i="2" s="1"/>
  <c r="AF242" i="2"/>
  <c r="AF243" i="2"/>
  <c r="AF6" i="2"/>
  <c r="AF7" i="2"/>
  <c r="AF8" i="2"/>
  <c r="AF9" i="2"/>
  <c r="AF10" i="2"/>
  <c r="AF11" i="2"/>
  <c r="AF12" i="2"/>
  <c r="AF13" i="2"/>
  <c r="AF14" i="2"/>
  <c r="AF15" i="2"/>
  <c r="AF16" i="2"/>
  <c r="AF17" i="2"/>
  <c r="AF18" i="2"/>
  <c r="AF19" i="2"/>
  <c r="AF20" i="2"/>
  <c r="AF21" i="2"/>
  <c r="AF22" i="2"/>
  <c r="AF23" i="2"/>
  <c r="AF24" i="2"/>
  <c r="AF25" i="2"/>
  <c r="AF26" i="2"/>
  <c r="AF27" i="2"/>
  <c r="AF28" i="2"/>
  <c r="AF29" i="2"/>
  <c r="AF30" i="2"/>
  <c r="AF31" i="2"/>
  <c r="AF32" i="2"/>
  <c r="AF33" i="2"/>
  <c r="AF34" i="2"/>
  <c r="AF35" i="2"/>
  <c r="AF36" i="2"/>
  <c r="AF37" i="2"/>
  <c r="AF38" i="2"/>
  <c r="AF40" i="2"/>
  <c r="AF41" i="2"/>
  <c r="AF42" i="2"/>
  <c r="AF43" i="2"/>
  <c r="AF44" i="2"/>
  <c r="AF45" i="2"/>
  <c r="AF46" i="2"/>
  <c r="AF47" i="2"/>
  <c r="AF48" i="2"/>
  <c r="AF49" i="2"/>
  <c r="AF50" i="2"/>
  <c r="AF51" i="2"/>
  <c r="AF52" i="2"/>
  <c r="AF53" i="2"/>
  <c r="AF54" i="2"/>
  <c r="AF55" i="2"/>
  <c r="AF67" i="2"/>
  <c r="AF68" i="2"/>
  <c r="AF69" i="2"/>
  <c r="AF70" i="2"/>
  <c r="AF71" i="2"/>
  <c r="AF72" i="2"/>
  <c r="AF73" i="2"/>
  <c r="AF74" i="2"/>
  <c r="AF75" i="2"/>
  <c r="AF76" i="2"/>
  <c r="AF77" i="2"/>
  <c r="AF78" i="2"/>
  <c r="AF80" i="2"/>
  <c r="AF81" i="2"/>
  <c r="AF82" i="2"/>
  <c r="AF83" i="2"/>
  <c r="AF84" i="2"/>
  <c r="AF85" i="2"/>
  <c r="AF86" i="2"/>
  <c r="AF87" i="2"/>
  <c r="AF88" i="2"/>
  <c r="AF89" i="2"/>
  <c r="AF90" i="2"/>
  <c r="AF91" i="2"/>
  <c r="AF92" i="2"/>
  <c r="AF93" i="2"/>
  <c r="AF94" i="2"/>
  <c r="AF96" i="2"/>
  <c r="AF97" i="2"/>
  <c r="AF98" i="2"/>
  <c r="AF99" i="2"/>
  <c r="AF100" i="2"/>
  <c r="AF101" i="2"/>
  <c r="AF102" i="2"/>
  <c r="AF103" i="2"/>
  <c r="AF105" i="2"/>
  <c r="AF106" i="2"/>
  <c r="AF107" i="2"/>
  <c r="AF108" i="2"/>
  <c r="AF109" i="2"/>
  <c r="AF110" i="2"/>
  <c r="AF111" i="2"/>
  <c r="AF112" i="2"/>
  <c r="AF113" i="2"/>
  <c r="AF114" i="2"/>
  <c r="AF115" i="2"/>
  <c r="AF119" i="2"/>
  <c r="AF120" i="2"/>
  <c r="AF121" i="2"/>
  <c r="AF122" i="2"/>
  <c r="AF123" i="2"/>
  <c r="AF124" i="2"/>
  <c r="AF125" i="2"/>
  <c r="AF126" i="2"/>
  <c r="AF127" i="2"/>
  <c r="AF128" i="2"/>
  <c r="AF129" i="2"/>
  <c r="AF130" i="2"/>
  <c r="AF131" i="2"/>
  <c r="AF132" i="2"/>
  <c r="AF133" i="2"/>
  <c r="AF134" i="2"/>
  <c r="AF135" i="2"/>
  <c r="AF136" i="2"/>
  <c r="AF137" i="2"/>
  <c r="AF138" i="2"/>
  <c r="AF139" i="2"/>
  <c r="AF140" i="2"/>
  <c r="AF141" i="2"/>
  <c r="AF143" i="2"/>
  <c r="AF144" i="2"/>
  <c r="AF145" i="2"/>
  <c r="AF146" i="2"/>
  <c r="AF147" i="2"/>
  <c r="AF148" i="2"/>
  <c r="AF149" i="2"/>
  <c r="AF150" i="2"/>
  <c r="AF151" i="2"/>
  <c r="AF152" i="2"/>
  <c r="AF153" i="2"/>
  <c r="AF154" i="2"/>
  <c r="AF155" i="2"/>
  <c r="AF156" i="2"/>
  <c r="AF157" i="2"/>
  <c r="AF159" i="2"/>
  <c r="AF160" i="2"/>
  <c r="AF161" i="2"/>
  <c r="AF162" i="2"/>
  <c r="AF163" i="2"/>
  <c r="AF165" i="2"/>
  <c r="AF166" i="2"/>
  <c r="AF182" i="2"/>
  <c r="AF183" i="2"/>
  <c r="AF184" i="2"/>
  <c r="AF185" i="2"/>
  <c r="AF186" i="2"/>
  <c r="AF187" i="2"/>
  <c r="AF188" i="2"/>
  <c r="AF189" i="2"/>
  <c r="AF190" i="2"/>
  <c r="AF191" i="2"/>
  <c r="AF192" i="2"/>
  <c r="AF193" i="2"/>
  <c r="AF194" i="2"/>
  <c r="AF195" i="2"/>
  <c r="AF196" i="2"/>
  <c r="AF200" i="2"/>
  <c r="AF201" i="2"/>
  <c r="AF202" i="2"/>
  <c r="AF203" i="2"/>
  <c r="AF204" i="2"/>
  <c r="AF205" i="2"/>
  <c r="AF206" i="2"/>
  <c r="AF207" i="2"/>
  <c r="AF208" i="2"/>
  <c r="AF209" i="2"/>
  <c r="AF211" i="2"/>
  <c r="AF212" i="2"/>
  <c r="AF213" i="2"/>
  <c r="AF214" i="2"/>
  <c r="AF215" i="2"/>
  <c r="AF216" i="2"/>
  <c r="AF217" i="2"/>
  <c r="AF218" i="2"/>
  <c r="AF219" i="2"/>
  <c r="AF220" i="2"/>
  <c r="AF221" i="2"/>
  <c r="AF222" i="2"/>
  <c r="AF223" i="2"/>
  <c r="AF224" i="2"/>
  <c r="AF225" i="2"/>
  <c r="AF226" i="2"/>
  <c r="AF227" i="2"/>
  <c r="AF228" i="2"/>
  <c r="AF229" i="2"/>
  <c r="AF230" i="2"/>
  <c r="AF231" i="2"/>
  <c r="AF232" i="2"/>
  <c r="AF233" i="2"/>
  <c r="AF234" i="2"/>
  <c r="AF235" i="2"/>
  <c r="AF236" i="2"/>
  <c r="AF237" i="2"/>
  <c r="AF238" i="2"/>
  <c r="AF239" i="2"/>
  <c r="AF240" i="2"/>
  <c r="AF241" i="2"/>
  <c r="AF5" i="2"/>
  <c r="AD6" i="2"/>
  <c r="AE6" i="2" s="1"/>
  <c r="AD7" i="2"/>
  <c r="AE7" i="2" s="1"/>
  <c r="AD8" i="2"/>
  <c r="AE8" i="2" s="1"/>
  <c r="AD9" i="2"/>
  <c r="AE9" i="2" s="1"/>
  <c r="AD10" i="2"/>
  <c r="AE10" i="2" s="1"/>
  <c r="AD11" i="2"/>
  <c r="AE11" i="2" s="1"/>
  <c r="AD12" i="2"/>
  <c r="AE12" i="2" s="1"/>
  <c r="AD13" i="2"/>
  <c r="AE13" i="2" s="1"/>
  <c r="AD14" i="2"/>
  <c r="AE14" i="2" s="1"/>
  <c r="AD15" i="2"/>
  <c r="AE15" i="2" s="1"/>
  <c r="AD16" i="2"/>
  <c r="AE16" i="2" s="1"/>
  <c r="AD17" i="2"/>
  <c r="AE17" i="2" s="1"/>
  <c r="AD18" i="2"/>
  <c r="AE18" i="2" s="1"/>
  <c r="AD19" i="2"/>
  <c r="AE19" i="2" s="1"/>
  <c r="AD20" i="2"/>
  <c r="AE20" i="2" s="1"/>
  <c r="AD21" i="2"/>
  <c r="AE21" i="2" s="1"/>
  <c r="AD22" i="2"/>
  <c r="AE22" i="2" s="1"/>
  <c r="AD23" i="2"/>
  <c r="AE23" i="2" s="1"/>
  <c r="AD24" i="2"/>
  <c r="AE24" i="2" s="1"/>
  <c r="AD25" i="2"/>
  <c r="AE25" i="2" s="1"/>
  <c r="AD26" i="2"/>
  <c r="AE26" i="2" s="1"/>
  <c r="AD27" i="2"/>
  <c r="AE27" i="2" s="1"/>
  <c r="AD28" i="2"/>
  <c r="AE28" i="2" s="1"/>
  <c r="AD29" i="2"/>
  <c r="AE29" i="2" s="1"/>
  <c r="AD30" i="2"/>
  <c r="AE30" i="2" s="1"/>
  <c r="AD31" i="2"/>
  <c r="AE31" i="2" s="1"/>
  <c r="AD32" i="2"/>
  <c r="AE32" i="2" s="1"/>
  <c r="AD33" i="2"/>
  <c r="AE33" i="2" s="1"/>
  <c r="AD34" i="2"/>
  <c r="AE34" i="2" s="1"/>
  <c r="AD35" i="2"/>
  <c r="AE35" i="2" s="1"/>
  <c r="AD36" i="2"/>
  <c r="AE36" i="2" s="1"/>
  <c r="AD37" i="2"/>
  <c r="AE37" i="2" s="1"/>
  <c r="AD38" i="2"/>
  <c r="AE38" i="2" s="1"/>
  <c r="AD40" i="2"/>
  <c r="AE40" i="2" s="1"/>
  <c r="AD41" i="2"/>
  <c r="AE41" i="2" s="1"/>
  <c r="AD42" i="2"/>
  <c r="AE42" i="2" s="1"/>
  <c r="AD43" i="2"/>
  <c r="AE43" i="2" s="1"/>
  <c r="AD44" i="2"/>
  <c r="AE44" i="2" s="1"/>
  <c r="AD45" i="2"/>
  <c r="AE45" i="2" s="1"/>
  <c r="AD46" i="2"/>
  <c r="AE46" i="2" s="1"/>
  <c r="AD47" i="2"/>
  <c r="AE47" i="2" s="1"/>
  <c r="AD48" i="2"/>
  <c r="AE48" i="2" s="1"/>
  <c r="AD49" i="2"/>
  <c r="AE49" i="2" s="1"/>
  <c r="AD50" i="2"/>
  <c r="AE50" i="2" s="1"/>
  <c r="AD51" i="2"/>
  <c r="AE51" i="2" s="1"/>
  <c r="AD52" i="2"/>
  <c r="AE52" i="2" s="1"/>
  <c r="AD53" i="2"/>
  <c r="AE53" i="2" s="1"/>
  <c r="AD54" i="2"/>
  <c r="AE54" i="2" s="1"/>
  <c r="AD55" i="2"/>
  <c r="AE55" i="2" s="1"/>
  <c r="AD67" i="2"/>
  <c r="AE67" i="2" s="1"/>
  <c r="AD68" i="2"/>
  <c r="AE68" i="2" s="1"/>
  <c r="AD69" i="2"/>
  <c r="AE69" i="2" s="1"/>
  <c r="AD70" i="2"/>
  <c r="AE70" i="2" s="1"/>
  <c r="AD71" i="2"/>
  <c r="AE71" i="2" s="1"/>
  <c r="AD72" i="2"/>
  <c r="AE72" i="2" s="1"/>
  <c r="AD73" i="2"/>
  <c r="AE73" i="2" s="1"/>
  <c r="AD74" i="2"/>
  <c r="AE74" i="2" s="1"/>
  <c r="AD75" i="2"/>
  <c r="AE75" i="2" s="1"/>
  <c r="AD76" i="2"/>
  <c r="AE76" i="2" s="1"/>
  <c r="AD77" i="2"/>
  <c r="AE77" i="2" s="1"/>
  <c r="AD78" i="2"/>
  <c r="AE78" i="2" s="1"/>
  <c r="AD80" i="2"/>
  <c r="AE80" i="2" s="1"/>
  <c r="AD81" i="2"/>
  <c r="AE81" i="2" s="1"/>
  <c r="AD82" i="2"/>
  <c r="AE82" i="2" s="1"/>
  <c r="AD83" i="2"/>
  <c r="AE83" i="2" s="1"/>
  <c r="AD84" i="2"/>
  <c r="AE84" i="2" s="1"/>
  <c r="AD85" i="2"/>
  <c r="AE85" i="2" s="1"/>
  <c r="AD86" i="2"/>
  <c r="AE86" i="2" s="1"/>
  <c r="AD87" i="2"/>
  <c r="AE87" i="2" s="1"/>
  <c r="AD88" i="2"/>
  <c r="AE88" i="2" s="1"/>
  <c r="AD89" i="2"/>
  <c r="AE89" i="2" s="1"/>
  <c r="AD90" i="2"/>
  <c r="AE90" i="2" s="1"/>
  <c r="AD91" i="2"/>
  <c r="AE91" i="2" s="1"/>
  <c r="AD92" i="2"/>
  <c r="AE92" i="2" s="1"/>
  <c r="AD93" i="2"/>
  <c r="AE93" i="2" s="1"/>
  <c r="AD94" i="2"/>
  <c r="AE94" i="2" s="1"/>
  <c r="AD96" i="2"/>
  <c r="AE96" i="2" s="1"/>
  <c r="AD97" i="2"/>
  <c r="AE97" i="2" s="1"/>
  <c r="AD98" i="2"/>
  <c r="AE98" i="2" s="1"/>
  <c r="AD99" i="2"/>
  <c r="AE99" i="2" s="1"/>
  <c r="AD100" i="2"/>
  <c r="AE100" i="2" s="1"/>
  <c r="AD101" i="2"/>
  <c r="AE101" i="2" s="1"/>
  <c r="AD102" i="2"/>
  <c r="AE102" i="2" s="1"/>
  <c r="AD103" i="2"/>
  <c r="AE103" i="2" s="1"/>
  <c r="AD105" i="2"/>
  <c r="AE105" i="2" s="1"/>
  <c r="AD106" i="2"/>
  <c r="AE106" i="2" s="1"/>
  <c r="AD107" i="2"/>
  <c r="AE107" i="2" s="1"/>
  <c r="AD108" i="2"/>
  <c r="AE108" i="2" s="1"/>
  <c r="AD109" i="2"/>
  <c r="AE109" i="2" s="1"/>
  <c r="AD110" i="2"/>
  <c r="AE110" i="2" s="1"/>
  <c r="AD111" i="2"/>
  <c r="AE111" i="2" s="1"/>
  <c r="AD112" i="2"/>
  <c r="AE112" i="2" s="1"/>
  <c r="AD113" i="2"/>
  <c r="AE113" i="2" s="1"/>
  <c r="AD114" i="2"/>
  <c r="AE114" i="2" s="1"/>
  <c r="AD115" i="2"/>
  <c r="AE115" i="2" s="1"/>
  <c r="AD119" i="2"/>
  <c r="AE119" i="2" s="1"/>
  <c r="AD120" i="2"/>
  <c r="AE120" i="2" s="1"/>
  <c r="AD121" i="2"/>
  <c r="AE121" i="2" s="1"/>
  <c r="AD122" i="2"/>
  <c r="AE122" i="2" s="1"/>
  <c r="AD123" i="2"/>
  <c r="AE123" i="2" s="1"/>
  <c r="AD124" i="2"/>
  <c r="AE124" i="2" s="1"/>
  <c r="AD125" i="2"/>
  <c r="AE125" i="2" s="1"/>
  <c r="AD126" i="2"/>
  <c r="AE126" i="2" s="1"/>
  <c r="AD127" i="2"/>
  <c r="AE127" i="2" s="1"/>
  <c r="AD128" i="2"/>
  <c r="AE128" i="2" s="1"/>
  <c r="AD129" i="2"/>
  <c r="AE129" i="2" s="1"/>
  <c r="AD130" i="2"/>
  <c r="AE130" i="2" s="1"/>
  <c r="AD131" i="2"/>
  <c r="AE131" i="2" s="1"/>
  <c r="AD132" i="2"/>
  <c r="AE132" i="2" s="1"/>
  <c r="AD133" i="2"/>
  <c r="AE133" i="2" s="1"/>
  <c r="AD134" i="2"/>
  <c r="AE134" i="2" s="1"/>
  <c r="AD135" i="2"/>
  <c r="AE135" i="2" s="1"/>
  <c r="AD136" i="2"/>
  <c r="AE136" i="2" s="1"/>
  <c r="AD137" i="2"/>
  <c r="AE137" i="2" s="1"/>
  <c r="AD138" i="2"/>
  <c r="AE138" i="2" s="1"/>
  <c r="AD139" i="2"/>
  <c r="AE139" i="2" s="1"/>
  <c r="AD140" i="2"/>
  <c r="AE140" i="2" s="1"/>
  <c r="AD141" i="2"/>
  <c r="AE141" i="2" s="1"/>
  <c r="AD143" i="2"/>
  <c r="AE143" i="2" s="1"/>
  <c r="AD144" i="2"/>
  <c r="AE144" i="2" s="1"/>
  <c r="AD145" i="2"/>
  <c r="AE145" i="2" s="1"/>
  <c r="AD146" i="2"/>
  <c r="AE146" i="2" s="1"/>
  <c r="AD147" i="2"/>
  <c r="AE147" i="2" s="1"/>
  <c r="AD148" i="2"/>
  <c r="AE148" i="2" s="1"/>
  <c r="AD149" i="2"/>
  <c r="AE149" i="2" s="1"/>
  <c r="AD150" i="2"/>
  <c r="AE150" i="2" s="1"/>
  <c r="AD151" i="2"/>
  <c r="AE151" i="2" s="1"/>
  <c r="AD152" i="2"/>
  <c r="AE152" i="2" s="1"/>
  <c r="AD153" i="2"/>
  <c r="AE153" i="2" s="1"/>
  <c r="AD154" i="2"/>
  <c r="AE154" i="2" s="1"/>
  <c r="AD155" i="2"/>
  <c r="AE155" i="2" s="1"/>
  <c r="AD156" i="2"/>
  <c r="AE156" i="2" s="1"/>
  <c r="AD157" i="2"/>
  <c r="AE157" i="2" s="1"/>
  <c r="AD159" i="2"/>
  <c r="AE159" i="2" s="1"/>
  <c r="AD160" i="2"/>
  <c r="AE160" i="2" s="1"/>
  <c r="AD161" i="2"/>
  <c r="AE161" i="2" s="1"/>
  <c r="AD162" i="2"/>
  <c r="AE162" i="2" s="1"/>
  <c r="AD163" i="2"/>
  <c r="AE163" i="2" s="1"/>
  <c r="AD165" i="2"/>
  <c r="AE165" i="2" s="1"/>
  <c r="AD166" i="2"/>
  <c r="AE166" i="2" s="1"/>
  <c r="AD182" i="2"/>
  <c r="AE182" i="2" s="1"/>
  <c r="AD183" i="2"/>
  <c r="AE183" i="2" s="1"/>
  <c r="AD184" i="2"/>
  <c r="AE184" i="2" s="1"/>
  <c r="AD185" i="2"/>
  <c r="AE185" i="2" s="1"/>
  <c r="AD186" i="2"/>
  <c r="AE186" i="2" s="1"/>
  <c r="AD187" i="2"/>
  <c r="AE187" i="2" s="1"/>
  <c r="AD188" i="2"/>
  <c r="AE188" i="2" s="1"/>
  <c r="AD189" i="2"/>
  <c r="AE189" i="2" s="1"/>
  <c r="AD190" i="2"/>
  <c r="AE190" i="2" s="1"/>
  <c r="AD191" i="2"/>
  <c r="AE191" i="2" s="1"/>
  <c r="AD192" i="2"/>
  <c r="AE192" i="2" s="1"/>
  <c r="AD193" i="2"/>
  <c r="AE193" i="2" s="1"/>
  <c r="AD194" i="2"/>
  <c r="AE194" i="2" s="1"/>
  <c r="AD195" i="2"/>
  <c r="AE195" i="2" s="1"/>
  <c r="AD196" i="2"/>
  <c r="AE196" i="2" s="1"/>
  <c r="AD200" i="2"/>
  <c r="AE200" i="2" s="1"/>
  <c r="AD201" i="2"/>
  <c r="AE201" i="2" s="1"/>
  <c r="AD202" i="2"/>
  <c r="AE202" i="2" s="1"/>
  <c r="AD203" i="2"/>
  <c r="AE203" i="2" s="1"/>
  <c r="AD204" i="2"/>
  <c r="AE204" i="2" s="1"/>
  <c r="AD205" i="2"/>
  <c r="AE205" i="2" s="1"/>
  <c r="AD206" i="2"/>
  <c r="AE206" i="2" s="1"/>
  <c r="AD207" i="2"/>
  <c r="AE207" i="2" s="1"/>
  <c r="AD208" i="2"/>
  <c r="AE208" i="2" s="1"/>
  <c r="AD209" i="2"/>
  <c r="AE209" i="2" s="1"/>
  <c r="AD211" i="2"/>
  <c r="AE211" i="2" s="1"/>
  <c r="AD212" i="2"/>
  <c r="AE212" i="2" s="1"/>
  <c r="AD213" i="2"/>
  <c r="AE213" i="2" s="1"/>
  <c r="AD214" i="2"/>
  <c r="AE214" i="2" s="1"/>
  <c r="AD215" i="2"/>
  <c r="AE215" i="2" s="1"/>
  <c r="AD216" i="2"/>
  <c r="AE216" i="2" s="1"/>
  <c r="AD217" i="2"/>
  <c r="AE217" i="2" s="1"/>
  <c r="AD218" i="2"/>
  <c r="AE218" i="2" s="1"/>
  <c r="AD219" i="2"/>
  <c r="AE219" i="2" s="1"/>
  <c r="AD220" i="2"/>
  <c r="AE220" i="2" s="1"/>
  <c r="AD221" i="2"/>
  <c r="AE221" i="2" s="1"/>
  <c r="AD222" i="2"/>
  <c r="AE222" i="2" s="1"/>
  <c r="AD223" i="2"/>
  <c r="AE223" i="2" s="1"/>
  <c r="AD224" i="2"/>
  <c r="AE224" i="2" s="1"/>
  <c r="AD225" i="2"/>
  <c r="AE225" i="2" s="1"/>
  <c r="AD226" i="2"/>
  <c r="AE226" i="2" s="1"/>
  <c r="AD227" i="2"/>
  <c r="AE227" i="2" s="1"/>
  <c r="AD228" i="2"/>
  <c r="AE228" i="2" s="1"/>
  <c r="AD229" i="2"/>
  <c r="AE229" i="2" s="1"/>
  <c r="AD230" i="2"/>
  <c r="AE230" i="2" s="1"/>
  <c r="AD231" i="2"/>
  <c r="AE231" i="2" s="1"/>
  <c r="AD232" i="2"/>
  <c r="AE232" i="2" s="1"/>
  <c r="AD233" i="2"/>
  <c r="AE233" i="2" s="1"/>
  <c r="AD234" i="2"/>
  <c r="AE234" i="2" s="1"/>
  <c r="AD235" i="2"/>
  <c r="AE235" i="2" s="1"/>
  <c r="AD236" i="2"/>
  <c r="AE236" i="2" s="1"/>
  <c r="AD237" i="2"/>
  <c r="AE237" i="2" s="1"/>
  <c r="AD238" i="2"/>
  <c r="AE238" i="2" s="1"/>
  <c r="AD239" i="2"/>
  <c r="AE239" i="2" s="1"/>
  <c r="AD240" i="2"/>
  <c r="AE240" i="2" s="1"/>
  <c r="AD241" i="2"/>
  <c r="AE241" i="2" s="1"/>
  <c r="AD243" i="2"/>
  <c r="AD5" i="2"/>
  <c r="V101" i="2" l="1"/>
  <c r="AP101" i="2" s="1"/>
  <c r="AG101" i="2"/>
  <c r="AH101" i="2"/>
  <c r="AI101" i="2"/>
  <c r="AK101" i="2"/>
  <c r="AN101" i="2"/>
  <c r="AO101" i="2"/>
  <c r="AQ101" i="2"/>
  <c r="V102" i="2"/>
  <c r="AP102" i="2" s="1"/>
  <c r="AG102" i="2"/>
  <c r="AH102" i="2"/>
  <c r="AI102" i="2"/>
  <c r="AK102" i="2"/>
  <c r="AN102" i="2"/>
  <c r="AO102" i="2"/>
  <c r="AQ102" i="2"/>
  <c r="AN243" i="2"/>
  <c r="AJ241" i="2"/>
  <c r="AL101" i="2" l="1"/>
  <c r="AJ101" i="2"/>
  <c r="AL102" i="2"/>
  <c r="AJ102" i="2"/>
  <c r="AM102" i="2" l="1"/>
  <c r="AM101" i="2"/>
  <c r="AN196" i="2" l="1"/>
  <c r="AK196" i="2"/>
  <c r="AN195" i="2"/>
  <c r="AK195" i="2"/>
  <c r="AN194" i="2"/>
  <c r="AK194" i="2"/>
  <c r="AN193" i="2"/>
  <c r="AK193" i="2"/>
  <c r="AN192" i="2"/>
  <c r="AK192" i="2"/>
  <c r="AN191" i="2"/>
  <c r="AK191" i="2"/>
  <c r="AN190" i="2"/>
  <c r="AK190" i="2"/>
  <c r="AK243" i="2"/>
  <c r="AN241" i="2"/>
  <c r="AK241" i="2"/>
  <c r="AN240" i="2"/>
  <c r="AK240" i="2"/>
  <c r="AN239" i="2"/>
  <c r="AK239" i="2"/>
  <c r="AN238" i="2"/>
  <c r="AK238" i="2"/>
  <c r="AK237" i="2"/>
  <c r="AK236" i="2"/>
  <c r="AN235" i="2"/>
  <c r="AK235" i="2"/>
  <c r="AN234" i="2"/>
  <c r="AK234" i="2"/>
  <c r="AN233" i="2"/>
  <c r="AK233" i="2"/>
  <c r="AN232" i="2"/>
  <c r="AK232" i="2"/>
  <c r="AN231" i="2"/>
  <c r="AK231" i="2"/>
  <c r="AN230" i="2"/>
  <c r="AK230" i="2"/>
  <c r="AN229" i="2"/>
  <c r="AK229" i="2"/>
  <c r="AN228" i="2"/>
  <c r="AK228" i="2"/>
  <c r="AN227" i="2"/>
  <c r="AK227" i="2"/>
  <c r="AN226" i="2"/>
  <c r="AK226" i="2"/>
  <c r="AN225" i="2"/>
  <c r="AK225" i="2"/>
  <c r="AN224" i="2"/>
  <c r="AK224" i="2"/>
  <c r="AN223" i="2"/>
  <c r="AK223" i="2"/>
  <c r="AN222" i="2"/>
  <c r="AK222" i="2"/>
  <c r="AN221" i="2"/>
  <c r="AK221" i="2"/>
  <c r="AN220" i="2"/>
  <c r="AK220" i="2"/>
  <c r="AN219" i="2"/>
  <c r="AK219" i="2"/>
  <c r="AN218" i="2"/>
  <c r="AK218" i="2"/>
  <c r="AN217" i="2"/>
  <c r="AK217" i="2"/>
  <c r="AN216" i="2"/>
  <c r="AK216" i="2"/>
  <c r="AN215" i="2"/>
  <c r="AK215" i="2"/>
  <c r="AN214" i="2"/>
  <c r="AK214" i="2"/>
  <c r="AN213" i="2"/>
  <c r="AK213" i="2"/>
  <c r="AN212" i="2"/>
  <c r="AK212" i="2"/>
  <c r="AN211" i="2"/>
  <c r="AK211" i="2"/>
  <c r="AN209" i="2"/>
  <c r="AK209" i="2"/>
  <c r="AN208" i="2"/>
  <c r="AK208" i="2"/>
  <c r="AN207" i="2"/>
  <c r="AK207" i="2"/>
  <c r="AN206" i="2"/>
  <c r="AK206" i="2"/>
  <c r="AK204" i="2"/>
  <c r="AN203" i="2"/>
  <c r="AK203" i="2"/>
  <c r="AN202" i="2"/>
  <c r="AK202" i="2"/>
  <c r="AN201" i="2"/>
  <c r="AK201" i="2"/>
  <c r="AN200" i="2"/>
  <c r="AK200" i="2"/>
  <c r="AN189" i="2"/>
  <c r="AK189" i="2"/>
  <c r="AN188" i="2"/>
  <c r="AK188" i="2"/>
  <c r="AN187" i="2"/>
  <c r="AK187" i="2"/>
  <c r="AN186" i="2"/>
  <c r="AK186" i="2"/>
  <c r="AN185" i="2"/>
  <c r="AK185" i="2"/>
  <c r="AN184" i="2"/>
  <c r="AK184" i="2"/>
  <c r="AN183" i="2"/>
  <c r="AK183" i="2"/>
  <c r="AN182" i="2"/>
  <c r="AK182" i="2"/>
  <c r="AN166" i="2"/>
  <c r="AK166" i="2"/>
  <c r="AN165" i="2"/>
  <c r="AK165" i="2"/>
  <c r="AN163" i="2"/>
  <c r="AK163" i="2"/>
  <c r="AN162" i="2"/>
  <c r="AK162" i="2"/>
  <c r="AN161" i="2"/>
  <c r="AK161" i="2"/>
  <c r="AN160" i="2"/>
  <c r="AK160" i="2"/>
  <c r="AN159" i="2"/>
  <c r="AK159" i="2"/>
  <c r="AN157" i="2"/>
  <c r="AK157" i="2"/>
  <c r="AN156" i="2"/>
  <c r="AK156" i="2"/>
  <c r="AN155" i="2"/>
  <c r="AK155" i="2"/>
  <c r="AN154" i="2"/>
  <c r="AK154" i="2"/>
  <c r="AN153" i="2"/>
  <c r="AK153" i="2"/>
  <c r="AN152" i="2"/>
  <c r="AK152" i="2"/>
  <c r="AN151" i="2"/>
  <c r="AK151" i="2"/>
  <c r="AN150" i="2"/>
  <c r="AK150" i="2"/>
  <c r="AN149" i="2"/>
  <c r="AK149" i="2"/>
  <c r="AN148" i="2"/>
  <c r="AK148" i="2"/>
  <c r="AN147" i="2"/>
  <c r="AK147" i="2"/>
  <c r="AN146" i="2"/>
  <c r="AK146" i="2"/>
  <c r="AN145" i="2"/>
  <c r="AK145" i="2"/>
  <c r="AN144" i="2"/>
  <c r="AK144" i="2"/>
  <c r="AN143" i="2"/>
  <c r="AK143" i="2"/>
  <c r="AN141" i="2"/>
  <c r="AK141" i="2"/>
  <c r="AN140" i="2"/>
  <c r="AK140" i="2"/>
  <c r="AN139" i="2"/>
  <c r="AK139" i="2"/>
  <c r="AN138" i="2"/>
  <c r="AN137" i="2"/>
  <c r="AK137" i="2"/>
  <c r="AN136" i="2"/>
  <c r="AK136" i="2"/>
  <c r="AN135" i="2"/>
  <c r="AK135" i="2"/>
  <c r="AN134" i="2"/>
  <c r="AK134" i="2"/>
  <c r="AN133" i="2"/>
  <c r="AK133" i="2"/>
  <c r="AN132" i="2"/>
  <c r="AK132" i="2"/>
  <c r="AN131" i="2"/>
  <c r="AK131" i="2"/>
  <c r="AN130" i="2"/>
  <c r="AK130" i="2"/>
  <c r="AN129" i="2"/>
  <c r="AK129" i="2"/>
  <c r="AK128" i="2"/>
  <c r="AN127" i="2"/>
  <c r="AK127" i="2"/>
  <c r="AN126" i="2"/>
  <c r="AK126" i="2"/>
  <c r="AN125" i="2"/>
  <c r="AK125" i="2"/>
  <c r="AN124" i="2"/>
  <c r="AK124" i="2"/>
  <c r="AN123" i="2"/>
  <c r="AK123" i="2"/>
  <c r="AN122" i="2"/>
  <c r="AK122" i="2"/>
  <c r="AN121" i="2"/>
  <c r="AK121" i="2"/>
  <c r="AN120" i="2"/>
  <c r="AK120" i="2"/>
  <c r="AN119" i="2"/>
  <c r="AK119" i="2"/>
  <c r="AN115" i="2"/>
  <c r="AK115" i="2"/>
  <c r="AN114" i="2"/>
  <c r="AK114" i="2"/>
  <c r="AN113" i="2"/>
  <c r="AK113" i="2"/>
  <c r="AN112" i="2"/>
  <c r="AK112" i="2"/>
  <c r="AN111" i="2"/>
  <c r="AK111" i="2"/>
  <c r="AN110" i="2"/>
  <c r="AK110" i="2"/>
  <c r="AN109" i="2"/>
  <c r="AK109" i="2"/>
  <c r="AN108" i="2"/>
  <c r="AK108" i="2"/>
  <c r="AN107" i="2"/>
  <c r="AK107" i="2"/>
  <c r="AN106" i="2"/>
  <c r="AK106" i="2"/>
  <c r="AN105" i="2"/>
  <c r="AK105" i="2"/>
  <c r="AN103" i="2"/>
  <c r="AK103" i="2"/>
  <c r="AN100" i="2"/>
  <c r="AK100" i="2"/>
  <c r="AN99" i="2"/>
  <c r="AK99" i="2"/>
  <c r="AN98" i="2"/>
  <c r="AK98" i="2"/>
  <c r="AN97" i="2"/>
  <c r="AK97" i="2"/>
  <c r="AN96" i="2"/>
  <c r="AK96" i="2"/>
  <c r="AN94" i="2"/>
  <c r="AK94" i="2"/>
  <c r="AN93" i="2"/>
  <c r="AK93" i="2"/>
  <c r="AN92" i="2"/>
  <c r="AK92" i="2"/>
  <c r="AN91" i="2"/>
  <c r="AK91" i="2"/>
  <c r="AN90" i="2"/>
  <c r="AK90" i="2"/>
  <c r="AN89" i="2"/>
  <c r="AK89" i="2"/>
  <c r="AN88" i="2"/>
  <c r="AK88" i="2"/>
  <c r="AN87" i="2"/>
  <c r="AK87" i="2"/>
  <c r="AN86" i="2"/>
  <c r="AK86" i="2"/>
  <c r="AN85" i="2"/>
  <c r="AK85" i="2"/>
  <c r="AN84" i="2"/>
  <c r="AK84" i="2"/>
  <c r="AN83" i="2"/>
  <c r="AK83" i="2"/>
  <c r="AN82" i="2"/>
  <c r="AK82" i="2"/>
  <c r="AK81" i="2"/>
  <c r="AN80" i="2"/>
  <c r="AK80" i="2"/>
  <c r="AN78" i="2"/>
  <c r="AK78" i="2"/>
  <c r="AN77" i="2"/>
  <c r="AK77" i="2"/>
  <c r="AN76" i="2"/>
  <c r="AK76" i="2"/>
  <c r="AK75" i="2"/>
  <c r="AN74" i="2"/>
  <c r="AK74" i="2"/>
  <c r="AN73" i="2"/>
  <c r="AK73" i="2"/>
  <c r="AN72" i="2"/>
  <c r="AK72" i="2"/>
  <c r="AN71" i="2"/>
  <c r="AK71" i="2"/>
  <c r="AN70" i="2"/>
  <c r="AK70" i="2"/>
  <c r="AN69" i="2"/>
  <c r="AK69" i="2"/>
  <c r="AN68" i="2"/>
  <c r="AK68" i="2"/>
  <c r="AN67" i="2"/>
  <c r="AK67" i="2"/>
  <c r="AN55" i="2"/>
  <c r="AK55" i="2"/>
  <c r="AN54" i="2"/>
  <c r="AK54" i="2"/>
  <c r="AN53" i="2"/>
  <c r="AK53" i="2"/>
  <c r="AN52" i="2"/>
  <c r="AK52" i="2"/>
  <c r="AN51" i="2"/>
  <c r="AK51" i="2"/>
  <c r="AN50" i="2"/>
  <c r="AK50" i="2"/>
  <c r="AN49" i="2"/>
  <c r="AK49" i="2"/>
  <c r="AN48" i="2"/>
  <c r="AK48" i="2"/>
  <c r="AN47" i="2"/>
  <c r="AK47" i="2"/>
  <c r="AN46" i="2"/>
  <c r="AK46" i="2"/>
  <c r="AN45" i="2"/>
  <c r="AK45" i="2"/>
  <c r="AN44" i="2"/>
  <c r="AK44" i="2"/>
  <c r="AN43" i="2"/>
  <c r="AK43" i="2"/>
  <c r="AN42" i="2"/>
  <c r="AK42" i="2"/>
  <c r="AN41" i="2"/>
  <c r="AK41" i="2"/>
  <c r="AN40" i="2"/>
  <c r="AK40" i="2"/>
  <c r="AN38" i="2"/>
  <c r="AK38" i="2"/>
  <c r="AN37" i="2"/>
  <c r="AK37" i="2"/>
  <c r="AN36" i="2"/>
  <c r="AK36" i="2"/>
  <c r="AN35" i="2"/>
  <c r="AK35" i="2"/>
  <c r="AN34" i="2"/>
  <c r="AK34" i="2"/>
  <c r="AN33" i="2"/>
  <c r="AK33" i="2"/>
  <c r="AN24" i="2"/>
  <c r="AK24" i="2"/>
  <c r="AN23" i="2"/>
  <c r="AK23" i="2"/>
  <c r="AN22" i="2"/>
  <c r="AK22" i="2"/>
  <c r="AN21" i="2"/>
  <c r="AK21" i="2"/>
  <c r="AN20" i="2"/>
  <c r="AK20" i="2"/>
  <c r="AN19" i="2"/>
  <c r="AK19" i="2"/>
  <c r="AN18" i="2"/>
  <c r="AK18" i="2"/>
  <c r="AN17" i="2"/>
  <c r="AK17" i="2"/>
  <c r="AN16" i="2"/>
  <c r="AK16" i="2"/>
  <c r="AN15" i="2"/>
  <c r="AK15" i="2"/>
  <c r="AN14" i="2"/>
  <c r="AK14" i="2"/>
  <c r="AN13" i="2"/>
  <c r="AK13" i="2"/>
  <c r="AN12" i="2"/>
  <c r="AK12" i="2"/>
  <c r="AN11" i="2"/>
  <c r="AK11" i="2"/>
  <c r="AN10" i="2"/>
  <c r="AK10" i="2"/>
  <c r="AN9" i="2"/>
  <c r="AK9" i="2"/>
  <c r="AN8" i="2"/>
  <c r="AK8" i="2"/>
  <c r="AN7" i="2"/>
  <c r="AK7" i="2"/>
  <c r="AQ7" i="2"/>
  <c r="AO7" i="2"/>
  <c r="AQ6" i="2"/>
  <c r="AO6" i="2"/>
  <c r="AN6" i="2"/>
  <c r="AK6" i="2"/>
  <c r="AQ5" i="2"/>
  <c r="AO5" i="2"/>
  <c r="AN5" i="2"/>
  <c r="AK5" i="2"/>
  <c r="V7" i="2" l="1"/>
  <c r="AP7" i="2" s="1"/>
  <c r="V8" i="2"/>
  <c r="V9" i="2"/>
  <c r="V10" i="2"/>
  <c r="V11" i="2"/>
  <c r="V12" i="2"/>
  <c r="V13" i="2"/>
  <c r="V14" i="2"/>
  <c r="V15" i="2"/>
  <c r="V16" i="2"/>
  <c r="V17" i="2"/>
  <c r="V18" i="2"/>
  <c r="V19" i="2"/>
  <c r="V20" i="2"/>
  <c r="V21" i="2"/>
  <c r="V22" i="2"/>
  <c r="V23" i="2"/>
  <c r="V24" i="2"/>
  <c r="V25" i="2"/>
  <c r="V26" i="2"/>
  <c r="V27" i="2"/>
  <c r="V28" i="2"/>
  <c r="V29" i="2"/>
  <c r="V30" i="2"/>
  <c r="V31" i="2"/>
  <c r="V32" i="2"/>
  <c r="V33" i="2"/>
  <c r="V34" i="2"/>
  <c r="V35" i="2"/>
  <c r="V36" i="2"/>
  <c r="V37" i="2"/>
  <c r="V38" i="2"/>
  <c r="V40" i="2"/>
  <c r="V41" i="2"/>
  <c r="V42" i="2"/>
  <c r="V43" i="2"/>
  <c r="V44" i="2"/>
  <c r="V45" i="2"/>
  <c r="V46" i="2"/>
  <c r="V47" i="2"/>
  <c r="V48" i="2"/>
  <c r="V49" i="2"/>
  <c r="V50" i="2"/>
  <c r="V51" i="2"/>
  <c r="V52" i="2"/>
  <c r="V53" i="2"/>
  <c r="V54" i="2"/>
  <c r="V55" i="2"/>
  <c r="V67" i="2"/>
  <c r="V68" i="2"/>
  <c r="V69" i="2"/>
  <c r="V70" i="2"/>
  <c r="V71" i="2"/>
  <c r="V72" i="2"/>
  <c r="V73" i="2"/>
  <c r="V74" i="2"/>
  <c r="V75" i="2"/>
  <c r="V76" i="2"/>
  <c r="V77" i="2"/>
  <c r="V78" i="2"/>
  <c r="V80" i="2"/>
  <c r="V81" i="2"/>
  <c r="V82" i="2"/>
  <c r="V83" i="2"/>
  <c r="V84" i="2"/>
  <c r="V85" i="2"/>
  <c r="V86" i="2"/>
  <c r="V87" i="2"/>
  <c r="V88" i="2"/>
  <c r="V89" i="2"/>
  <c r="V90" i="2"/>
  <c r="V91" i="2"/>
  <c r="V92" i="2"/>
  <c r="V93" i="2"/>
  <c r="V94" i="2"/>
  <c r="V96" i="2"/>
  <c r="V97" i="2"/>
  <c r="V98" i="2"/>
  <c r="V99" i="2"/>
  <c r="V100" i="2"/>
  <c r="V103" i="2"/>
  <c r="V105" i="2"/>
  <c r="V106" i="2"/>
  <c r="V107" i="2"/>
  <c r="V108" i="2"/>
  <c r="V109" i="2"/>
  <c r="V110" i="2"/>
  <c r="V111" i="2"/>
  <c r="V112" i="2"/>
  <c r="V113" i="2"/>
  <c r="V114" i="2"/>
  <c r="V115" i="2"/>
  <c r="V119" i="2"/>
  <c r="V120" i="2"/>
  <c r="V121" i="2"/>
  <c r="V122" i="2"/>
  <c r="V123" i="2"/>
  <c r="V124" i="2"/>
  <c r="V125" i="2"/>
  <c r="V126" i="2"/>
  <c r="V127" i="2"/>
  <c r="V128" i="2"/>
  <c r="V129" i="2"/>
  <c r="V130" i="2"/>
  <c r="V131" i="2"/>
  <c r="V132" i="2"/>
  <c r="V133" i="2"/>
  <c r="V134" i="2"/>
  <c r="V135" i="2"/>
  <c r="V136" i="2"/>
  <c r="V137" i="2"/>
  <c r="V138" i="2"/>
  <c r="V139" i="2"/>
  <c r="V140" i="2"/>
  <c r="V141" i="2"/>
  <c r="V143" i="2"/>
  <c r="V144" i="2"/>
  <c r="V145" i="2"/>
  <c r="V146" i="2"/>
  <c r="V147" i="2"/>
  <c r="V148" i="2"/>
  <c r="V149" i="2"/>
  <c r="V150" i="2"/>
  <c r="V151" i="2"/>
  <c r="V152" i="2"/>
  <c r="V153" i="2"/>
  <c r="V154" i="2"/>
  <c r="V155" i="2"/>
  <c r="V156" i="2"/>
  <c r="V157" i="2"/>
  <c r="V159" i="2"/>
  <c r="V160" i="2"/>
  <c r="V161" i="2"/>
  <c r="V162" i="2"/>
  <c r="V163" i="2"/>
  <c r="V165" i="2"/>
  <c r="V166" i="2"/>
  <c r="V182" i="2"/>
  <c r="V183" i="2"/>
  <c r="V184" i="2"/>
  <c r="V185" i="2"/>
  <c r="V186" i="2"/>
  <c r="V187" i="2"/>
  <c r="V188" i="2"/>
  <c r="V189" i="2"/>
  <c r="V190" i="2"/>
  <c r="V191" i="2"/>
  <c r="V192" i="2"/>
  <c r="V193" i="2"/>
  <c r="V194" i="2"/>
  <c r="V195" i="2"/>
  <c r="V196" i="2"/>
  <c r="V200" i="2"/>
  <c r="V201" i="2"/>
  <c r="V202" i="2"/>
  <c r="V203" i="2"/>
  <c r="V204" i="2"/>
  <c r="V205" i="2"/>
  <c r="V206" i="2"/>
  <c r="V207" i="2"/>
  <c r="V208" i="2"/>
  <c r="V209" i="2"/>
  <c r="V211" i="2"/>
  <c r="V212" i="2"/>
  <c r="V213" i="2"/>
  <c r="V214" i="2"/>
  <c r="V215" i="2"/>
  <c r="V216" i="2"/>
  <c r="V217" i="2"/>
  <c r="V218" i="2"/>
  <c r="V219" i="2"/>
  <c r="V220" i="2"/>
  <c r="V221" i="2"/>
  <c r="V222" i="2"/>
  <c r="V223" i="2"/>
  <c r="V224" i="2"/>
  <c r="V225" i="2"/>
  <c r="V226" i="2"/>
  <c r="V227" i="2"/>
  <c r="V228" i="2"/>
  <c r="V229" i="2"/>
  <c r="V230" i="2"/>
  <c r="V231" i="2"/>
  <c r="V232" i="2"/>
  <c r="V233" i="2"/>
  <c r="V234" i="2"/>
  <c r="V235" i="2"/>
  <c r="V236" i="2"/>
  <c r="V237" i="2"/>
  <c r="V238" i="2"/>
  <c r="V239" i="2"/>
  <c r="V240" i="2"/>
  <c r="V241" i="2"/>
  <c r="V243" i="2"/>
  <c r="V6" i="2"/>
  <c r="AP6" i="2" s="1"/>
  <c r="V5" i="2"/>
  <c r="AP5" i="2" s="1"/>
  <c r="H3" i="14" l="1"/>
  <c r="H2" i="14"/>
  <c r="H1" i="14"/>
  <c r="A528" i="6" l="1"/>
  <c r="B528" i="6"/>
  <c r="C528" i="6"/>
  <c r="D528" i="6"/>
  <c r="E528" i="6"/>
  <c r="F528" i="6"/>
  <c r="G528" i="6"/>
  <c r="H528" i="6"/>
  <c r="M528" i="6"/>
  <c r="N528" i="6"/>
  <c r="O528" i="6"/>
  <c r="P528" i="6"/>
  <c r="A529" i="6"/>
  <c r="B529" i="6"/>
  <c r="C529" i="6"/>
  <c r="D529" i="6"/>
  <c r="E529" i="6"/>
  <c r="F529" i="6"/>
  <c r="G529" i="6"/>
  <c r="H529" i="6"/>
  <c r="M529" i="6"/>
  <c r="N529" i="6"/>
  <c r="O529" i="6"/>
  <c r="P529" i="6"/>
  <c r="A530" i="6"/>
  <c r="B530" i="6"/>
  <c r="C530" i="6"/>
  <c r="D530" i="6"/>
  <c r="E530" i="6"/>
  <c r="F530" i="6"/>
  <c r="G530" i="6"/>
  <c r="H530" i="6"/>
  <c r="M530" i="6"/>
  <c r="N530" i="6"/>
  <c r="O530" i="6"/>
  <c r="P530" i="6"/>
  <c r="A531" i="6"/>
  <c r="B531" i="6"/>
  <c r="C531" i="6"/>
  <c r="D531" i="6"/>
  <c r="E531" i="6"/>
  <c r="F531" i="6"/>
  <c r="G531" i="6"/>
  <c r="H531" i="6"/>
  <c r="M531" i="6"/>
  <c r="N531" i="6"/>
  <c r="O531" i="6"/>
  <c r="P531" i="6"/>
  <c r="A532" i="6"/>
  <c r="B532" i="6"/>
  <c r="C532" i="6"/>
  <c r="D532" i="6"/>
  <c r="E532" i="6"/>
  <c r="F532" i="6"/>
  <c r="G532" i="6"/>
  <c r="H532" i="6"/>
  <c r="M532" i="6"/>
  <c r="N532" i="6"/>
  <c r="O532" i="6"/>
  <c r="P532" i="6"/>
  <c r="A533" i="6"/>
  <c r="B533" i="6"/>
  <c r="C533" i="6"/>
  <c r="D533" i="6"/>
  <c r="E533" i="6"/>
  <c r="F533" i="6"/>
  <c r="G533" i="6"/>
  <c r="H533" i="6"/>
  <c r="M533" i="6"/>
  <c r="N533" i="6"/>
  <c r="O533" i="6"/>
  <c r="P533" i="6"/>
  <c r="A534" i="6"/>
  <c r="B534" i="6"/>
  <c r="C534" i="6"/>
  <c r="D534" i="6"/>
  <c r="E534" i="6"/>
  <c r="F534" i="6"/>
  <c r="G534" i="6"/>
  <c r="H534" i="6"/>
  <c r="M534" i="6"/>
  <c r="N534" i="6"/>
  <c r="O534" i="6"/>
  <c r="P534" i="6"/>
  <c r="A535" i="6"/>
  <c r="B535" i="6"/>
  <c r="C535" i="6"/>
  <c r="D535" i="6"/>
  <c r="E535" i="6"/>
  <c r="F535" i="6"/>
  <c r="G535" i="6"/>
  <c r="H535" i="6"/>
  <c r="M535" i="6"/>
  <c r="N535" i="6"/>
  <c r="O535" i="6"/>
  <c r="P535" i="6"/>
  <c r="A536" i="6"/>
  <c r="B536" i="6"/>
  <c r="C536" i="6"/>
  <c r="D536" i="6"/>
  <c r="E536" i="6"/>
  <c r="F536" i="6"/>
  <c r="G536" i="6"/>
  <c r="H536" i="6"/>
  <c r="M536" i="6"/>
  <c r="N536" i="6"/>
  <c r="O536" i="6"/>
  <c r="P536" i="6"/>
  <c r="A537" i="6"/>
  <c r="B537" i="6"/>
  <c r="C537" i="6"/>
  <c r="D537" i="6"/>
  <c r="E537" i="6"/>
  <c r="F537" i="6"/>
  <c r="G537" i="6"/>
  <c r="H537" i="6"/>
  <c r="M537" i="6"/>
  <c r="N537" i="6"/>
  <c r="O537" i="6"/>
  <c r="P537" i="6"/>
  <c r="A538" i="6"/>
  <c r="B538" i="6"/>
  <c r="C538" i="6"/>
  <c r="D538" i="6"/>
  <c r="E538" i="6"/>
  <c r="F538" i="6"/>
  <c r="G538" i="6"/>
  <c r="H538" i="6"/>
  <c r="M538" i="6"/>
  <c r="N538" i="6"/>
  <c r="O538" i="6"/>
  <c r="P538" i="6"/>
  <c r="A539" i="6"/>
  <c r="B539" i="6"/>
  <c r="C539" i="6"/>
  <c r="D539" i="6"/>
  <c r="E539" i="6"/>
  <c r="F539" i="6"/>
  <c r="G539" i="6"/>
  <c r="H539" i="6"/>
  <c r="M539" i="6"/>
  <c r="N539" i="6"/>
  <c r="O539" i="6"/>
  <c r="P539" i="6"/>
  <c r="A540" i="6"/>
  <c r="B540" i="6"/>
  <c r="C540" i="6"/>
  <c r="D540" i="6"/>
  <c r="E540" i="6"/>
  <c r="F540" i="6"/>
  <c r="G540" i="6"/>
  <c r="H540" i="6"/>
  <c r="M540" i="6"/>
  <c r="N540" i="6"/>
  <c r="O540" i="6"/>
  <c r="P540" i="6"/>
  <c r="A526" i="6"/>
  <c r="B526" i="6"/>
  <c r="C526" i="6"/>
  <c r="D526" i="6"/>
  <c r="E526" i="6"/>
  <c r="F526" i="6"/>
  <c r="G526" i="6"/>
  <c r="H526" i="6"/>
  <c r="M526" i="6"/>
  <c r="N526" i="6"/>
  <c r="O526" i="6"/>
  <c r="P526" i="6"/>
  <c r="A502" i="6"/>
  <c r="B502" i="6"/>
  <c r="C502" i="6"/>
  <c r="D502" i="6"/>
  <c r="E502" i="6"/>
  <c r="F502" i="6"/>
  <c r="G502" i="6"/>
  <c r="H502" i="6"/>
  <c r="M502" i="6"/>
  <c r="N502" i="6"/>
  <c r="O502" i="6"/>
  <c r="P502" i="6"/>
  <c r="A503" i="6"/>
  <c r="B503" i="6"/>
  <c r="C503" i="6"/>
  <c r="D503" i="6"/>
  <c r="E503" i="6"/>
  <c r="F503" i="6"/>
  <c r="G503" i="6"/>
  <c r="H503" i="6"/>
  <c r="M503" i="6"/>
  <c r="N503" i="6"/>
  <c r="O503" i="6"/>
  <c r="P503" i="6"/>
  <c r="A504" i="6"/>
  <c r="B504" i="6"/>
  <c r="C504" i="6"/>
  <c r="D504" i="6"/>
  <c r="E504" i="6"/>
  <c r="F504" i="6"/>
  <c r="G504" i="6"/>
  <c r="H504" i="6"/>
  <c r="M504" i="6"/>
  <c r="N504" i="6"/>
  <c r="O504" i="6"/>
  <c r="P504" i="6"/>
  <c r="A505" i="6"/>
  <c r="B505" i="6"/>
  <c r="C505" i="6"/>
  <c r="D505" i="6"/>
  <c r="E505" i="6"/>
  <c r="F505" i="6"/>
  <c r="G505" i="6"/>
  <c r="H505" i="6"/>
  <c r="M505" i="6"/>
  <c r="N505" i="6"/>
  <c r="O505" i="6"/>
  <c r="P505" i="6"/>
  <c r="A506" i="6"/>
  <c r="B506" i="6"/>
  <c r="C506" i="6"/>
  <c r="D506" i="6"/>
  <c r="E506" i="6"/>
  <c r="F506" i="6"/>
  <c r="G506" i="6"/>
  <c r="H506" i="6"/>
  <c r="M506" i="6"/>
  <c r="N506" i="6"/>
  <c r="O506" i="6"/>
  <c r="P506" i="6"/>
  <c r="A507" i="6"/>
  <c r="B507" i="6"/>
  <c r="C507" i="6"/>
  <c r="D507" i="6"/>
  <c r="E507" i="6"/>
  <c r="F507" i="6"/>
  <c r="G507" i="6"/>
  <c r="H507" i="6"/>
  <c r="M507" i="6"/>
  <c r="N507" i="6"/>
  <c r="O507" i="6"/>
  <c r="P507" i="6"/>
  <c r="A508" i="6"/>
  <c r="B508" i="6"/>
  <c r="C508" i="6"/>
  <c r="D508" i="6"/>
  <c r="E508" i="6"/>
  <c r="F508" i="6"/>
  <c r="G508" i="6"/>
  <c r="H508" i="6"/>
  <c r="M508" i="6"/>
  <c r="N508" i="6"/>
  <c r="O508" i="6"/>
  <c r="P508" i="6"/>
  <c r="A509" i="6"/>
  <c r="B509" i="6"/>
  <c r="C509" i="6"/>
  <c r="D509" i="6"/>
  <c r="E509" i="6"/>
  <c r="F509" i="6"/>
  <c r="G509" i="6"/>
  <c r="H509" i="6"/>
  <c r="M509" i="6"/>
  <c r="N509" i="6"/>
  <c r="O509" i="6"/>
  <c r="P509" i="6"/>
  <c r="A510" i="6"/>
  <c r="B510" i="6"/>
  <c r="C510" i="6"/>
  <c r="D510" i="6"/>
  <c r="E510" i="6"/>
  <c r="F510" i="6"/>
  <c r="G510" i="6"/>
  <c r="H510" i="6"/>
  <c r="M510" i="6"/>
  <c r="N510" i="6"/>
  <c r="O510" i="6"/>
  <c r="P510" i="6"/>
  <c r="A511" i="6"/>
  <c r="B511" i="6"/>
  <c r="C511" i="6"/>
  <c r="D511" i="6"/>
  <c r="E511" i="6"/>
  <c r="F511" i="6"/>
  <c r="G511" i="6"/>
  <c r="H511" i="6"/>
  <c r="M511" i="6"/>
  <c r="N511" i="6"/>
  <c r="O511" i="6"/>
  <c r="P511" i="6"/>
  <c r="A512" i="6"/>
  <c r="B512" i="6"/>
  <c r="C512" i="6"/>
  <c r="D512" i="6"/>
  <c r="E512" i="6"/>
  <c r="F512" i="6"/>
  <c r="G512" i="6"/>
  <c r="H512" i="6"/>
  <c r="M512" i="6"/>
  <c r="N512" i="6"/>
  <c r="O512" i="6"/>
  <c r="P512" i="6"/>
  <c r="A513" i="6"/>
  <c r="B513" i="6"/>
  <c r="C513" i="6"/>
  <c r="D513" i="6"/>
  <c r="E513" i="6"/>
  <c r="F513" i="6"/>
  <c r="G513" i="6"/>
  <c r="H513" i="6"/>
  <c r="M513" i="6"/>
  <c r="N513" i="6"/>
  <c r="O513" i="6"/>
  <c r="P513" i="6"/>
  <c r="A514" i="6"/>
  <c r="B514" i="6"/>
  <c r="C514" i="6"/>
  <c r="D514" i="6"/>
  <c r="E514" i="6"/>
  <c r="F514" i="6"/>
  <c r="G514" i="6"/>
  <c r="H514" i="6"/>
  <c r="M514" i="6"/>
  <c r="N514" i="6"/>
  <c r="O514" i="6"/>
  <c r="P514" i="6"/>
  <c r="A515" i="6"/>
  <c r="B515" i="6"/>
  <c r="C515" i="6"/>
  <c r="D515" i="6"/>
  <c r="E515" i="6"/>
  <c r="F515" i="6"/>
  <c r="G515" i="6"/>
  <c r="H515" i="6"/>
  <c r="M515" i="6"/>
  <c r="N515" i="6"/>
  <c r="O515" i="6"/>
  <c r="P515" i="6"/>
  <c r="A516" i="6"/>
  <c r="B516" i="6"/>
  <c r="C516" i="6"/>
  <c r="D516" i="6"/>
  <c r="E516" i="6"/>
  <c r="F516" i="6"/>
  <c r="G516" i="6"/>
  <c r="H516" i="6"/>
  <c r="M516" i="6"/>
  <c r="N516" i="6"/>
  <c r="O516" i="6"/>
  <c r="P516" i="6"/>
  <c r="A517" i="6"/>
  <c r="B517" i="6"/>
  <c r="C517" i="6"/>
  <c r="D517" i="6"/>
  <c r="E517" i="6"/>
  <c r="F517" i="6"/>
  <c r="G517" i="6"/>
  <c r="H517" i="6"/>
  <c r="M517" i="6"/>
  <c r="N517" i="6"/>
  <c r="O517" i="6"/>
  <c r="P517" i="6"/>
  <c r="A518" i="6"/>
  <c r="B518" i="6"/>
  <c r="C518" i="6"/>
  <c r="D518" i="6"/>
  <c r="E518" i="6"/>
  <c r="F518" i="6"/>
  <c r="G518" i="6"/>
  <c r="H518" i="6"/>
  <c r="M518" i="6"/>
  <c r="N518" i="6"/>
  <c r="O518" i="6"/>
  <c r="P518" i="6"/>
  <c r="A519" i="6"/>
  <c r="B519" i="6"/>
  <c r="C519" i="6"/>
  <c r="D519" i="6"/>
  <c r="E519" i="6"/>
  <c r="F519" i="6"/>
  <c r="G519" i="6"/>
  <c r="H519" i="6"/>
  <c r="M519" i="6"/>
  <c r="N519" i="6"/>
  <c r="O519" i="6"/>
  <c r="P519" i="6"/>
  <c r="A520" i="6"/>
  <c r="B520" i="6"/>
  <c r="C520" i="6"/>
  <c r="D520" i="6"/>
  <c r="E520" i="6"/>
  <c r="F520" i="6"/>
  <c r="G520" i="6"/>
  <c r="H520" i="6"/>
  <c r="M520" i="6"/>
  <c r="N520" i="6"/>
  <c r="O520" i="6"/>
  <c r="P520" i="6"/>
  <c r="A521" i="6"/>
  <c r="B521" i="6"/>
  <c r="C521" i="6"/>
  <c r="D521" i="6"/>
  <c r="E521" i="6"/>
  <c r="F521" i="6"/>
  <c r="G521" i="6"/>
  <c r="H521" i="6"/>
  <c r="M521" i="6"/>
  <c r="N521" i="6"/>
  <c r="O521" i="6"/>
  <c r="P521" i="6"/>
  <c r="A522" i="6"/>
  <c r="B522" i="6"/>
  <c r="C522" i="6"/>
  <c r="D522" i="6"/>
  <c r="E522" i="6"/>
  <c r="F522" i="6"/>
  <c r="G522" i="6"/>
  <c r="H522" i="6"/>
  <c r="M522" i="6"/>
  <c r="N522" i="6"/>
  <c r="O522" i="6"/>
  <c r="P522" i="6"/>
  <c r="A500" i="6"/>
  <c r="B500" i="6"/>
  <c r="C500" i="6"/>
  <c r="D500" i="6"/>
  <c r="E500" i="6"/>
  <c r="F500" i="6"/>
  <c r="G500" i="6"/>
  <c r="H500" i="6"/>
  <c r="M500" i="6"/>
  <c r="N500" i="6"/>
  <c r="O500" i="6"/>
  <c r="P500" i="6"/>
  <c r="A496" i="6"/>
  <c r="B496" i="6"/>
  <c r="C496" i="6"/>
  <c r="D496" i="6"/>
  <c r="E496" i="6"/>
  <c r="F496" i="6"/>
  <c r="G496" i="6"/>
  <c r="H496" i="6"/>
  <c r="M496" i="6"/>
  <c r="N496" i="6"/>
  <c r="O496" i="6"/>
  <c r="P496" i="6"/>
  <c r="A479" i="6"/>
  <c r="B479" i="6"/>
  <c r="C479" i="6"/>
  <c r="D479" i="6"/>
  <c r="E479" i="6"/>
  <c r="F479" i="6"/>
  <c r="G479" i="6"/>
  <c r="H479" i="6"/>
  <c r="M479" i="6"/>
  <c r="N479" i="6"/>
  <c r="O479" i="6"/>
  <c r="P479" i="6"/>
  <c r="A480" i="6"/>
  <c r="B480" i="6"/>
  <c r="C480" i="6"/>
  <c r="D480" i="6"/>
  <c r="E480" i="6"/>
  <c r="F480" i="6"/>
  <c r="G480" i="6"/>
  <c r="H480" i="6"/>
  <c r="M480" i="6"/>
  <c r="N480" i="6"/>
  <c r="O480" i="6"/>
  <c r="P480" i="6"/>
  <c r="A481" i="6"/>
  <c r="B481" i="6"/>
  <c r="C481" i="6"/>
  <c r="D481" i="6"/>
  <c r="E481" i="6"/>
  <c r="F481" i="6"/>
  <c r="G481" i="6"/>
  <c r="H481" i="6"/>
  <c r="M481" i="6"/>
  <c r="N481" i="6"/>
  <c r="O481" i="6"/>
  <c r="P481" i="6"/>
  <c r="A482" i="6"/>
  <c r="B482" i="6"/>
  <c r="C482" i="6"/>
  <c r="D482" i="6"/>
  <c r="E482" i="6"/>
  <c r="F482" i="6"/>
  <c r="G482" i="6"/>
  <c r="H482" i="6"/>
  <c r="M482" i="6"/>
  <c r="N482" i="6"/>
  <c r="O482" i="6"/>
  <c r="P482" i="6"/>
  <c r="A483" i="6"/>
  <c r="B483" i="6"/>
  <c r="C483" i="6"/>
  <c r="D483" i="6"/>
  <c r="E483" i="6"/>
  <c r="F483" i="6"/>
  <c r="G483" i="6"/>
  <c r="H483" i="6"/>
  <c r="M483" i="6"/>
  <c r="N483" i="6"/>
  <c r="O483" i="6"/>
  <c r="P483" i="6"/>
  <c r="A484" i="6"/>
  <c r="B484" i="6"/>
  <c r="C484" i="6"/>
  <c r="D484" i="6"/>
  <c r="E484" i="6"/>
  <c r="F484" i="6"/>
  <c r="G484" i="6"/>
  <c r="H484" i="6"/>
  <c r="M484" i="6"/>
  <c r="N484" i="6"/>
  <c r="O484" i="6"/>
  <c r="P484" i="6"/>
  <c r="A485" i="6"/>
  <c r="B485" i="6"/>
  <c r="C485" i="6"/>
  <c r="D485" i="6"/>
  <c r="E485" i="6"/>
  <c r="F485" i="6"/>
  <c r="G485" i="6"/>
  <c r="H485" i="6"/>
  <c r="M485" i="6"/>
  <c r="N485" i="6"/>
  <c r="O485" i="6"/>
  <c r="P485" i="6"/>
  <c r="A486" i="6"/>
  <c r="B486" i="6"/>
  <c r="C486" i="6"/>
  <c r="D486" i="6"/>
  <c r="E486" i="6"/>
  <c r="F486" i="6"/>
  <c r="G486" i="6"/>
  <c r="H486" i="6"/>
  <c r="M486" i="6"/>
  <c r="N486" i="6"/>
  <c r="O486" i="6"/>
  <c r="P486" i="6"/>
  <c r="A487" i="6"/>
  <c r="B487" i="6"/>
  <c r="C487" i="6"/>
  <c r="D487" i="6"/>
  <c r="E487" i="6"/>
  <c r="F487" i="6"/>
  <c r="G487" i="6"/>
  <c r="H487" i="6"/>
  <c r="M487" i="6"/>
  <c r="N487" i="6"/>
  <c r="O487" i="6"/>
  <c r="P487" i="6"/>
  <c r="A488" i="6"/>
  <c r="B488" i="6"/>
  <c r="C488" i="6"/>
  <c r="D488" i="6"/>
  <c r="E488" i="6"/>
  <c r="F488" i="6"/>
  <c r="G488" i="6"/>
  <c r="H488" i="6"/>
  <c r="M488" i="6"/>
  <c r="N488" i="6"/>
  <c r="O488" i="6"/>
  <c r="P488" i="6"/>
  <c r="A489" i="6"/>
  <c r="B489" i="6"/>
  <c r="C489" i="6"/>
  <c r="D489" i="6"/>
  <c r="E489" i="6"/>
  <c r="F489" i="6"/>
  <c r="G489" i="6"/>
  <c r="H489" i="6"/>
  <c r="M489" i="6"/>
  <c r="N489" i="6"/>
  <c r="O489" i="6"/>
  <c r="P489" i="6"/>
  <c r="A490" i="6"/>
  <c r="B490" i="6"/>
  <c r="C490" i="6"/>
  <c r="D490" i="6"/>
  <c r="E490" i="6"/>
  <c r="F490" i="6"/>
  <c r="G490" i="6"/>
  <c r="H490" i="6"/>
  <c r="M490" i="6"/>
  <c r="N490" i="6"/>
  <c r="O490" i="6"/>
  <c r="P490" i="6"/>
  <c r="A491" i="6"/>
  <c r="B491" i="6"/>
  <c r="C491" i="6"/>
  <c r="D491" i="6"/>
  <c r="E491" i="6"/>
  <c r="F491" i="6"/>
  <c r="G491" i="6"/>
  <c r="H491" i="6"/>
  <c r="M491" i="6"/>
  <c r="N491" i="6"/>
  <c r="O491" i="6"/>
  <c r="P491" i="6"/>
  <c r="A492" i="6"/>
  <c r="B492" i="6"/>
  <c r="C492" i="6"/>
  <c r="D492" i="6"/>
  <c r="E492" i="6"/>
  <c r="F492" i="6"/>
  <c r="G492" i="6"/>
  <c r="H492" i="6"/>
  <c r="M492" i="6"/>
  <c r="N492" i="6"/>
  <c r="O492" i="6"/>
  <c r="P492" i="6"/>
  <c r="A493" i="6"/>
  <c r="B493" i="6"/>
  <c r="C493" i="6"/>
  <c r="D493" i="6"/>
  <c r="E493" i="6"/>
  <c r="F493" i="6"/>
  <c r="G493" i="6"/>
  <c r="H493" i="6"/>
  <c r="M493" i="6"/>
  <c r="N493" i="6"/>
  <c r="O493" i="6"/>
  <c r="P493" i="6"/>
  <c r="A477" i="6"/>
  <c r="B477" i="6"/>
  <c r="C477" i="6"/>
  <c r="D477" i="6"/>
  <c r="E477" i="6"/>
  <c r="F477" i="6"/>
  <c r="G477" i="6"/>
  <c r="H477" i="6"/>
  <c r="M477" i="6"/>
  <c r="N477" i="6"/>
  <c r="O477" i="6"/>
  <c r="P477" i="6"/>
  <c r="A310" i="6"/>
  <c r="B310" i="6"/>
  <c r="C310" i="6"/>
  <c r="D310" i="6"/>
  <c r="E310" i="6"/>
  <c r="F310" i="6"/>
  <c r="G310" i="6"/>
  <c r="H310" i="6"/>
  <c r="M310" i="6"/>
  <c r="N310" i="6"/>
  <c r="O310" i="6"/>
  <c r="P310" i="6"/>
  <c r="A311" i="6"/>
  <c r="B311" i="6"/>
  <c r="C311" i="6"/>
  <c r="D311" i="6"/>
  <c r="E311" i="6"/>
  <c r="F311" i="6"/>
  <c r="G311" i="6"/>
  <c r="H311" i="6"/>
  <c r="M311" i="6"/>
  <c r="N311" i="6"/>
  <c r="O311" i="6"/>
  <c r="P311" i="6"/>
  <c r="A312" i="6"/>
  <c r="B312" i="6"/>
  <c r="C312" i="6"/>
  <c r="D312" i="6"/>
  <c r="E312" i="6"/>
  <c r="F312" i="6"/>
  <c r="G312" i="6"/>
  <c r="H312" i="6"/>
  <c r="M312" i="6"/>
  <c r="N312" i="6"/>
  <c r="O312" i="6"/>
  <c r="P312" i="6"/>
  <c r="A313" i="6"/>
  <c r="B313" i="6"/>
  <c r="C313" i="6"/>
  <c r="D313" i="6"/>
  <c r="E313" i="6"/>
  <c r="F313" i="6"/>
  <c r="G313" i="6"/>
  <c r="H313" i="6"/>
  <c r="M313" i="6"/>
  <c r="N313" i="6"/>
  <c r="O313" i="6"/>
  <c r="P313" i="6"/>
  <c r="A314" i="6"/>
  <c r="B314" i="6"/>
  <c r="C314" i="6"/>
  <c r="D314" i="6"/>
  <c r="E314" i="6"/>
  <c r="F314" i="6"/>
  <c r="G314" i="6"/>
  <c r="H314" i="6"/>
  <c r="M314" i="6"/>
  <c r="N314" i="6"/>
  <c r="O314" i="6"/>
  <c r="P314" i="6"/>
  <c r="A315" i="6"/>
  <c r="B315" i="6"/>
  <c r="C315" i="6"/>
  <c r="D315" i="6"/>
  <c r="E315" i="6"/>
  <c r="F315" i="6"/>
  <c r="G315" i="6"/>
  <c r="H315" i="6"/>
  <c r="M315" i="6"/>
  <c r="N315" i="6"/>
  <c r="O315" i="6"/>
  <c r="P315" i="6"/>
  <c r="A316" i="6"/>
  <c r="B316" i="6"/>
  <c r="C316" i="6"/>
  <c r="D316" i="6"/>
  <c r="E316" i="6"/>
  <c r="F316" i="6"/>
  <c r="G316" i="6"/>
  <c r="H316" i="6"/>
  <c r="M316" i="6"/>
  <c r="N316" i="6"/>
  <c r="O316" i="6"/>
  <c r="P316" i="6"/>
  <c r="A317" i="6"/>
  <c r="B317" i="6"/>
  <c r="C317" i="6"/>
  <c r="D317" i="6"/>
  <c r="E317" i="6"/>
  <c r="F317" i="6"/>
  <c r="G317" i="6"/>
  <c r="H317" i="6"/>
  <c r="M317" i="6"/>
  <c r="N317" i="6"/>
  <c r="O317" i="6"/>
  <c r="P317" i="6"/>
  <c r="A303" i="6"/>
  <c r="B303" i="6"/>
  <c r="C303" i="6"/>
  <c r="D303" i="6"/>
  <c r="E303" i="6"/>
  <c r="F303" i="6"/>
  <c r="G303" i="6"/>
  <c r="H303" i="6"/>
  <c r="M303" i="6"/>
  <c r="N303" i="6"/>
  <c r="O303" i="6"/>
  <c r="P303" i="6"/>
  <c r="A304" i="6"/>
  <c r="B304" i="6"/>
  <c r="C304" i="6"/>
  <c r="D304" i="6"/>
  <c r="E304" i="6"/>
  <c r="F304" i="6"/>
  <c r="G304" i="6"/>
  <c r="H304" i="6"/>
  <c r="M304" i="6"/>
  <c r="N304" i="6"/>
  <c r="O304" i="6"/>
  <c r="P304" i="6"/>
  <c r="A299" i="6"/>
  <c r="B299" i="6"/>
  <c r="C299" i="6"/>
  <c r="D299" i="6"/>
  <c r="E299" i="6"/>
  <c r="F299" i="6"/>
  <c r="G299" i="6"/>
  <c r="H299" i="6"/>
  <c r="M299" i="6"/>
  <c r="N299" i="6"/>
  <c r="O299" i="6"/>
  <c r="P299" i="6"/>
  <c r="A300" i="6"/>
  <c r="B300" i="6"/>
  <c r="C300" i="6"/>
  <c r="D300" i="6"/>
  <c r="E300" i="6"/>
  <c r="F300" i="6"/>
  <c r="G300" i="6"/>
  <c r="H300" i="6"/>
  <c r="M300" i="6"/>
  <c r="N300" i="6"/>
  <c r="O300" i="6"/>
  <c r="P300" i="6"/>
  <c r="A301" i="6"/>
  <c r="B301" i="6"/>
  <c r="C301" i="6"/>
  <c r="D301" i="6"/>
  <c r="E301" i="6"/>
  <c r="F301" i="6"/>
  <c r="G301" i="6"/>
  <c r="H301" i="6"/>
  <c r="M301" i="6"/>
  <c r="N301" i="6"/>
  <c r="O301" i="6"/>
  <c r="P301" i="6"/>
  <c r="P7" i="6"/>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7" i="6"/>
  <c r="P98" i="6"/>
  <c r="P99" i="6"/>
  <c r="P100" i="6"/>
  <c r="P101" i="6"/>
  <c r="P102" i="6"/>
  <c r="P103" i="6"/>
  <c r="P104" i="6"/>
  <c r="P105" i="6"/>
  <c r="P106" i="6"/>
  <c r="P107" i="6"/>
  <c r="P108" i="6"/>
  <c r="P109" i="6"/>
  <c r="P110" i="6"/>
  <c r="P111" i="6"/>
  <c r="P112" i="6"/>
  <c r="P113" i="6"/>
  <c r="P114" i="6"/>
  <c r="P115" i="6"/>
  <c r="P116" i="6"/>
  <c r="P117" i="6"/>
  <c r="P118" i="6"/>
  <c r="P119" i="6"/>
  <c r="P120" i="6"/>
  <c r="P121" i="6"/>
  <c r="P122" i="6"/>
  <c r="P123" i="6"/>
  <c r="P124" i="6"/>
  <c r="P125" i="6"/>
  <c r="P126" i="6"/>
  <c r="P127" i="6"/>
  <c r="P128" i="6"/>
  <c r="P129" i="6"/>
  <c r="P130" i="6"/>
  <c r="P131" i="6"/>
  <c r="P132" i="6"/>
  <c r="P133" i="6"/>
  <c r="P134" i="6"/>
  <c r="P135" i="6"/>
  <c r="P136" i="6"/>
  <c r="P137" i="6"/>
  <c r="P138" i="6"/>
  <c r="P139" i="6"/>
  <c r="P140" i="6"/>
  <c r="P141" i="6"/>
  <c r="P142" i="6"/>
  <c r="P143" i="6"/>
  <c r="P144" i="6"/>
  <c r="P145" i="6"/>
  <c r="P146" i="6"/>
  <c r="P147" i="6"/>
  <c r="P148" i="6"/>
  <c r="P149" i="6"/>
  <c r="P150" i="6"/>
  <c r="P151" i="6"/>
  <c r="P152" i="6"/>
  <c r="P153" i="6"/>
  <c r="P154" i="6"/>
  <c r="P155" i="6"/>
  <c r="P156" i="6"/>
  <c r="P157" i="6"/>
  <c r="P158" i="6"/>
  <c r="P159" i="6"/>
  <c r="P160" i="6"/>
  <c r="P161" i="6"/>
  <c r="P162" i="6"/>
  <c r="P163" i="6"/>
  <c r="P164" i="6"/>
  <c r="P165" i="6"/>
  <c r="P166" i="6"/>
  <c r="P167" i="6"/>
  <c r="P168" i="6"/>
  <c r="P169" i="6"/>
  <c r="P170" i="6"/>
  <c r="P171" i="6"/>
  <c r="P172" i="6"/>
  <c r="P173" i="6"/>
  <c r="P174" i="6"/>
  <c r="P175" i="6"/>
  <c r="P176" i="6"/>
  <c r="P177" i="6"/>
  <c r="P178" i="6"/>
  <c r="P179" i="6"/>
  <c r="P180" i="6"/>
  <c r="P181" i="6"/>
  <c r="P182" i="6"/>
  <c r="P183" i="6"/>
  <c r="P184" i="6"/>
  <c r="P185" i="6"/>
  <c r="P186" i="6"/>
  <c r="P187" i="6"/>
  <c r="P188" i="6"/>
  <c r="P189" i="6"/>
  <c r="P190" i="6"/>
  <c r="P191" i="6"/>
  <c r="P192" i="6"/>
  <c r="P193" i="6"/>
  <c r="P194" i="6"/>
  <c r="P195" i="6"/>
  <c r="P196" i="6"/>
  <c r="P197" i="6"/>
  <c r="P198" i="6"/>
  <c r="P199" i="6"/>
  <c r="P200" i="6"/>
  <c r="P201" i="6"/>
  <c r="P202" i="6"/>
  <c r="P203" i="6"/>
  <c r="P204" i="6"/>
  <c r="P205" i="6"/>
  <c r="P206" i="6"/>
  <c r="P207" i="6"/>
  <c r="P208" i="6"/>
  <c r="P209" i="6"/>
  <c r="P210" i="6"/>
  <c r="P211" i="6"/>
  <c r="P212" i="6"/>
  <c r="P213" i="6"/>
  <c r="P214" i="6"/>
  <c r="P215" i="6"/>
  <c r="P216" i="6"/>
  <c r="P217" i="6"/>
  <c r="P218" i="6"/>
  <c r="P219" i="6"/>
  <c r="P220" i="6"/>
  <c r="P221" i="6"/>
  <c r="P222" i="6"/>
  <c r="P223" i="6"/>
  <c r="P224" i="6"/>
  <c r="P225" i="6"/>
  <c r="P226" i="6"/>
  <c r="P227" i="6"/>
  <c r="P228" i="6"/>
  <c r="P229" i="6"/>
  <c r="P230" i="6"/>
  <c r="P231" i="6"/>
  <c r="P232" i="6"/>
  <c r="P233" i="6"/>
  <c r="P234" i="6"/>
  <c r="P235" i="6"/>
  <c r="P236" i="6"/>
  <c r="P237" i="6"/>
  <c r="P238" i="6"/>
  <c r="P239" i="6"/>
  <c r="P240" i="6"/>
  <c r="P241" i="6"/>
  <c r="P242" i="6"/>
  <c r="P243" i="6"/>
  <c r="P244" i="6"/>
  <c r="P245" i="6"/>
  <c r="P246" i="6"/>
  <c r="P247" i="6"/>
  <c r="P248" i="6"/>
  <c r="P249" i="6"/>
  <c r="P250" i="6"/>
  <c r="P251" i="6"/>
  <c r="P252" i="6"/>
  <c r="P253" i="6"/>
  <c r="P254" i="6"/>
  <c r="P255" i="6"/>
  <c r="P256" i="6"/>
  <c r="P257" i="6"/>
  <c r="P258" i="6"/>
  <c r="P259" i="6"/>
  <c r="P260" i="6"/>
  <c r="P261" i="6"/>
  <c r="P262" i="6"/>
  <c r="P263" i="6"/>
  <c r="P264" i="6"/>
  <c r="P265" i="6"/>
  <c r="P266" i="6"/>
  <c r="P267" i="6"/>
  <c r="P268" i="6"/>
  <c r="P269" i="6"/>
  <c r="P270" i="6"/>
  <c r="P271" i="6"/>
  <c r="P272" i="6"/>
  <c r="P273" i="6"/>
  <c r="P274" i="6"/>
  <c r="P275" i="6"/>
  <c r="P276" i="6"/>
  <c r="P277" i="6"/>
  <c r="P278" i="6"/>
  <c r="P279" i="6"/>
  <c r="P280" i="6"/>
  <c r="P281" i="6"/>
  <c r="P282" i="6"/>
  <c r="P283" i="6"/>
  <c r="P284" i="6"/>
  <c r="P285" i="6"/>
  <c r="P286" i="6"/>
  <c r="P287" i="6"/>
  <c r="P288" i="6"/>
  <c r="P289" i="6"/>
  <c r="P290" i="6"/>
  <c r="P291" i="6"/>
  <c r="P292" i="6"/>
  <c r="P293" i="6"/>
  <c r="P294" i="6"/>
  <c r="P295" i="6"/>
  <c r="P296" i="6"/>
  <c r="P297" i="6"/>
  <c r="P298" i="6"/>
  <c r="P302" i="6"/>
  <c r="P305" i="6"/>
  <c r="P306" i="6"/>
  <c r="P307" i="6"/>
  <c r="P308" i="6"/>
  <c r="P309" i="6"/>
  <c r="P318" i="6"/>
  <c r="P319" i="6"/>
  <c r="P320" i="6"/>
  <c r="P321" i="6"/>
  <c r="P322" i="6"/>
  <c r="P323" i="6"/>
  <c r="P324" i="6"/>
  <c r="P325" i="6"/>
  <c r="P326" i="6"/>
  <c r="P327" i="6"/>
  <c r="P328" i="6"/>
  <c r="P329" i="6"/>
  <c r="P330" i="6"/>
  <c r="P331" i="6"/>
  <c r="P332" i="6"/>
  <c r="P333" i="6"/>
  <c r="P334" i="6"/>
  <c r="P335" i="6"/>
  <c r="P336" i="6"/>
  <c r="P337" i="6"/>
  <c r="P338" i="6"/>
  <c r="P339" i="6"/>
  <c r="P340" i="6"/>
  <c r="P341" i="6"/>
  <c r="P342" i="6"/>
  <c r="P343" i="6"/>
  <c r="P344" i="6"/>
  <c r="P345" i="6"/>
  <c r="P346" i="6"/>
  <c r="P347" i="6"/>
  <c r="P348" i="6"/>
  <c r="P349" i="6"/>
  <c r="P350" i="6"/>
  <c r="P351" i="6"/>
  <c r="P352" i="6"/>
  <c r="P353" i="6"/>
  <c r="P354" i="6"/>
  <c r="P355" i="6"/>
  <c r="P356" i="6"/>
  <c r="P357" i="6"/>
  <c r="P358" i="6"/>
  <c r="P359" i="6"/>
  <c r="P360" i="6"/>
  <c r="P361" i="6"/>
  <c r="P362" i="6"/>
  <c r="P363" i="6"/>
  <c r="P364" i="6"/>
  <c r="P365" i="6"/>
  <c r="P366" i="6"/>
  <c r="P367" i="6"/>
  <c r="P368" i="6"/>
  <c r="P369" i="6"/>
  <c r="P370" i="6"/>
  <c r="P371" i="6"/>
  <c r="P372" i="6"/>
  <c r="P373" i="6"/>
  <c r="P374" i="6"/>
  <c r="P375" i="6"/>
  <c r="P376" i="6"/>
  <c r="P377" i="6"/>
  <c r="P378" i="6"/>
  <c r="P379" i="6"/>
  <c r="P380" i="6"/>
  <c r="P381" i="6"/>
  <c r="P382" i="6"/>
  <c r="P383" i="6"/>
  <c r="P384" i="6"/>
  <c r="P385" i="6"/>
  <c r="P386" i="6"/>
  <c r="P387" i="6"/>
  <c r="P388" i="6"/>
  <c r="P389" i="6"/>
  <c r="P390" i="6"/>
  <c r="P391" i="6"/>
  <c r="P392" i="6"/>
  <c r="P393" i="6"/>
  <c r="P394" i="6"/>
  <c r="P395" i="6"/>
  <c r="P396" i="6"/>
  <c r="P397" i="6"/>
  <c r="P398" i="6"/>
  <c r="P399" i="6"/>
  <c r="P400" i="6"/>
  <c r="P401" i="6"/>
  <c r="P402" i="6"/>
  <c r="P403" i="6"/>
  <c r="P404" i="6"/>
  <c r="P405" i="6"/>
  <c r="P406" i="6"/>
  <c r="P407" i="6"/>
  <c r="P408" i="6"/>
  <c r="P409" i="6"/>
  <c r="P410" i="6"/>
  <c r="P411" i="6"/>
  <c r="P412" i="6"/>
  <c r="P413" i="6"/>
  <c r="P414" i="6"/>
  <c r="P415" i="6"/>
  <c r="P416" i="6"/>
  <c r="P417" i="6"/>
  <c r="P418" i="6"/>
  <c r="P419" i="6"/>
  <c r="P420" i="6"/>
  <c r="P421" i="6"/>
  <c r="P422" i="6"/>
  <c r="P423" i="6"/>
  <c r="P424" i="6"/>
  <c r="P425" i="6"/>
  <c r="P426" i="6"/>
  <c r="P427" i="6"/>
  <c r="P428" i="6"/>
  <c r="P429" i="6"/>
  <c r="P430" i="6"/>
  <c r="P431" i="6"/>
  <c r="P432" i="6"/>
  <c r="P433" i="6"/>
  <c r="P434" i="6"/>
  <c r="P435" i="6"/>
  <c r="P436" i="6"/>
  <c r="P437" i="6"/>
  <c r="P438" i="6"/>
  <c r="P439" i="6"/>
  <c r="P440" i="6"/>
  <c r="P441" i="6"/>
  <c r="P442" i="6"/>
  <c r="P443" i="6"/>
  <c r="P444" i="6"/>
  <c r="P445" i="6"/>
  <c r="P446" i="6"/>
  <c r="P447" i="6"/>
  <c r="P448" i="6"/>
  <c r="P449" i="6"/>
  <c r="P450" i="6"/>
  <c r="P451" i="6"/>
  <c r="P452" i="6"/>
  <c r="P453" i="6"/>
  <c r="P454" i="6"/>
  <c r="P455" i="6"/>
  <c r="P456" i="6"/>
  <c r="P457" i="6"/>
  <c r="P458" i="6"/>
  <c r="P459" i="6"/>
  <c r="P460" i="6"/>
  <c r="P461" i="6"/>
  <c r="P462" i="6"/>
  <c r="P463" i="6"/>
  <c r="P464" i="6"/>
  <c r="P465" i="6"/>
  <c r="P466" i="6"/>
  <c r="P467" i="6"/>
  <c r="P468" i="6"/>
  <c r="P469" i="6"/>
  <c r="P470" i="6"/>
  <c r="P471" i="6"/>
  <c r="P472" i="6"/>
  <c r="P473" i="6"/>
  <c r="P474" i="6"/>
  <c r="P475" i="6"/>
  <c r="P476" i="6"/>
  <c r="P478" i="6"/>
  <c r="P494" i="6"/>
  <c r="P495" i="6"/>
  <c r="P497" i="6"/>
  <c r="P498" i="6"/>
  <c r="P499" i="6"/>
  <c r="P501" i="6"/>
  <c r="P523" i="6"/>
  <c r="P524" i="6"/>
  <c r="P525" i="6"/>
  <c r="P527" i="6"/>
  <c r="P6" i="6"/>
  <c r="N3" i="13"/>
  <c r="N2" i="13"/>
  <c r="N1" i="13"/>
  <c r="A499" i="6" l="1"/>
  <c r="B499" i="6"/>
  <c r="C499" i="6"/>
  <c r="D499" i="6"/>
  <c r="E499" i="6"/>
  <c r="F499" i="6"/>
  <c r="G499" i="6"/>
  <c r="H499" i="6"/>
  <c r="M499" i="6"/>
  <c r="N499" i="6"/>
  <c r="O499" i="6"/>
  <c r="A501" i="6"/>
  <c r="B501" i="6"/>
  <c r="C501" i="6"/>
  <c r="D501" i="6"/>
  <c r="E501" i="6"/>
  <c r="F501" i="6"/>
  <c r="G501" i="6"/>
  <c r="H501" i="6"/>
  <c r="M501" i="6"/>
  <c r="N501" i="6"/>
  <c r="O501" i="6"/>
  <c r="A523" i="6"/>
  <c r="B523" i="6"/>
  <c r="C523" i="6"/>
  <c r="D523" i="6"/>
  <c r="E523" i="6"/>
  <c r="F523" i="6"/>
  <c r="G523" i="6"/>
  <c r="H523" i="6"/>
  <c r="M523" i="6"/>
  <c r="N523" i="6"/>
  <c r="O523" i="6"/>
  <c r="A524" i="6"/>
  <c r="B524" i="6"/>
  <c r="C524" i="6"/>
  <c r="D524" i="6"/>
  <c r="E524" i="6"/>
  <c r="F524" i="6"/>
  <c r="G524" i="6"/>
  <c r="H524" i="6"/>
  <c r="M524" i="6"/>
  <c r="N524" i="6"/>
  <c r="O524" i="6"/>
  <c r="A525" i="6"/>
  <c r="B525" i="6"/>
  <c r="C525" i="6"/>
  <c r="D525" i="6"/>
  <c r="E525" i="6"/>
  <c r="F525" i="6"/>
  <c r="G525" i="6"/>
  <c r="H525" i="6"/>
  <c r="M525" i="6"/>
  <c r="N525" i="6"/>
  <c r="O525" i="6"/>
  <c r="A527" i="6"/>
  <c r="B527" i="6"/>
  <c r="C527" i="6"/>
  <c r="D527" i="6"/>
  <c r="E527" i="6"/>
  <c r="F527" i="6"/>
  <c r="G527" i="6"/>
  <c r="H527" i="6"/>
  <c r="M527" i="6"/>
  <c r="N527" i="6"/>
  <c r="O527" i="6"/>
  <c r="A50" i="6"/>
  <c r="B50" i="6"/>
  <c r="C50" i="6"/>
  <c r="D50" i="6"/>
  <c r="E50" i="6"/>
  <c r="F50" i="6"/>
  <c r="G50" i="6"/>
  <c r="H50" i="6"/>
  <c r="M50" i="6"/>
  <c r="N50" i="6"/>
  <c r="O50" i="6"/>
  <c r="A51" i="6"/>
  <c r="B51" i="6"/>
  <c r="C51" i="6"/>
  <c r="D51" i="6"/>
  <c r="E51" i="6"/>
  <c r="F51" i="6"/>
  <c r="G51" i="6"/>
  <c r="H51" i="6"/>
  <c r="M51" i="6"/>
  <c r="N51" i="6"/>
  <c r="O51" i="6"/>
  <c r="A52" i="6"/>
  <c r="B52" i="6"/>
  <c r="C52" i="6"/>
  <c r="D52" i="6"/>
  <c r="E52" i="6"/>
  <c r="F52" i="6"/>
  <c r="G52" i="6"/>
  <c r="H52" i="6"/>
  <c r="M52" i="6"/>
  <c r="N52" i="6"/>
  <c r="O52" i="6"/>
  <c r="A53" i="6"/>
  <c r="B53" i="6"/>
  <c r="C53" i="6"/>
  <c r="D53" i="6"/>
  <c r="E53" i="6"/>
  <c r="F53" i="6"/>
  <c r="G53" i="6"/>
  <c r="H53" i="6"/>
  <c r="M53" i="6"/>
  <c r="N53" i="6"/>
  <c r="O53" i="6"/>
  <c r="A54" i="6"/>
  <c r="B54" i="6"/>
  <c r="C54" i="6"/>
  <c r="D54" i="6"/>
  <c r="E54" i="6"/>
  <c r="F54" i="6"/>
  <c r="G54" i="6"/>
  <c r="H54" i="6"/>
  <c r="M54" i="6"/>
  <c r="N54" i="6"/>
  <c r="O54" i="6"/>
  <c r="A55" i="6"/>
  <c r="B55" i="6"/>
  <c r="C55" i="6"/>
  <c r="D55" i="6"/>
  <c r="E55" i="6"/>
  <c r="F55" i="6"/>
  <c r="G55" i="6"/>
  <c r="H55" i="6"/>
  <c r="M55" i="6"/>
  <c r="N55" i="6"/>
  <c r="O55" i="6"/>
  <c r="A56" i="6"/>
  <c r="B56" i="6"/>
  <c r="C56" i="6"/>
  <c r="D56" i="6"/>
  <c r="E56" i="6"/>
  <c r="F56" i="6"/>
  <c r="G56" i="6"/>
  <c r="H56" i="6"/>
  <c r="M56" i="6"/>
  <c r="N56" i="6"/>
  <c r="O56" i="6"/>
  <c r="A57" i="6"/>
  <c r="B57" i="6"/>
  <c r="C57" i="6"/>
  <c r="D57" i="6"/>
  <c r="E57" i="6"/>
  <c r="F57" i="6"/>
  <c r="G57" i="6"/>
  <c r="H57" i="6"/>
  <c r="M57" i="6"/>
  <c r="N57" i="6"/>
  <c r="O57" i="6"/>
  <c r="A58" i="6"/>
  <c r="B58" i="6"/>
  <c r="C58" i="6"/>
  <c r="D58" i="6"/>
  <c r="E58" i="6"/>
  <c r="F58" i="6"/>
  <c r="G58" i="6"/>
  <c r="H58" i="6"/>
  <c r="M58" i="6"/>
  <c r="N58" i="6"/>
  <c r="O58" i="6"/>
  <c r="A59" i="6"/>
  <c r="B59" i="6"/>
  <c r="C59" i="6"/>
  <c r="D59" i="6"/>
  <c r="E59" i="6"/>
  <c r="F59" i="6"/>
  <c r="G59" i="6"/>
  <c r="H59" i="6"/>
  <c r="M59" i="6"/>
  <c r="N59" i="6"/>
  <c r="O59" i="6"/>
  <c r="A60" i="6"/>
  <c r="B60" i="6"/>
  <c r="C60" i="6"/>
  <c r="D60" i="6"/>
  <c r="E60" i="6"/>
  <c r="F60" i="6"/>
  <c r="G60" i="6"/>
  <c r="H60" i="6"/>
  <c r="M60" i="6"/>
  <c r="N60" i="6"/>
  <c r="O60" i="6"/>
  <c r="A61" i="6"/>
  <c r="B61" i="6"/>
  <c r="C61" i="6"/>
  <c r="D61" i="6"/>
  <c r="E61" i="6"/>
  <c r="F61" i="6"/>
  <c r="G61" i="6"/>
  <c r="H61" i="6"/>
  <c r="M61" i="6"/>
  <c r="N61" i="6"/>
  <c r="O61" i="6"/>
  <c r="A62" i="6"/>
  <c r="B62" i="6"/>
  <c r="C62" i="6"/>
  <c r="D62" i="6"/>
  <c r="E62" i="6"/>
  <c r="F62" i="6"/>
  <c r="G62" i="6"/>
  <c r="H62" i="6"/>
  <c r="M62" i="6"/>
  <c r="N62" i="6"/>
  <c r="O62" i="6"/>
  <c r="A63" i="6"/>
  <c r="B63" i="6"/>
  <c r="C63" i="6"/>
  <c r="D63" i="6"/>
  <c r="E63" i="6"/>
  <c r="F63" i="6"/>
  <c r="G63" i="6"/>
  <c r="H63" i="6"/>
  <c r="M63" i="6"/>
  <c r="N63" i="6"/>
  <c r="O63" i="6"/>
  <c r="A64" i="6"/>
  <c r="B64" i="6"/>
  <c r="C64" i="6"/>
  <c r="D64" i="6"/>
  <c r="E64" i="6"/>
  <c r="F64" i="6"/>
  <c r="G64" i="6"/>
  <c r="H64" i="6"/>
  <c r="M64" i="6"/>
  <c r="N64" i="6"/>
  <c r="O64" i="6"/>
  <c r="A65" i="6"/>
  <c r="B65" i="6"/>
  <c r="C65" i="6"/>
  <c r="D65" i="6"/>
  <c r="E65" i="6"/>
  <c r="F65" i="6"/>
  <c r="G65" i="6"/>
  <c r="H65" i="6"/>
  <c r="M65" i="6"/>
  <c r="N65" i="6"/>
  <c r="O65" i="6"/>
  <c r="A66" i="6"/>
  <c r="B66" i="6"/>
  <c r="C66" i="6"/>
  <c r="D66" i="6"/>
  <c r="E66" i="6"/>
  <c r="F66" i="6"/>
  <c r="G66" i="6"/>
  <c r="H66" i="6"/>
  <c r="M66" i="6"/>
  <c r="N66" i="6"/>
  <c r="O66" i="6"/>
  <c r="A67" i="6"/>
  <c r="B67" i="6"/>
  <c r="C67" i="6"/>
  <c r="D67" i="6"/>
  <c r="E67" i="6"/>
  <c r="F67" i="6"/>
  <c r="G67" i="6"/>
  <c r="H67" i="6"/>
  <c r="M67" i="6"/>
  <c r="N67" i="6"/>
  <c r="O67" i="6"/>
  <c r="A68" i="6"/>
  <c r="B68" i="6"/>
  <c r="C68" i="6"/>
  <c r="D68" i="6"/>
  <c r="E68" i="6"/>
  <c r="F68" i="6"/>
  <c r="G68" i="6"/>
  <c r="H68" i="6"/>
  <c r="M68" i="6"/>
  <c r="N68" i="6"/>
  <c r="O68" i="6"/>
  <c r="A69" i="6"/>
  <c r="B69" i="6"/>
  <c r="C69" i="6"/>
  <c r="D69" i="6"/>
  <c r="E69" i="6"/>
  <c r="F69" i="6"/>
  <c r="G69" i="6"/>
  <c r="H69" i="6"/>
  <c r="M69" i="6"/>
  <c r="N69" i="6"/>
  <c r="O69" i="6"/>
  <c r="A70" i="6"/>
  <c r="B70" i="6"/>
  <c r="C70" i="6"/>
  <c r="D70" i="6"/>
  <c r="E70" i="6"/>
  <c r="F70" i="6"/>
  <c r="G70" i="6"/>
  <c r="H70" i="6"/>
  <c r="M70" i="6"/>
  <c r="N70" i="6"/>
  <c r="O70" i="6"/>
  <c r="A71" i="6"/>
  <c r="B71" i="6"/>
  <c r="C71" i="6"/>
  <c r="D71" i="6"/>
  <c r="E71" i="6"/>
  <c r="F71" i="6"/>
  <c r="G71" i="6"/>
  <c r="H71" i="6"/>
  <c r="M71" i="6"/>
  <c r="N71" i="6"/>
  <c r="O71" i="6"/>
  <c r="A72" i="6"/>
  <c r="B72" i="6"/>
  <c r="C72" i="6"/>
  <c r="D72" i="6"/>
  <c r="E72" i="6"/>
  <c r="F72" i="6"/>
  <c r="G72" i="6"/>
  <c r="H72" i="6"/>
  <c r="M72" i="6"/>
  <c r="N72" i="6"/>
  <c r="O72" i="6"/>
  <c r="A73" i="6"/>
  <c r="B73" i="6"/>
  <c r="C73" i="6"/>
  <c r="D73" i="6"/>
  <c r="E73" i="6"/>
  <c r="F73" i="6"/>
  <c r="G73" i="6"/>
  <c r="H73" i="6"/>
  <c r="M73" i="6"/>
  <c r="N73" i="6"/>
  <c r="O73" i="6"/>
  <c r="A74" i="6"/>
  <c r="B74" i="6"/>
  <c r="C74" i="6"/>
  <c r="D74" i="6"/>
  <c r="E74" i="6"/>
  <c r="F74" i="6"/>
  <c r="G74" i="6"/>
  <c r="H74" i="6"/>
  <c r="M74" i="6"/>
  <c r="N74" i="6"/>
  <c r="O74" i="6"/>
  <c r="A75" i="6"/>
  <c r="B75" i="6"/>
  <c r="C75" i="6"/>
  <c r="D75" i="6"/>
  <c r="E75" i="6"/>
  <c r="F75" i="6"/>
  <c r="G75" i="6"/>
  <c r="H75" i="6"/>
  <c r="M75" i="6"/>
  <c r="N75" i="6"/>
  <c r="O75" i="6"/>
  <c r="A76" i="6"/>
  <c r="B76" i="6"/>
  <c r="C76" i="6"/>
  <c r="D76" i="6"/>
  <c r="E76" i="6"/>
  <c r="F76" i="6"/>
  <c r="G76" i="6"/>
  <c r="H76" i="6"/>
  <c r="M76" i="6"/>
  <c r="N76" i="6"/>
  <c r="O76" i="6"/>
  <c r="A77" i="6"/>
  <c r="B77" i="6"/>
  <c r="C77" i="6"/>
  <c r="D77" i="6"/>
  <c r="E77" i="6"/>
  <c r="F77" i="6"/>
  <c r="G77" i="6"/>
  <c r="H77" i="6"/>
  <c r="M77" i="6"/>
  <c r="N77" i="6"/>
  <c r="O77" i="6"/>
  <c r="A78" i="6"/>
  <c r="B78" i="6"/>
  <c r="C78" i="6"/>
  <c r="D78" i="6"/>
  <c r="E78" i="6"/>
  <c r="F78" i="6"/>
  <c r="G78" i="6"/>
  <c r="H78" i="6"/>
  <c r="M78" i="6"/>
  <c r="N78" i="6"/>
  <c r="O78" i="6"/>
  <c r="A79" i="6"/>
  <c r="B79" i="6"/>
  <c r="C79" i="6"/>
  <c r="D79" i="6"/>
  <c r="E79" i="6"/>
  <c r="F79" i="6"/>
  <c r="G79" i="6"/>
  <c r="H79" i="6"/>
  <c r="M79" i="6"/>
  <c r="N79" i="6"/>
  <c r="O79" i="6"/>
  <c r="A80" i="6"/>
  <c r="B80" i="6"/>
  <c r="C80" i="6"/>
  <c r="D80" i="6"/>
  <c r="E80" i="6"/>
  <c r="F80" i="6"/>
  <c r="G80" i="6"/>
  <c r="H80" i="6"/>
  <c r="M80" i="6"/>
  <c r="N80" i="6"/>
  <c r="O80" i="6"/>
  <c r="A81" i="6"/>
  <c r="B81" i="6"/>
  <c r="C81" i="6"/>
  <c r="D81" i="6"/>
  <c r="E81" i="6"/>
  <c r="F81" i="6"/>
  <c r="G81" i="6"/>
  <c r="H81" i="6"/>
  <c r="M81" i="6"/>
  <c r="N81" i="6"/>
  <c r="O81" i="6"/>
  <c r="A82" i="6"/>
  <c r="B82" i="6"/>
  <c r="C82" i="6"/>
  <c r="D82" i="6"/>
  <c r="E82" i="6"/>
  <c r="F82" i="6"/>
  <c r="G82" i="6"/>
  <c r="H82" i="6"/>
  <c r="M82" i="6"/>
  <c r="N82" i="6"/>
  <c r="O82" i="6"/>
  <c r="A83" i="6"/>
  <c r="B83" i="6"/>
  <c r="C83" i="6"/>
  <c r="D83" i="6"/>
  <c r="E83" i="6"/>
  <c r="F83" i="6"/>
  <c r="G83" i="6"/>
  <c r="H83" i="6"/>
  <c r="M83" i="6"/>
  <c r="N83" i="6"/>
  <c r="O83" i="6"/>
  <c r="A84" i="6"/>
  <c r="B84" i="6"/>
  <c r="C84" i="6"/>
  <c r="D84" i="6"/>
  <c r="E84" i="6"/>
  <c r="F84" i="6"/>
  <c r="G84" i="6"/>
  <c r="H84" i="6"/>
  <c r="M84" i="6"/>
  <c r="N84" i="6"/>
  <c r="O84" i="6"/>
  <c r="A85" i="6"/>
  <c r="B85" i="6"/>
  <c r="C85" i="6"/>
  <c r="D85" i="6"/>
  <c r="E85" i="6"/>
  <c r="F85" i="6"/>
  <c r="G85" i="6"/>
  <c r="H85" i="6"/>
  <c r="M85" i="6"/>
  <c r="N85" i="6"/>
  <c r="O85" i="6"/>
  <c r="A86" i="6"/>
  <c r="B86" i="6"/>
  <c r="C86" i="6"/>
  <c r="D86" i="6"/>
  <c r="E86" i="6"/>
  <c r="F86" i="6"/>
  <c r="G86" i="6"/>
  <c r="H86" i="6"/>
  <c r="M86" i="6"/>
  <c r="N86" i="6"/>
  <c r="O86" i="6"/>
  <c r="A87" i="6"/>
  <c r="B87" i="6"/>
  <c r="C87" i="6"/>
  <c r="D87" i="6"/>
  <c r="E87" i="6"/>
  <c r="F87" i="6"/>
  <c r="G87" i="6"/>
  <c r="H87" i="6"/>
  <c r="M87" i="6"/>
  <c r="N87" i="6"/>
  <c r="O87" i="6"/>
  <c r="A88" i="6"/>
  <c r="B88" i="6"/>
  <c r="C88" i="6"/>
  <c r="D88" i="6"/>
  <c r="E88" i="6"/>
  <c r="F88" i="6"/>
  <c r="G88" i="6"/>
  <c r="H88" i="6"/>
  <c r="M88" i="6"/>
  <c r="N88" i="6"/>
  <c r="O88" i="6"/>
  <c r="A89" i="6"/>
  <c r="B89" i="6"/>
  <c r="C89" i="6"/>
  <c r="D89" i="6"/>
  <c r="E89" i="6"/>
  <c r="F89" i="6"/>
  <c r="G89" i="6"/>
  <c r="H89" i="6"/>
  <c r="M89" i="6"/>
  <c r="N89" i="6"/>
  <c r="O89" i="6"/>
  <c r="A90" i="6"/>
  <c r="B90" i="6"/>
  <c r="C90" i="6"/>
  <c r="D90" i="6"/>
  <c r="E90" i="6"/>
  <c r="F90" i="6"/>
  <c r="G90" i="6"/>
  <c r="H90" i="6"/>
  <c r="M90" i="6"/>
  <c r="N90" i="6"/>
  <c r="O90" i="6"/>
  <c r="A91" i="6"/>
  <c r="B91" i="6"/>
  <c r="C91" i="6"/>
  <c r="D91" i="6"/>
  <c r="E91" i="6"/>
  <c r="F91" i="6"/>
  <c r="G91" i="6"/>
  <c r="H91" i="6"/>
  <c r="M91" i="6"/>
  <c r="N91" i="6"/>
  <c r="O91" i="6"/>
  <c r="A92" i="6"/>
  <c r="B92" i="6"/>
  <c r="C92" i="6"/>
  <c r="D92" i="6"/>
  <c r="E92" i="6"/>
  <c r="F92" i="6"/>
  <c r="G92" i="6"/>
  <c r="H92" i="6"/>
  <c r="M92" i="6"/>
  <c r="N92" i="6"/>
  <c r="O92" i="6"/>
  <c r="A93" i="6"/>
  <c r="B93" i="6"/>
  <c r="C93" i="6"/>
  <c r="D93" i="6"/>
  <c r="E93" i="6"/>
  <c r="F93" i="6"/>
  <c r="G93" i="6"/>
  <c r="H93" i="6"/>
  <c r="M93" i="6"/>
  <c r="N93" i="6"/>
  <c r="O93" i="6"/>
  <c r="A94" i="6"/>
  <c r="B94" i="6"/>
  <c r="C94" i="6"/>
  <c r="D94" i="6"/>
  <c r="E94" i="6"/>
  <c r="F94" i="6"/>
  <c r="G94" i="6"/>
  <c r="H94" i="6"/>
  <c r="M94" i="6"/>
  <c r="N94" i="6"/>
  <c r="O94" i="6"/>
  <c r="A95" i="6"/>
  <c r="B95" i="6"/>
  <c r="C95" i="6"/>
  <c r="D95" i="6"/>
  <c r="E95" i="6"/>
  <c r="F95" i="6"/>
  <c r="G95" i="6"/>
  <c r="H95" i="6"/>
  <c r="M95" i="6"/>
  <c r="N95" i="6"/>
  <c r="O95" i="6"/>
  <c r="A96" i="6"/>
  <c r="B96" i="6"/>
  <c r="C96" i="6"/>
  <c r="D96" i="6"/>
  <c r="E96" i="6"/>
  <c r="F96" i="6"/>
  <c r="G96" i="6"/>
  <c r="H96" i="6"/>
  <c r="M96" i="6"/>
  <c r="N96" i="6"/>
  <c r="O96" i="6"/>
  <c r="A97" i="6"/>
  <c r="B97" i="6"/>
  <c r="C97" i="6"/>
  <c r="D97" i="6"/>
  <c r="E97" i="6"/>
  <c r="F97" i="6"/>
  <c r="G97" i="6"/>
  <c r="H97" i="6"/>
  <c r="M97" i="6"/>
  <c r="N97" i="6"/>
  <c r="O97" i="6"/>
  <c r="A98" i="6"/>
  <c r="B98" i="6"/>
  <c r="C98" i="6"/>
  <c r="D98" i="6"/>
  <c r="E98" i="6"/>
  <c r="F98" i="6"/>
  <c r="G98" i="6"/>
  <c r="H98" i="6"/>
  <c r="M98" i="6"/>
  <c r="N98" i="6"/>
  <c r="O98" i="6"/>
  <c r="A99" i="6"/>
  <c r="B99" i="6"/>
  <c r="C99" i="6"/>
  <c r="D99" i="6"/>
  <c r="E99" i="6"/>
  <c r="F99" i="6"/>
  <c r="G99" i="6"/>
  <c r="H99" i="6"/>
  <c r="M99" i="6"/>
  <c r="N99" i="6"/>
  <c r="O99" i="6"/>
  <c r="A100" i="6"/>
  <c r="B100" i="6"/>
  <c r="C100" i="6"/>
  <c r="D100" i="6"/>
  <c r="E100" i="6"/>
  <c r="F100" i="6"/>
  <c r="G100" i="6"/>
  <c r="H100" i="6"/>
  <c r="M100" i="6"/>
  <c r="N100" i="6"/>
  <c r="O100" i="6"/>
  <c r="A101" i="6"/>
  <c r="B101" i="6"/>
  <c r="C101" i="6"/>
  <c r="D101" i="6"/>
  <c r="E101" i="6"/>
  <c r="F101" i="6"/>
  <c r="G101" i="6"/>
  <c r="H101" i="6"/>
  <c r="M101" i="6"/>
  <c r="N101" i="6"/>
  <c r="O101" i="6"/>
  <c r="A102" i="6"/>
  <c r="B102" i="6"/>
  <c r="C102" i="6"/>
  <c r="D102" i="6"/>
  <c r="E102" i="6"/>
  <c r="F102" i="6"/>
  <c r="G102" i="6"/>
  <c r="H102" i="6"/>
  <c r="M102" i="6"/>
  <c r="N102" i="6"/>
  <c r="O102" i="6"/>
  <c r="A103" i="6"/>
  <c r="B103" i="6"/>
  <c r="C103" i="6"/>
  <c r="D103" i="6"/>
  <c r="E103" i="6"/>
  <c r="F103" i="6"/>
  <c r="G103" i="6"/>
  <c r="H103" i="6"/>
  <c r="M103" i="6"/>
  <c r="N103" i="6"/>
  <c r="O103" i="6"/>
  <c r="A104" i="6"/>
  <c r="B104" i="6"/>
  <c r="C104" i="6"/>
  <c r="D104" i="6"/>
  <c r="E104" i="6"/>
  <c r="F104" i="6"/>
  <c r="G104" i="6"/>
  <c r="H104" i="6"/>
  <c r="M104" i="6"/>
  <c r="N104" i="6"/>
  <c r="O104" i="6"/>
  <c r="A105" i="6"/>
  <c r="B105" i="6"/>
  <c r="C105" i="6"/>
  <c r="D105" i="6"/>
  <c r="E105" i="6"/>
  <c r="F105" i="6"/>
  <c r="G105" i="6"/>
  <c r="H105" i="6"/>
  <c r="M105" i="6"/>
  <c r="N105" i="6"/>
  <c r="O105" i="6"/>
  <c r="A106" i="6"/>
  <c r="B106" i="6"/>
  <c r="C106" i="6"/>
  <c r="D106" i="6"/>
  <c r="E106" i="6"/>
  <c r="F106" i="6"/>
  <c r="G106" i="6"/>
  <c r="H106" i="6"/>
  <c r="M106" i="6"/>
  <c r="N106" i="6"/>
  <c r="O106" i="6"/>
  <c r="A107" i="6"/>
  <c r="B107" i="6"/>
  <c r="C107" i="6"/>
  <c r="D107" i="6"/>
  <c r="E107" i="6"/>
  <c r="F107" i="6"/>
  <c r="G107" i="6"/>
  <c r="H107" i="6"/>
  <c r="M107" i="6"/>
  <c r="N107" i="6"/>
  <c r="O107" i="6"/>
  <c r="A108" i="6"/>
  <c r="B108" i="6"/>
  <c r="C108" i="6"/>
  <c r="D108" i="6"/>
  <c r="E108" i="6"/>
  <c r="F108" i="6"/>
  <c r="G108" i="6"/>
  <c r="H108" i="6"/>
  <c r="M108" i="6"/>
  <c r="N108" i="6"/>
  <c r="O108" i="6"/>
  <c r="A109" i="6"/>
  <c r="B109" i="6"/>
  <c r="C109" i="6"/>
  <c r="D109" i="6"/>
  <c r="E109" i="6"/>
  <c r="F109" i="6"/>
  <c r="G109" i="6"/>
  <c r="H109" i="6"/>
  <c r="M109" i="6"/>
  <c r="N109" i="6"/>
  <c r="O109" i="6"/>
  <c r="A110" i="6"/>
  <c r="B110" i="6"/>
  <c r="C110" i="6"/>
  <c r="D110" i="6"/>
  <c r="E110" i="6"/>
  <c r="F110" i="6"/>
  <c r="G110" i="6"/>
  <c r="H110" i="6"/>
  <c r="M110" i="6"/>
  <c r="N110" i="6"/>
  <c r="O110" i="6"/>
  <c r="A111" i="6"/>
  <c r="B111" i="6"/>
  <c r="C111" i="6"/>
  <c r="D111" i="6"/>
  <c r="E111" i="6"/>
  <c r="F111" i="6"/>
  <c r="G111" i="6"/>
  <c r="H111" i="6"/>
  <c r="M111" i="6"/>
  <c r="N111" i="6"/>
  <c r="O111" i="6"/>
  <c r="A112" i="6"/>
  <c r="B112" i="6"/>
  <c r="C112" i="6"/>
  <c r="D112" i="6"/>
  <c r="E112" i="6"/>
  <c r="F112" i="6"/>
  <c r="G112" i="6"/>
  <c r="H112" i="6"/>
  <c r="M112" i="6"/>
  <c r="N112" i="6"/>
  <c r="O112" i="6"/>
  <c r="A113" i="6"/>
  <c r="B113" i="6"/>
  <c r="C113" i="6"/>
  <c r="D113" i="6"/>
  <c r="E113" i="6"/>
  <c r="F113" i="6"/>
  <c r="G113" i="6"/>
  <c r="H113" i="6"/>
  <c r="M113" i="6"/>
  <c r="N113" i="6"/>
  <c r="O113" i="6"/>
  <c r="A114" i="6"/>
  <c r="B114" i="6"/>
  <c r="C114" i="6"/>
  <c r="D114" i="6"/>
  <c r="E114" i="6"/>
  <c r="F114" i="6"/>
  <c r="G114" i="6"/>
  <c r="H114" i="6"/>
  <c r="M114" i="6"/>
  <c r="N114" i="6"/>
  <c r="O114" i="6"/>
  <c r="A115" i="6"/>
  <c r="B115" i="6"/>
  <c r="C115" i="6"/>
  <c r="D115" i="6"/>
  <c r="E115" i="6"/>
  <c r="F115" i="6"/>
  <c r="G115" i="6"/>
  <c r="H115" i="6"/>
  <c r="M115" i="6"/>
  <c r="N115" i="6"/>
  <c r="O115" i="6"/>
  <c r="A116" i="6"/>
  <c r="B116" i="6"/>
  <c r="C116" i="6"/>
  <c r="D116" i="6"/>
  <c r="E116" i="6"/>
  <c r="F116" i="6"/>
  <c r="G116" i="6"/>
  <c r="H116" i="6"/>
  <c r="M116" i="6"/>
  <c r="N116" i="6"/>
  <c r="O116" i="6"/>
  <c r="A117" i="6"/>
  <c r="B117" i="6"/>
  <c r="C117" i="6"/>
  <c r="D117" i="6"/>
  <c r="E117" i="6"/>
  <c r="F117" i="6"/>
  <c r="G117" i="6"/>
  <c r="H117" i="6"/>
  <c r="M117" i="6"/>
  <c r="N117" i="6"/>
  <c r="O117" i="6"/>
  <c r="A118" i="6"/>
  <c r="B118" i="6"/>
  <c r="C118" i="6"/>
  <c r="D118" i="6"/>
  <c r="E118" i="6"/>
  <c r="F118" i="6"/>
  <c r="G118" i="6"/>
  <c r="H118" i="6"/>
  <c r="M118" i="6"/>
  <c r="N118" i="6"/>
  <c r="O118" i="6"/>
  <c r="A119" i="6"/>
  <c r="B119" i="6"/>
  <c r="C119" i="6"/>
  <c r="D119" i="6"/>
  <c r="E119" i="6"/>
  <c r="F119" i="6"/>
  <c r="G119" i="6"/>
  <c r="H119" i="6"/>
  <c r="M119" i="6"/>
  <c r="N119" i="6"/>
  <c r="O119" i="6"/>
  <c r="A120" i="6"/>
  <c r="B120" i="6"/>
  <c r="C120" i="6"/>
  <c r="D120" i="6"/>
  <c r="E120" i="6"/>
  <c r="F120" i="6"/>
  <c r="G120" i="6"/>
  <c r="H120" i="6"/>
  <c r="M120" i="6"/>
  <c r="N120" i="6"/>
  <c r="O120" i="6"/>
  <c r="A121" i="6"/>
  <c r="B121" i="6"/>
  <c r="C121" i="6"/>
  <c r="D121" i="6"/>
  <c r="E121" i="6"/>
  <c r="F121" i="6"/>
  <c r="G121" i="6"/>
  <c r="H121" i="6"/>
  <c r="M121" i="6"/>
  <c r="N121" i="6"/>
  <c r="O121" i="6"/>
  <c r="A122" i="6"/>
  <c r="B122" i="6"/>
  <c r="C122" i="6"/>
  <c r="D122" i="6"/>
  <c r="E122" i="6"/>
  <c r="F122" i="6"/>
  <c r="G122" i="6"/>
  <c r="H122" i="6"/>
  <c r="M122" i="6"/>
  <c r="N122" i="6"/>
  <c r="O122" i="6"/>
  <c r="A123" i="6"/>
  <c r="B123" i="6"/>
  <c r="C123" i="6"/>
  <c r="D123" i="6"/>
  <c r="E123" i="6"/>
  <c r="F123" i="6"/>
  <c r="G123" i="6"/>
  <c r="H123" i="6"/>
  <c r="M123" i="6"/>
  <c r="N123" i="6"/>
  <c r="O123" i="6"/>
  <c r="A124" i="6"/>
  <c r="B124" i="6"/>
  <c r="C124" i="6"/>
  <c r="D124" i="6"/>
  <c r="E124" i="6"/>
  <c r="F124" i="6"/>
  <c r="G124" i="6"/>
  <c r="H124" i="6"/>
  <c r="M124" i="6"/>
  <c r="N124" i="6"/>
  <c r="O124" i="6"/>
  <c r="A125" i="6"/>
  <c r="B125" i="6"/>
  <c r="C125" i="6"/>
  <c r="D125" i="6"/>
  <c r="E125" i="6"/>
  <c r="F125" i="6"/>
  <c r="G125" i="6"/>
  <c r="H125" i="6"/>
  <c r="M125" i="6"/>
  <c r="N125" i="6"/>
  <c r="O125" i="6"/>
  <c r="A126" i="6"/>
  <c r="B126" i="6"/>
  <c r="C126" i="6"/>
  <c r="D126" i="6"/>
  <c r="E126" i="6"/>
  <c r="F126" i="6"/>
  <c r="G126" i="6"/>
  <c r="H126" i="6"/>
  <c r="M126" i="6"/>
  <c r="N126" i="6"/>
  <c r="O126" i="6"/>
  <c r="A127" i="6"/>
  <c r="B127" i="6"/>
  <c r="C127" i="6"/>
  <c r="D127" i="6"/>
  <c r="E127" i="6"/>
  <c r="F127" i="6"/>
  <c r="G127" i="6"/>
  <c r="H127" i="6"/>
  <c r="M127" i="6"/>
  <c r="N127" i="6"/>
  <c r="O127" i="6"/>
  <c r="A128" i="6"/>
  <c r="B128" i="6"/>
  <c r="C128" i="6"/>
  <c r="D128" i="6"/>
  <c r="E128" i="6"/>
  <c r="F128" i="6"/>
  <c r="G128" i="6"/>
  <c r="H128" i="6"/>
  <c r="M128" i="6"/>
  <c r="N128" i="6"/>
  <c r="O128" i="6"/>
  <c r="A129" i="6"/>
  <c r="B129" i="6"/>
  <c r="C129" i="6"/>
  <c r="D129" i="6"/>
  <c r="E129" i="6"/>
  <c r="F129" i="6"/>
  <c r="G129" i="6"/>
  <c r="H129" i="6"/>
  <c r="M129" i="6"/>
  <c r="N129" i="6"/>
  <c r="O129" i="6"/>
  <c r="A130" i="6"/>
  <c r="B130" i="6"/>
  <c r="C130" i="6"/>
  <c r="D130" i="6"/>
  <c r="E130" i="6"/>
  <c r="F130" i="6"/>
  <c r="G130" i="6"/>
  <c r="H130" i="6"/>
  <c r="M130" i="6"/>
  <c r="N130" i="6"/>
  <c r="O130" i="6"/>
  <c r="A131" i="6"/>
  <c r="B131" i="6"/>
  <c r="C131" i="6"/>
  <c r="D131" i="6"/>
  <c r="E131" i="6"/>
  <c r="F131" i="6"/>
  <c r="G131" i="6"/>
  <c r="H131" i="6"/>
  <c r="M131" i="6"/>
  <c r="N131" i="6"/>
  <c r="O131" i="6"/>
  <c r="A132" i="6"/>
  <c r="B132" i="6"/>
  <c r="C132" i="6"/>
  <c r="D132" i="6"/>
  <c r="E132" i="6"/>
  <c r="F132" i="6"/>
  <c r="G132" i="6"/>
  <c r="H132" i="6"/>
  <c r="M132" i="6"/>
  <c r="N132" i="6"/>
  <c r="O132" i="6"/>
  <c r="A133" i="6"/>
  <c r="B133" i="6"/>
  <c r="C133" i="6"/>
  <c r="D133" i="6"/>
  <c r="E133" i="6"/>
  <c r="F133" i="6"/>
  <c r="G133" i="6"/>
  <c r="H133" i="6"/>
  <c r="M133" i="6"/>
  <c r="N133" i="6"/>
  <c r="O133" i="6"/>
  <c r="A134" i="6"/>
  <c r="B134" i="6"/>
  <c r="C134" i="6"/>
  <c r="D134" i="6"/>
  <c r="E134" i="6"/>
  <c r="F134" i="6"/>
  <c r="G134" i="6"/>
  <c r="H134" i="6"/>
  <c r="M134" i="6"/>
  <c r="N134" i="6"/>
  <c r="O134" i="6"/>
  <c r="A135" i="6"/>
  <c r="B135" i="6"/>
  <c r="C135" i="6"/>
  <c r="D135" i="6"/>
  <c r="E135" i="6"/>
  <c r="F135" i="6"/>
  <c r="G135" i="6"/>
  <c r="H135" i="6"/>
  <c r="M135" i="6"/>
  <c r="N135" i="6"/>
  <c r="O135" i="6"/>
  <c r="A136" i="6"/>
  <c r="B136" i="6"/>
  <c r="C136" i="6"/>
  <c r="D136" i="6"/>
  <c r="E136" i="6"/>
  <c r="F136" i="6"/>
  <c r="G136" i="6"/>
  <c r="H136" i="6"/>
  <c r="M136" i="6"/>
  <c r="N136" i="6"/>
  <c r="O136" i="6"/>
  <c r="A137" i="6"/>
  <c r="B137" i="6"/>
  <c r="C137" i="6"/>
  <c r="D137" i="6"/>
  <c r="E137" i="6"/>
  <c r="F137" i="6"/>
  <c r="G137" i="6"/>
  <c r="H137" i="6"/>
  <c r="M137" i="6"/>
  <c r="N137" i="6"/>
  <c r="O137" i="6"/>
  <c r="A138" i="6"/>
  <c r="B138" i="6"/>
  <c r="C138" i="6"/>
  <c r="D138" i="6"/>
  <c r="E138" i="6"/>
  <c r="F138" i="6"/>
  <c r="G138" i="6"/>
  <c r="H138" i="6"/>
  <c r="M138" i="6"/>
  <c r="N138" i="6"/>
  <c r="O138" i="6"/>
  <c r="A139" i="6"/>
  <c r="B139" i="6"/>
  <c r="C139" i="6"/>
  <c r="D139" i="6"/>
  <c r="E139" i="6"/>
  <c r="F139" i="6"/>
  <c r="G139" i="6"/>
  <c r="H139" i="6"/>
  <c r="M139" i="6"/>
  <c r="N139" i="6"/>
  <c r="O139" i="6"/>
  <c r="A140" i="6"/>
  <c r="B140" i="6"/>
  <c r="C140" i="6"/>
  <c r="D140" i="6"/>
  <c r="E140" i="6"/>
  <c r="F140" i="6"/>
  <c r="G140" i="6"/>
  <c r="H140" i="6"/>
  <c r="M140" i="6"/>
  <c r="N140" i="6"/>
  <c r="O140" i="6"/>
  <c r="A141" i="6"/>
  <c r="B141" i="6"/>
  <c r="C141" i="6"/>
  <c r="D141" i="6"/>
  <c r="E141" i="6"/>
  <c r="F141" i="6"/>
  <c r="G141" i="6"/>
  <c r="H141" i="6"/>
  <c r="M141" i="6"/>
  <c r="N141" i="6"/>
  <c r="O141" i="6"/>
  <c r="A142" i="6"/>
  <c r="B142" i="6"/>
  <c r="C142" i="6"/>
  <c r="D142" i="6"/>
  <c r="E142" i="6"/>
  <c r="F142" i="6"/>
  <c r="G142" i="6"/>
  <c r="H142" i="6"/>
  <c r="M142" i="6"/>
  <c r="N142" i="6"/>
  <c r="O142" i="6"/>
  <c r="A143" i="6"/>
  <c r="B143" i="6"/>
  <c r="C143" i="6"/>
  <c r="D143" i="6"/>
  <c r="E143" i="6"/>
  <c r="F143" i="6"/>
  <c r="G143" i="6"/>
  <c r="H143" i="6"/>
  <c r="M143" i="6"/>
  <c r="N143" i="6"/>
  <c r="O143" i="6"/>
  <c r="A144" i="6"/>
  <c r="B144" i="6"/>
  <c r="C144" i="6"/>
  <c r="D144" i="6"/>
  <c r="E144" i="6"/>
  <c r="F144" i="6"/>
  <c r="G144" i="6"/>
  <c r="H144" i="6"/>
  <c r="M144" i="6"/>
  <c r="N144" i="6"/>
  <c r="O144" i="6"/>
  <c r="A145" i="6"/>
  <c r="B145" i="6"/>
  <c r="C145" i="6"/>
  <c r="D145" i="6"/>
  <c r="E145" i="6"/>
  <c r="F145" i="6"/>
  <c r="G145" i="6"/>
  <c r="H145" i="6"/>
  <c r="M145" i="6"/>
  <c r="N145" i="6"/>
  <c r="O145" i="6"/>
  <c r="A146" i="6"/>
  <c r="B146" i="6"/>
  <c r="C146" i="6"/>
  <c r="D146" i="6"/>
  <c r="E146" i="6"/>
  <c r="F146" i="6"/>
  <c r="G146" i="6"/>
  <c r="H146" i="6"/>
  <c r="M146" i="6"/>
  <c r="N146" i="6"/>
  <c r="O146" i="6"/>
  <c r="A147" i="6"/>
  <c r="B147" i="6"/>
  <c r="C147" i="6"/>
  <c r="D147" i="6"/>
  <c r="E147" i="6"/>
  <c r="F147" i="6"/>
  <c r="G147" i="6"/>
  <c r="H147" i="6"/>
  <c r="M147" i="6"/>
  <c r="N147" i="6"/>
  <c r="O147" i="6"/>
  <c r="A148" i="6"/>
  <c r="B148" i="6"/>
  <c r="C148" i="6"/>
  <c r="D148" i="6"/>
  <c r="E148" i="6"/>
  <c r="F148" i="6"/>
  <c r="G148" i="6"/>
  <c r="H148" i="6"/>
  <c r="M148" i="6"/>
  <c r="N148" i="6"/>
  <c r="O148" i="6"/>
  <c r="A149" i="6"/>
  <c r="B149" i="6"/>
  <c r="C149" i="6"/>
  <c r="D149" i="6"/>
  <c r="E149" i="6"/>
  <c r="F149" i="6"/>
  <c r="G149" i="6"/>
  <c r="H149" i="6"/>
  <c r="M149" i="6"/>
  <c r="N149" i="6"/>
  <c r="O149" i="6"/>
  <c r="A150" i="6"/>
  <c r="B150" i="6"/>
  <c r="C150" i="6"/>
  <c r="D150" i="6"/>
  <c r="E150" i="6"/>
  <c r="F150" i="6"/>
  <c r="G150" i="6"/>
  <c r="H150" i="6"/>
  <c r="M150" i="6"/>
  <c r="N150" i="6"/>
  <c r="O150" i="6"/>
  <c r="A151" i="6"/>
  <c r="B151" i="6"/>
  <c r="C151" i="6"/>
  <c r="D151" i="6"/>
  <c r="E151" i="6"/>
  <c r="F151" i="6"/>
  <c r="G151" i="6"/>
  <c r="H151" i="6"/>
  <c r="M151" i="6"/>
  <c r="N151" i="6"/>
  <c r="O151" i="6"/>
  <c r="A152" i="6"/>
  <c r="B152" i="6"/>
  <c r="C152" i="6"/>
  <c r="D152" i="6"/>
  <c r="E152" i="6"/>
  <c r="F152" i="6"/>
  <c r="G152" i="6"/>
  <c r="H152" i="6"/>
  <c r="M152" i="6"/>
  <c r="N152" i="6"/>
  <c r="O152" i="6"/>
  <c r="A153" i="6"/>
  <c r="B153" i="6"/>
  <c r="C153" i="6"/>
  <c r="D153" i="6"/>
  <c r="E153" i="6"/>
  <c r="F153" i="6"/>
  <c r="G153" i="6"/>
  <c r="H153" i="6"/>
  <c r="M153" i="6"/>
  <c r="N153" i="6"/>
  <c r="O153" i="6"/>
  <c r="A154" i="6"/>
  <c r="B154" i="6"/>
  <c r="C154" i="6"/>
  <c r="D154" i="6"/>
  <c r="E154" i="6"/>
  <c r="F154" i="6"/>
  <c r="G154" i="6"/>
  <c r="H154" i="6"/>
  <c r="M154" i="6"/>
  <c r="N154" i="6"/>
  <c r="O154" i="6"/>
  <c r="A155" i="6"/>
  <c r="B155" i="6"/>
  <c r="C155" i="6"/>
  <c r="D155" i="6"/>
  <c r="E155" i="6"/>
  <c r="F155" i="6"/>
  <c r="G155" i="6"/>
  <c r="H155" i="6"/>
  <c r="M155" i="6"/>
  <c r="N155" i="6"/>
  <c r="O155" i="6"/>
  <c r="A156" i="6"/>
  <c r="B156" i="6"/>
  <c r="C156" i="6"/>
  <c r="D156" i="6"/>
  <c r="E156" i="6"/>
  <c r="F156" i="6"/>
  <c r="G156" i="6"/>
  <c r="H156" i="6"/>
  <c r="M156" i="6"/>
  <c r="N156" i="6"/>
  <c r="O156" i="6"/>
  <c r="A157" i="6"/>
  <c r="B157" i="6"/>
  <c r="C157" i="6"/>
  <c r="D157" i="6"/>
  <c r="E157" i="6"/>
  <c r="F157" i="6"/>
  <c r="G157" i="6"/>
  <c r="H157" i="6"/>
  <c r="M157" i="6"/>
  <c r="N157" i="6"/>
  <c r="O157" i="6"/>
  <c r="A158" i="6"/>
  <c r="B158" i="6"/>
  <c r="C158" i="6"/>
  <c r="D158" i="6"/>
  <c r="E158" i="6"/>
  <c r="F158" i="6"/>
  <c r="G158" i="6"/>
  <c r="H158" i="6"/>
  <c r="M158" i="6"/>
  <c r="N158" i="6"/>
  <c r="O158" i="6"/>
  <c r="A159" i="6"/>
  <c r="B159" i="6"/>
  <c r="C159" i="6"/>
  <c r="D159" i="6"/>
  <c r="E159" i="6"/>
  <c r="F159" i="6"/>
  <c r="G159" i="6"/>
  <c r="H159" i="6"/>
  <c r="M159" i="6"/>
  <c r="N159" i="6"/>
  <c r="O159" i="6"/>
  <c r="A160" i="6"/>
  <c r="B160" i="6"/>
  <c r="C160" i="6"/>
  <c r="D160" i="6"/>
  <c r="E160" i="6"/>
  <c r="F160" i="6"/>
  <c r="G160" i="6"/>
  <c r="H160" i="6"/>
  <c r="M160" i="6"/>
  <c r="N160" i="6"/>
  <c r="O160" i="6"/>
  <c r="A161" i="6"/>
  <c r="B161" i="6"/>
  <c r="C161" i="6"/>
  <c r="D161" i="6"/>
  <c r="E161" i="6"/>
  <c r="F161" i="6"/>
  <c r="G161" i="6"/>
  <c r="H161" i="6"/>
  <c r="M161" i="6"/>
  <c r="N161" i="6"/>
  <c r="O161" i="6"/>
  <c r="A162" i="6"/>
  <c r="B162" i="6"/>
  <c r="C162" i="6"/>
  <c r="D162" i="6"/>
  <c r="E162" i="6"/>
  <c r="F162" i="6"/>
  <c r="G162" i="6"/>
  <c r="H162" i="6"/>
  <c r="M162" i="6"/>
  <c r="N162" i="6"/>
  <c r="O162" i="6"/>
  <c r="A163" i="6"/>
  <c r="B163" i="6"/>
  <c r="C163" i="6"/>
  <c r="D163" i="6"/>
  <c r="E163" i="6"/>
  <c r="F163" i="6"/>
  <c r="G163" i="6"/>
  <c r="H163" i="6"/>
  <c r="M163" i="6"/>
  <c r="N163" i="6"/>
  <c r="O163" i="6"/>
  <c r="A164" i="6"/>
  <c r="B164" i="6"/>
  <c r="C164" i="6"/>
  <c r="D164" i="6"/>
  <c r="E164" i="6"/>
  <c r="F164" i="6"/>
  <c r="G164" i="6"/>
  <c r="H164" i="6"/>
  <c r="M164" i="6"/>
  <c r="N164" i="6"/>
  <c r="O164" i="6"/>
  <c r="A165" i="6"/>
  <c r="B165" i="6"/>
  <c r="C165" i="6"/>
  <c r="D165" i="6"/>
  <c r="E165" i="6"/>
  <c r="F165" i="6"/>
  <c r="G165" i="6"/>
  <c r="H165" i="6"/>
  <c r="M165" i="6"/>
  <c r="N165" i="6"/>
  <c r="O165" i="6"/>
  <c r="A166" i="6"/>
  <c r="B166" i="6"/>
  <c r="C166" i="6"/>
  <c r="D166" i="6"/>
  <c r="E166" i="6"/>
  <c r="F166" i="6"/>
  <c r="G166" i="6"/>
  <c r="H166" i="6"/>
  <c r="M166" i="6"/>
  <c r="N166" i="6"/>
  <c r="O166" i="6"/>
  <c r="A167" i="6"/>
  <c r="B167" i="6"/>
  <c r="C167" i="6"/>
  <c r="D167" i="6"/>
  <c r="E167" i="6"/>
  <c r="F167" i="6"/>
  <c r="G167" i="6"/>
  <c r="H167" i="6"/>
  <c r="M167" i="6"/>
  <c r="N167" i="6"/>
  <c r="O167" i="6"/>
  <c r="A168" i="6"/>
  <c r="B168" i="6"/>
  <c r="C168" i="6"/>
  <c r="D168" i="6"/>
  <c r="E168" i="6"/>
  <c r="F168" i="6"/>
  <c r="G168" i="6"/>
  <c r="H168" i="6"/>
  <c r="M168" i="6"/>
  <c r="N168" i="6"/>
  <c r="O168" i="6"/>
  <c r="A169" i="6"/>
  <c r="B169" i="6"/>
  <c r="C169" i="6"/>
  <c r="D169" i="6"/>
  <c r="E169" i="6"/>
  <c r="F169" i="6"/>
  <c r="G169" i="6"/>
  <c r="H169" i="6"/>
  <c r="M169" i="6"/>
  <c r="N169" i="6"/>
  <c r="O169" i="6"/>
  <c r="A170" i="6"/>
  <c r="B170" i="6"/>
  <c r="C170" i="6"/>
  <c r="D170" i="6"/>
  <c r="E170" i="6"/>
  <c r="F170" i="6"/>
  <c r="G170" i="6"/>
  <c r="H170" i="6"/>
  <c r="M170" i="6"/>
  <c r="N170" i="6"/>
  <c r="O170" i="6"/>
  <c r="A171" i="6"/>
  <c r="B171" i="6"/>
  <c r="C171" i="6"/>
  <c r="D171" i="6"/>
  <c r="E171" i="6"/>
  <c r="F171" i="6"/>
  <c r="G171" i="6"/>
  <c r="H171" i="6"/>
  <c r="M171" i="6"/>
  <c r="N171" i="6"/>
  <c r="O171" i="6"/>
  <c r="A172" i="6"/>
  <c r="B172" i="6"/>
  <c r="C172" i="6"/>
  <c r="D172" i="6"/>
  <c r="E172" i="6"/>
  <c r="F172" i="6"/>
  <c r="G172" i="6"/>
  <c r="H172" i="6"/>
  <c r="M172" i="6"/>
  <c r="N172" i="6"/>
  <c r="O172" i="6"/>
  <c r="A173" i="6"/>
  <c r="B173" i="6"/>
  <c r="C173" i="6"/>
  <c r="D173" i="6"/>
  <c r="E173" i="6"/>
  <c r="F173" i="6"/>
  <c r="G173" i="6"/>
  <c r="H173" i="6"/>
  <c r="M173" i="6"/>
  <c r="N173" i="6"/>
  <c r="O173" i="6"/>
  <c r="A174" i="6"/>
  <c r="B174" i="6"/>
  <c r="C174" i="6"/>
  <c r="D174" i="6"/>
  <c r="E174" i="6"/>
  <c r="F174" i="6"/>
  <c r="G174" i="6"/>
  <c r="H174" i="6"/>
  <c r="M174" i="6"/>
  <c r="N174" i="6"/>
  <c r="O174" i="6"/>
  <c r="A175" i="6"/>
  <c r="B175" i="6"/>
  <c r="C175" i="6"/>
  <c r="D175" i="6"/>
  <c r="E175" i="6"/>
  <c r="F175" i="6"/>
  <c r="G175" i="6"/>
  <c r="H175" i="6"/>
  <c r="M175" i="6"/>
  <c r="N175" i="6"/>
  <c r="O175" i="6"/>
  <c r="A176" i="6"/>
  <c r="B176" i="6"/>
  <c r="C176" i="6"/>
  <c r="D176" i="6"/>
  <c r="E176" i="6"/>
  <c r="F176" i="6"/>
  <c r="G176" i="6"/>
  <c r="H176" i="6"/>
  <c r="M176" i="6"/>
  <c r="N176" i="6"/>
  <c r="O176" i="6"/>
  <c r="A177" i="6"/>
  <c r="B177" i="6"/>
  <c r="C177" i="6"/>
  <c r="D177" i="6"/>
  <c r="E177" i="6"/>
  <c r="F177" i="6"/>
  <c r="G177" i="6"/>
  <c r="H177" i="6"/>
  <c r="M177" i="6"/>
  <c r="N177" i="6"/>
  <c r="O177" i="6"/>
  <c r="A178" i="6"/>
  <c r="B178" i="6"/>
  <c r="C178" i="6"/>
  <c r="D178" i="6"/>
  <c r="E178" i="6"/>
  <c r="F178" i="6"/>
  <c r="G178" i="6"/>
  <c r="H178" i="6"/>
  <c r="M178" i="6"/>
  <c r="N178" i="6"/>
  <c r="O178" i="6"/>
  <c r="A179" i="6"/>
  <c r="B179" i="6"/>
  <c r="C179" i="6"/>
  <c r="D179" i="6"/>
  <c r="E179" i="6"/>
  <c r="F179" i="6"/>
  <c r="G179" i="6"/>
  <c r="H179" i="6"/>
  <c r="M179" i="6"/>
  <c r="N179" i="6"/>
  <c r="O179" i="6"/>
  <c r="A180" i="6"/>
  <c r="B180" i="6"/>
  <c r="C180" i="6"/>
  <c r="D180" i="6"/>
  <c r="E180" i="6"/>
  <c r="F180" i="6"/>
  <c r="G180" i="6"/>
  <c r="H180" i="6"/>
  <c r="M180" i="6"/>
  <c r="N180" i="6"/>
  <c r="O180" i="6"/>
  <c r="A181" i="6"/>
  <c r="B181" i="6"/>
  <c r="C181" i="6"/>
  <c r="D181" i="6"/>
  <c r="E181" i="6"/>
  <c r="F181" i="6"/>
  <c r="G181" i="6"/>
  <c r="H181" i="6"/>
  <c r="M181" i="6"/>
  <c r="N181" i="6"/>
  <c r="O181" i="6"/>
  <c r="A182" i="6"/>
  <c r="B182" i="6"/>
  <c r="C182" i="6"/>
  <c r="D182" i="6"/>
  <c r="E182" i="6"/>
  <c r="F182" i="6"/>
  <c r="G182" i="6"/>
  <c r="H182" i="6"/>
  <c r="M182" i="6"/>
  <c r="N182" i="6"/>
  <c r="O182" i="6"/>
  <c r="A183" i="6"/>
  <c r="B183" i="6"/>
  <c r="C183" i="6"/>
  <c r="D183" i="6"/>
  <c r="E183" i="6"/>
  <c r="F183" i="6"/>
  <c r="G183" i="6"/>
  <c r="H183" i="6"/>
  <c r="M183" i="6"/>
  <c r="N183" i="6"/>
  <c r="O183" i="6"/>
  <c r="A184" i="6"/>
  <c r="B184" i="6"/>
  <c r="C184" i="6"/>
  <c r="D184" i="6"/>
  <c r="E184" i="6"/>
  <c r="F184" i="6"/>
  <c r="G184" i="6"/>
  <c r="H184" i="6"/>
  <c r="M184" i="6"/>
  <c r="N184" i="6"/>
  <c r="O184" i="6"/>
  <c r="A185" i="6"/>
  <c r="B185" i="6"/>
  <c r="C185" i="6"/>
  <c r="D185" i="6"/>
  <c r="E185" i="6"/>
  <c r="F185" i="6"/>
  <c r="G185" i="6"/>
  <c r="H185" i="6"/>
  <c r="M185" i="6"/>
  <c r="N185" i="6"/>
  <c r="O185" i="6"/>
  <c r="A186" i="6"/>
  <c r="B186" i="6"/>
  <c r="C186" i="6"/>
  <c r="D186" i="6"/>
  <c r="E186" i="6"/>
  <c r="F186" i="6"/>
  <c r="G186" i="6"/>
  <c r="H186" i="6"/>
  <c r="M186" i="6"/>
  <c r="N186" i="6"/>
  <c r="O186" i="6"/>
  <c r="A187" i="6"/>
  <c r="B187" i="6"/>
  <c r="C187" i="6"/>
  <c r="D187" i="6"/>
  <c r="E187" i="6"/>
  <c r="F187" i="6"/>
  <c r="G187" i="6"/>
  <c r="H187" i="6"/>
  <c r="M187" i="6"/>
  <c r="N187" i="6"/>
  <c r="O187" i="6"/>
  <c r="A188" i="6"/>
  <c r="B188" i="6"/>
  <c r="C188" i="6"/>
  <c r="D188" i="6"/>
  <c r="E188" i="6"/>
  <c r="F188" i="6"/>
  <c r="G188" i="6"/>
  <c r="H188" i="6"/>
  <c r="M188" i="6"/>
  <c r="N188" i="6"/>
  <c r="O188" i="6"/>
  <c r="A189" i="6"/>
  <c r="B189" i="6"/>
  <c r="C189" i="6"/>
  <c r="D189" i="6"/>
  <c r="E189" i="6"/>
  <c r="F189" i="6"/>
  <c r="G189" i="6"/>
  <c r="H189" i="6"/>
  <c r="M189" i="6"/>
  <c r="N189" i="6"/>
  <c r="O189" i="6"/>
  <c r="A190" i="6"/>
  <c r="B190" i="6"/>
  <c r="C190" i="6"/>
  <c r="D190" i="6"/>
  <c r="E190" i="6"/>
  <c r="F190" i="6"/>
  <c r="G190" i="6"/>
  <c r="H190" i="6"/>
  <c r="M190" i="6"/>
  <c r="N190" i="6"/>
  <c r="O190" i="6"/>
  <c r="A191" i="6"/>
  <c r="B191" i="6"/>
  <c r="C191" i="6"/>
  <c r="D191" i="6"/>
  <c r="E191" i="6"/>
  <c r="F191" i="6"/>
  <c r="G191" i="6"/>
  <c r="H191" i="6"/>
  <c r="M191" i="6"/>
  <c r="N191" i="6"/>
  <c r="O191" i="6"/>
  <c r="A192" i="6"/>
  <c r="B192" i="6"/>
  <c r="C192" i="6"/>
  <c r="D192" i="6"/>
  <c r="E192" i="6"/>
  <c r="F192" i="6"/>
  <c r="G192" i="6"/>
  <c r="H192" i="6"/>
  <c r="M192" i="6"/>
  <c r="N192" i="6"/>
  <c r="O192" i="6"/>
  <c r="A193" i="6"/>
  <c r="B193" i="6"/>
  <c r="C193" i="6"/>
  <c r="D193" i="6"/>
  <c r="E193" i="6"/>
  <c r="F193" i="6"/>
  <c r="G193" i="6"/>
  <c r="H193" i="6"/>
  <c r="M193" i="6"/>
  <c r="N193" i="6"/>
  <c r="O193" i="6"/>
  <c r="A194" i="6"/>
  <c r="B194" i="6"/>
  <c r="C194" i="6"/>
  <c r="D194" i="6"/>
  <c r="E194" i="6"/>
  <c r="F194" i="6"/>
  <c r="G194" i="6"/>
  <c r="H194" i="6"/>
  <c r="M194" i="6"/>
  <c r="N194" i="6"/>
  <c r="O194" i="6"/>
  <c r="A195" i="6"/>
  <c r="B195" i="6"/>
  <c r="C195" i="6"/>
  <c r="D195" i="6"/>
  <c r="E195" i="6"/>
  <c r="F195" i="6"/>
  <c r="G195" i="6"/>
  <c r="H195" i="6"/>
  <c r="M195" i="6"/>
  <c r="N195" i="6"/>
  <c r="O195" i="6"/>
  <c r="A196" i="6"/>
  <c r="B196" i="6"/>
  <c r="C196" i="6"/>
  <c r="D196" i="6"/>
  <c r="E196" i="6"/>
  <c r="F196" i="6"/>
  <c r="G196" i="6"/>
  <c r="H196" i="6"/>
  <c r="M196" i="6"/>
  <c r="N196" i="6"/>
  <c r="O196" i="6"/>
  <c r="A197" i="6"/>
  <c r="B197" i="6"/>
  <c r="C197" i="6"/>
  <c r="D197" i="6"/>
  <c r="E197" i="6"/>
  <c r="F197" i="6"/>
  <c r="G197" i="6"/>
  <c r="H197" i="6"/>
  <c r="M197" i="6"/>
  <c r="N197" i="6"/>
  <c r="O197" i="6"/>
  <c r="A198" i="6"/>
  <c r="B198" i="6"/>
  <c r="C198" i="6"/>
  <c r="D198" i="6"/>
  <c r="E198" i="6"/>
  <c r="F198" i="6"/>
  <c r="G198" i="6"/>
  <c r="H198" i="6"/>
  <c r="M198" i="6"/>
  <c r="N198" i="6"/>
  <c r="O198" i="6"/>
  <c r="A199" i="6"/>
  <c r="B199" i="6"/>
  <c r="C199" i="6"/>
  <c r="D199" i="6"/>
  <c r="E199" i="6"/>
  <c r="F199" i="6"/>
  <c r="G199" i="6"/>
  <c r="H199" i="6"/>
  <c r="M199" i="6"/>
  <c r="N199" i="6"/>
  <c r="O199" i="6"/>
  <c r="A200" i="6"/>
  <c r="B200" i="6"/>
  <c r="C200" i="6"/>
  <c r="D200" i="6"/>
  <c r="E200" i="6"/>
  <c r="F200" i="6"/>
  <c r="G200" i="6"/>
  <c r="H200" i="6"/>
  <c r="M200" i="6"/>
  <c r="N200" i="6"/>
  <c r="O200" i="6"/>
  <c r="A201" i="6"/>
  <c r="B201" i="6"/>
  <c r="C201" i="6"/>
  <c r="D201" i="6"/>
  <c r="E201" i="6"/>
  <c r="F201" i="6"/>
  <c r="G201" i="6"/>
  <c r="H201" i="6"/>
  <c r="M201" i="6"/>
  <c r="N201" i="6"/>
  <c r="O201" i="6"/>
  <c r="A202" i="6"/>
  <c r="B202" i="6"/>
  <c r="C202" i="6"/>
  <c r="D202" i="6"/>
  <c r="E202" i="6"/>
  <c r="F202" i="6"/>
  <c r="G202" i="6"/>
  <c r="H202" i="6"/>
  <c r="M202" i="6"/>
  <c r="N202" i="6"/>
  <c r="O202" i="6"/>
  <c r="A203" i="6"/>
  <c r="B203" i="6"/>
  <c r="C203" i="6"/>
  <c r="D203" i="6"/>
  <c r="E203" i="6"/>
  <c r="F203" i="6"/>
  <c r="G203" i="6"/>
  <c r="H203" i="6"/>
  <c r="M203" i="6"/>
  <c r="N203" i="6"/>
  <c r="O203" i="6"/>
  <c r="A204" i="6"/>
  <c r="B204" i="6"/>
  <c r="C204" i="6"/>
  <c r="D204" i="6"/>
  <c r="E204" i="6"/>
  <c r="F204" i="6"/>
  <c r="G204" i="6"/>
  <c r="H204" i="6"/>
  <c r="M204" i="6"/>
  <c r="N204" i="6"/>
  <c r="O204" i="6"/>
  <c r="A205" i="6"/>
  <c r="B205" i="6"/>
  <c r="C205" i="6"/>
  <c r="D205" i="6"/>
  <c r="E205" i="6"/>
  <c r="F205" i="6"/>
  <c r="G205" i="6"/>
  <c r="H205" i="6"/>
  <c r="M205" i="6"/>
  <c r="N205" i="6"/>
  <c r="O205" i="6"/>
  <c r="A206" i="6"/>
  <c r="B206" i="6"/>
  <c r="C206" i="6"/>
  <c r="D206" i="6"/>
  <c r="E206" i="6"/>
  <c r="F206" i="6"/>
  <c r="G206" i="6"/>
  <c r="H206" i="6"/>
  <c r="M206" i="6"/>
  <c r="N206" i="6"/>
  <c r="O206" i="6"/>
  <c r="A207" i="6"/>
  <c r="B207" i="6"/>
  <c r="C207" i="6"/>
  <c r="D207" i="6"/>
  <c r="E207" i="6"/>
  <c r="F207" i="6"/>
  <c r="G207" i="6"/>
  <c r="H207" i="6"/>
  <c r="M207" i="6"/>
  <c r="N207" i="6"/>
  <c r="O207" i="6"/>
  <c r="A208" i="6"/>
  <c r="B208" i="6"/>
  <c r="C208" i="6"/>
  <c r="D208" i="6"/>
  <c r="E208" i="6"/>
  <c r="F208" i="6"/>
  <c r="G208" i="6"/>
  <c r="H208" i="6"/>
  <c r="M208" i="6"/>
  <c r="N208" i="6"/>
  <c r="O208" i="6"/>
  <c r="A209" i="6"/>
  <c r="B209" i="6"/>
  <c r="C209" i="6"/>
  <c r="D209" i="6"/>
  <c r="E209" i="6"/>
  <c r="F209" i="6"/>
  <c r="G209" i="6"/>
  <c r="H209" i="6"/>
  <c r="M209" i="6"/>
  <c r="N209" i="6"/>
  <c r="O209" i="6"/>
  <c r="A210" i="6"/>
  <c r="B210" i="6"/>
  <c r="C210" i="6"/>
  <c r="D210" i="6"/>
  <c r="E210" i="6"/>
  <c r="F210" i="6"/>
  <c r="G210" i="6"/>
  <c r="H210" i="6"/>
  <c r="M210" i="6"/>
  <c r="N210" i="6"/>
  <c r="O210" i="6"/>
  <c r="A211" i="6"/>
  <c r="B211" i="6"/>
  <c r="C211" i="6"/>
  <c r="D211" i="6"/>
  <c r="E211" i="6"/>
  <c r="F211" i="6"/>
  <c r="G211" i="6"/>
  <c r="H211" i="6"/>
  <c r="M211" i="6"/>
  <c r="N211" i="6"/>
  <c r="O211" i="6"/>
  <c r="A212" i="6"/>
  <c r="B212" i="6"/>
  <c r="C212" i="6"/>
  <c r="D212" i="6"/>
  <c r="E212" i="6"/>
  <c r="F212" i="6"/>
  <c r="G212" i="6"/>
  <c r="H212" i="6"/>
  <c r="M212" i="6"/>
  <c r="N212" i="6"/>
  <c r="O212" i="6"/>
  <c r="A213" i="6"/>
  <c r="B213" i="6"/>
  <c r="C213" i="6"/>
  <c r="D213" i="6"/>
  <c r="E213" i="6"/>
  <c r="F213" i="6"/>
  <c r="G213" i="6"/>
  <c r="H213" i="6"/>
  <c r="M213" i="6"/>
  <c r="N213" i="6"/>
  <c r="O213" i="6"/>
  <c r="A214" i="6"/>
  <c r="B214" i="6"/>
  <c r="C214" i="6"/>
  <c r="D214" i="6"/>
  <c r="E214" i="6"/>
  <c r="F214" i="6"/>
  <c r="G214" i="6"/>
  <c r="H214" i="6"/>
  <c r="M214" i="6"/>
  <c r="N214" i="6"/>
  <c r="O214" i="6"/>
  <c r="A215" i="6"/>
  <c r="B215" i="6"/>
  <c r="C215" i="6"/>
  <c r="D215" i="6"/>
  <c r="E215" i="6"/>
  <c r="F215" i="6"/>
  <c r="G215" i="6"/>
  <c r="H215" i="6"/>
  <c r="M215" i="6"/>
  <c r="N215" i="6"/>
  <c r="O215" i="6"/>
  <c r="A216" i="6"/>
  <c r="B216" i="6"/>
  <c r="C216" i="6"/>
  <c r="D216" i="6"/>
  <c r="E216" i="6"/>
  <c r="F216" i="6"/>
  <c r="G216" i="6"/>
  <c r="H216" i="6"/>
  <c r="M216" i="6"/>
  <c r="N216" i="6"/>
  <c r="O216" i="6"/>
  <c r="A217" i="6"/>
  <c r="B217" i="6"/>
  <c r="C217" i="6"/>
  <c r="D217" i="6"/>
  <c r="E217" i="6"/>
  <c r="F217" i="6"/>
  <c r="G217" i="6"/>
  <c r="H217" i="6"/>
  <c r="M217" i="6"/>
  <c r="N217" i="6"/>
  <c r="O217" i="6"/>
  <c r="A218" i="6"/>
  <c r="B218" i="6"/>
  <c r="C218" i="6"/>
  <c r="D218" i="6"/>
  <c r="E218" i="6"/>
  <c r="F218" i="6"/>
  <c r="G218" i="6"/>
  <c r="H218" i="6"/>
  <c r="M218" i="6"/>
  <c r="N218" i="6"/>
  <c r="O218" i="6"/>
  <c r="A219" i="6"/>
  <c r="B219" i="6"/>
  <c r="C219" i="6"/>
  <c r="D219" i="6"/>
  <c r="E219" i="6"/>
  <c r="F219" i="6"/>
  <c r="G219" i="6"/>
  <c r="H219" i="6"/>
  <c r="M219" i="6"/>
  <c r="N219" i="6"/>
  <c r="O219" i="6"/>
  <c r="A220" i="6"/>
  <c r="B220" i="6"/>
  <c r="C220" i="6"/>
  <c r="D220" i="6"/>
  <c r="E220" i="6"/>
  <c r="F220" i="6"/>
  <c r="G220" i="6"/>
  <c r="H220" i="6"/>
  <c r="M220" i="6"/>
  <c r="N220" i="6"/>
  <c r="O220" i="6"/>
  <c r="A221" i="6"/>
  <c r="B221" i="6"/>
  <c r="C221" i="6"/>
  <c r="D221" i="6"/>
  <c r="E221" i="6"/>
  <c r="F221" i="6"/>
  <c r="G221" i="6"/>
  <c r="H221" i="6"/>
  <c r="M221" i="6"/>
  <c r="N221" i="6"/>
  <c r="O221" i="6"/>
  <c r="A222" i="6"/>
  <c r="B222" i="6"/>
  <c r="C222" i="6"/>
  <c r="D222" i="6"/>
  <c r="E222" i="6"/>
  <c r="F222" i="6"/>
  <c r="G222" i="6"/>
  <c r="H222" i="6"/>
  <c r="M222" i="6"/>
  <c r="N222" i="6"/>
  <c r="O222" i="6"/>
  <c r="A223" i="6"/>
  <c r="B223" i="6"/>
  <c r="C223" i="6"/>
  <c r="D223" i="6"/>
  <c r="E223" i="6"/>
  <c r="F223" i="6"/>
  <c r="G223" i="6"/>
  <c r="H223" i="6"/>
  <c r="M223" i="6"/>
  <c r="N223" i="6"/>
  <c r="O223" i="6"/>
  <c r="A224" i="6"/>
  <c r="B224" i="6"/>
  <c r="C224" i="6"/>
  <c r="D224" i="6"/>
  <c r="E224" i="6"/>
  <c r="F224" i="6"/>
  <c r="G224" i="6"/>
  <c r="H224" i="6"/>
  <c r="M224" i="6"/>
  <c r="N224" i="6"/>
  <c r="O224" i="6"/>
  <c r="A225" i="6"/>
  <c r="B225" i="6"/>
  <c r="C225" i="6"/>
  <c r="D225" i="6"/>
  <c r="E225" i="6"/>
  <c r="F225" i="6"/>
  <c r="G225" i="6"/>
  <c r="H225" i="6"/>
  <c r="M225" i="6"/>
  <c r="N225" i="6"/>
  <c r="O225" i="6"/>
  <c r="A226" i="6"/>
  <c r="B226" i="6"/>
  <c r="C226" i="6"/>
  <c r="D226" i="6"/>
  <c r="E226" i="6"/>
  <c r="F226" i="6"/>
  <c r="G226" i="6"/>
  <c r="H226" i="6"/>
  <c r="M226" i="6"/>
  <c r="N226" i="6"/>
  <c r="O226" i="6"/>
  <c r="A227" i="6"/>
  <c r="B227" i="6"/>
  <c r="C227" i="6"/>
  <c r="D227" i="6"/>
  <c r="E227" i="6"/>
  <c r="F227" i="6"/>
  <c r="G227" i="6"/>
  <c r="H227" i="6"/>
  <c r="M227" i="6"/>
  <c r="N227" i="6"/>
  <c r="O227" i="6"/>
  <c r="A228" i="6"/>
  <c r="B228" i="6"/>
  <c r="C228" i="6"/>
  <c r="D228" i="6"/>
  <c r="E228" i="6"/>
  <c r="F228" i="6"/>
  <c r="G228" i="6"/>
  <c r="H228" i="6"/>
  <c r="M228" i="6"/>
  <c r="N228" i="6"/>
  <c r="O228" i="6"/>
  <c r="A229" i="6"/>
  <c r="B229" i="6"/>
  <c r="C229" i="6"/>
  <c r="D229" i="6"/>
  <c r="E229" i="6"/>
  <c r="F229" i="6"/>
  <c r="G229" i="6"/>
  <c r="H229" i="6"/>
  <c r="M229" i="6"/>
  <c r="N229" i="6"/>
  <c r="O229" i="6"/>
  <c r="A230" i="6"/>
  <c r="B230" i="6"/>
  <c r="C230" i="6"/>
  <c r="D230" i="6"/>
  <c r="E230" i="6"/>
  <c r="F230" i="6"/>
  <c r="G230" i="6"/>
  <c r="H230" i="6"/>
  <c r="M230" i="6"/>
  <c r="N230" i="6"/>
  <c r="O230" i="6"/>
  <c r="A231" i="6"/>
  <c r="B231" i="6"/>
  <c r="C231" i="6"/>
  <c r="D231" i="6"/>
  <c r="E231" i="6"/>
  <c r="F231" i="6"/>
  <c r="G231" i="6"/>
  <c r="H231" i="6"/>
  <c r="M231" i="6"/>
  <c r="N231" i="6"/>
  <c r="O231" i="6"/>
  <c r="A232" i="6"/>
  <c r="B232" i="6"/>
  <c r="C232" i="6"/>
  <c r="D232" i="6"/>
  <c r="E232" i="6"/>
  <c r="F232" i="6"/>
  <c r="G232" i="6"/>
  <c r="H232" i="6"/>
  <c r="M232" i="6"/>
  <c r="N232" i="6"/>
  <c r="O232" i="6"/>
  <c r="A233" i="6"/>
  <c r="B233" i="6"/>
  <c r="C233" i="6"/>
  <c r="D233" i="6"/>
  <c r="E233" i="6"/>
  <c r="F233" i="6"/>
  <c r="G233" i="6"/>
  <c r="H233" i="6"/>
  <c r="M233" i="6"/>
  <c r="N233" i="6"/>
  <c r="O233" i="6"/>
  <c r="A234" i="6"/>
  <c r="B234" i="6"/>
  <c r="C234" i="6"/>
  <c r="D234" i="6"/>
  <c r="E234" i="6"/>
  <c r="F234" i="6"/>
  <c r="G234" i="6"/>
  <c r="H234" i="6"/>
  <c r="M234" i="6"/>
  <c r="N234" i="6"/>
  <c r="O234" i="6"/>
  <c r="A235" i="6"/>
  <c r="B235" i="6"/>
  <c r="C235" i="6"/>
  <c r="D235" i="6"/>
  <c r="E235" i="6"/>
  <c r="F235" i="6"/>
  <c r="G235" i="6"/>
  <c r="H235" i="6"/>
  <c r="M235" i="6"/>
  <c r="N235" i="6"/>
  <c r="O235" i="6"/>
  <c r="A236" i="6"/>
  <c r="B236" i="6"/>
  <c r="C236" i="6"/>
  <c r="D236" i="6"/>
  <c r="E236" i="6"/>
  <c r="F236" i="6"/>
  <c r="G236" i="6"/>
  <c r="H236" i="6"/>
  <c r="M236" i="6"/>
  <c r="N236" i="6"/>
  <c r="O236" i="6"/>
  <c r="A237" i="6"/>
  <c r="B237" i="6"/>
  <c r="C237" i="6"/>
  <c r="D237" i="6"/>
  <c r="E237" i="6"/>
  <c r="F237" i="6"/>
  <c r="G237" i="6"/>
  <c r="H237" i="6"/>
  <c r="M237" i="6"/>
  <c r="N237" i="6"/>
  <c r="O237" i="6"/>
  <c r="A238" i="6"/>
  <c r="B238" i="6"/>
  <c r="C238" i="6"/>
  <c r="D238" i="6"/>
  <c r="E238" i="6"/>
  <c r="F238" i="6"/>
  <c r="G238" i="6"/>
  <c r="H238" i="6"/>
  <c r="M238" i="6"/>
  <c r="N238" i="6"/>
  <c r="O238" i="6"/>
  <c r="A239" i="6"/>
  <c r="B239" i="6"/>
  <c r="C239" i="6"/>
  <c r="D239" i="6"/>
  <c r="E239" i="6"/>
  <c r="F239" i="6"/>
  <c r="G239" i="6"/>
  <c r="H239" i="6"/>
  <c r="M239" i="6"/>
  <c r="N239" i="6"/>
  <c r="O239" i="6"/>
  <c r="A240" i="6"/>
  <c r="B240" i="6"/>
  <c r="C240" i="6"/>
  <c r="D240" i="6"/>
  <c r="E240" i="6"/>
  <c r="F240" i="6"/>
  <c r="G240" i="6"/>
  <c r="H240" i="6"/>
  <c r="M240" i="6"/>
  <c r="N240" i="6"/>
  <c r="O240" i="6"/>
  <c r="A241" i="6"/>
  <c r="B241" i="6"/>
  <c r="C241" i="6"/>
  <c r="D241" i="6"/>
  <c r="E241" i="6"/>
  <c r="F241" i="6"/>
  <c r="G241" i="6"/>
  <c r="H241" i="6"/>
  <c r="M241" i="6"/>
  <c r="N241" i="6"/>
  <c r="O241" i="6"/>
  <c r="A242" i="6"/>
  <c r="B242" i="6"/>
  <c r="C242" i="6"/>
  <c r="D242" i="6"/>
  <c r="E242" i="6"/>
  <c r="F242" i="6"/>
  <c r="G242" i="6"/>
  <c r="H242" i="6"/>
  <c r="M242" i="6"/>
  <c r="N242" i="6"/>
  <c r="O242" i="6"/>
  <c r="A243" i="6"/>
  <c r="B243" i="6"/>
  <c r="C243" i="6"/>
  <c r="D243" i="6"/>
  <c r="E243" i="6"/>
  <c r="F243" i="6"/>
  <c r="G243" i="6"/>
  <c r="H243" i="6"/>
  <c r="M243" i="6"/>
  <c r="N243" i="6"/>
  <c r="O243" i="6"/>
  <c r="A244" i="6"/>
  <c r="B244" i="6"/>
  <c r="C244" i="6"/>
  <c r="D244" i="6"/>
  <c r="E244" i="6"/>
  <c r="F244" i="6"/>
  <c r="G244" i="6"/>
  <c r="H244" i="6"/>
  <c r="M244" i="6"/>
  <c r="N244" i="6"/>
  <c r="O244" i="6"/>
  <c r="A245" i="6"/>
  <c r="B245" i="6"/>
  <c r="C245" i="6"/>
  <c r="D245" i="6"/>
  <c r="E245" i="6"/>
  <c r="F245" i="6"/>
  <c r="G245" i="6"/>
  <c r="H245" i="6"/>
  <c r="M245" i="6"/>
  <c r="N245" i="6"/>
  <c r="O245" i="6"/>
  <c r="A246" i="6"/>
  <c r="B246" i="6"/>
  <c r="C246" i="6"/>
  <c r="D246" i="6"/>
  <c r="E246" i="6"/>
  <c r="F246" i="6"/>
  <c r="G246" i="6"/>
  <c r="H246" i="6"/>
  <c r="M246" i="6"/>
  <c r="N246" i="6"/>
  <c r="O246" i="6"/>
  <c r="A247" i="6"/>
  <c r="B247" i="6"/>
  <c r="C247" i="6"/>
  <c r="D247" i="6"/>
  <c r="E247" i="6"/>
  <c r="F247" i="6"/>
  <c r="G247" i="6"/>
  <c r="H247" i="6"/>
  <c r="M247" i="6"/>
  <c r="N247" i="6"/>
  <c r="O247" i="6"/>
  <c r="A248" i="6"/>
  <c r="B248" i="6"/>
  <c r="C248" i="6"/>
  <c r="D248" i="6"/>
  <c r="E248" i="6"/>
  <c r="F248" i="6"/>
  <c r="G248" i="6"/>
  <c r="H248" i="6"/>
  <c r="M248" i="6"/>
  <c r="N248" i="6"/>
  <c r="O248" i="6"/>
  <c r="A249" i="6"/>
  <c r="B249" i="6"/>
  <c r="C249" i="6"/>
  <c r="D249" i="6"/>
  <c r="E249" i="6"/>
  <c r="F249" i="6"/>
  <c r="G249" i="6"/>
  <c r="H249" i="6"/>
  <c r="M249" i="6"/>
  <c r="N249" i="6"/>
  <c r="O249" i="6"/>
  <c r="A250" i="6"/>
  <c r="B250" i="6"/>
  <c r="C250" i="6"/>
  <c r="D250" i="6"/>
  <c r="E250" i="6"/>
  <c r="F250" i="6"/>
  <c r="G250" i="6"/>
  <c r="H250" i="6"/>
  <c r="M250" i="6"/>
  <c r="N250" i="6"/>
  <c r="O250" i="6"/>
  <c r="A251" i="6"/>
  <c r="B251" i="6"/>
  <c r="C251" i="6"/>
  <c r="D251" i="6"/>
  <c r="E251" i="6"/>
  <c r="F251" i="6"/>
  <c r="G251" i="6"/>
  <c r="H251" i="6"/>
  <c r="M251" i="6"/>
  <c r="N251" i="6"/>
  <c r="O251" i="6"/>
  <c r="A252" i="6"/>
  <c r="B252" i="6"/>
  <c r="C252" i="6"/>
  <c r="D252" i="6"/>
  <c r="E252" i="6"/>
  <c r="F252" i="6"/>
  <c r="G252" i="6"/>
  <c r="H252" i="6"/>
  <c r="M252" i="6"/>
  <c r="N252" i="6"/>
  <c r="O252" i="6"/>
  <c r="A253" i="6"/>
  <c r="B253" i="6"/>
  <c r="C253" i="6"/>
  <c r="D253" i="6"/>
  <c r="E253" i="6"/>
  <c r="F253" i="6"/>
  <c r="G253" i="6"/>
  <c r="H253" i="6"/>
  <c r="M253" i="6"/>
  <c r="N253" i="6"/>
  <c r="O253" i="6"/>
  <c r="A254" i="6"/>
  <c r="B254" i="6"/>
  <c r="C254" i="6"/>
  <c r="D254" i="6"/>
  <c r="E254" i="6"/>
  <c r="F254" i="6"/>
  <c r="G254" i="6"/>
  <c r="H254" i="6"/>
  <c r="M254" i="6"/>
  <c r="N254" i="6"/>
  <c r="O254" i="6"/>
  <c r="A255" i="6"/>
  <c r="B255" i="6"/>
  <c r="C255" i="6"/>
  <c r="D255" i="6"/>
  <c r="E255" i="6"/>
  <c r="F255" i="6"/>
  <c r="G255" i="6"/>
  <c r="H255" i="6"/>
  <c r="M255" i="6"/>
  <c r="N255" i="6"/>
  <c r="O255" i="6"/>
  <c r="A256" i="6"/>
  <c r="B256" i="6"/>
  <c r="C256" i="6"/>
  <c r="D256" i="6"/>
  <c r="E256" i="6"/>
  <c r="F256" i="6"/>
  <c r="G256" i="6"/>
  <c r="H256" i="6"/>
  <c r="M256" i="6"/>
  <c r="N256" i="6"/>
  <c r="O256" i="6"/>
  <c r="A257" i="6"/>
  <c r="B257" i="6"/>
  <c r="C257" i="6"/>
  <c r="D257" i="6"/>
  <c r="E257" i="6"/>
  <c r="F257" i="6"/>
  <c r="G257" i="6"/>
  <c r="H257" i="6"/>
  <c r="M257" i="6"/>
  <c r="N257" i="6"/>
  <c r="O257" i="6"/>
  <c r="A258" i="6"/>
  <c r="B258" i="6"/>
  <c r="C258" i="6"/>
  <c r="D258" i="6"/>
  <c r="E258" i="6"/>
  <c r="F258" i="6"/>
  <c r="G258" i="6"/>
  <c r="H258" i="6"/>
  <c r="M258" i="6"/>
  <c r="N258" i="6"/>
  <c r="O258" i="6"/>
  <c r="A259" i="6"/>
  <c r="B259" i="6"/>
  <c r="C259" i="6"/>
  <c r="D259" i="6"/>
  <c r="E259" i="6"/>
  <c r="F259" i="6"/>
  <c r="G259" i="6"/>
  <c r="H259" i="6"/>
  <c r="M259" i="6"/>
  <c r="N259" i="6"/>
  <c r="O259" i="6"/>
  <c r="A260" i="6"/>
  <c r="B260" i="6"/>
  <c r="C260" i="6"/>
  <c r="D260" i="6"/>
  <c r="E260" i="6"/>
  <c r="F260" i="6"/>
  <c r="G260" i="6"/>
  <c r="H260" i="6"/>
  <c r="M260" i="6"/>
  <c r="N260" i="6"/>
  <c r="O260" i="6"/>
  <c r="A261" i="6"/>
  <c r="B261" i="6"/>
  <c r="C261" i="6"/>
  <c r="D261" i="6"/>
  <c r="E261" i="6"/>
  <c r="F261" i="6"/>
  <c r="G261" i="6"/>
  <c r="H261" i="6"/>
  <c r="M261" i="6"/>
  <c r="N261" i="6"/>
  <c r="O261" i="6"/>
  <c r="A262" i="6"/>
  <c r="B262" i="6"/>
  <c r="C262" i="6"/>
  <c r="D262" i="6"/>
  <c r="E262" i="6"/>
  <c r="F262" i="6"/>
  <c r="G262" i="6"/>
  <c r="H262" i="6"/>
  <c r="M262" i="6"/>
  <c r="N262" i="6"/>
  <c r="O262" i="6"/>
  <c r="A263" i="6"/>
  <c r="B263" i="6"/>
  <c r="C263" i="6"/>
  <c r="D263" i="6"/>
  <c r="E263" i="6"/>
  <c r="F263" i="6"/>
  <c r="G263" i="6"/>
  <c r="H263" i="6"/>
  <c r="M263" i="6"/>
  <c r="N263" i="6"/>
  <c r="O263" i="6"/>
  <c r="A264" i="6"/>
  <c r="B264" i="6"/>
  <c r="C264" i="6"/>
  <c r="D264" i="6"/>
  <c r="E264" i="6"/>
  <c r="F264" i="6"/>
  <c r="G264" i="6"/>
  <c r="H264" i="6"/>
  <c r="M264" i="6"/>
  <c r="N264" i="6"/>
  <c r="O264" i="6"/>
  <c r="A265" i="6"/>
  <c r="B265" i="6"/>
  <c r="C265" i="6"/>
  <c r="D265" i="6"/>
  <c r="E265" i="6"/>
  <c r="F265" i="6"/>
  <c r="G265" i="6"/>
  <c r="H265" i="6"/>
  <c r="M265" i="6"/>
  <c r="N265" i="6"/>
  <c r="O265" i="6"/>
  <c r="A266" i="6"/>
  <c r="B266" i="6"/>
  <c r="C266" i="6"/>
  <c r="D266" i="6"/>
  <c r="E266" i="6"/>
  <c r="F266" i="6"/>
  <c r="G266" i="6"/>
  <c r="H266" i="6"/>
  <c r="M266" i="6"/>
  <c r="N266" i="6"/>
  <c r="O266" i="6"/>
  <c r="A267" i="6"/>
  <c r="B267" i="6"/>
  <c r="C267" i="6"/>
  <c r="D267" i="6"/>
  <c r="E267" i="6"/>
  <c r="F267" i="6"/>
  <c r="G267" i="6"/>
  <c r="H267" i="6"/>
  <c r="M267" i="6"/>
  <c r="N267" i="6"/>
  <c r="O267" i="6"/>
  <c r="A268" i="6"/>
  <c r="B268" i="6"/>
  <c r="C268" i="6"/>
  <c r="D268" i="6"/>
  <c r="E268" i="6"/>
  <c r="F268" i="6"/>
  <c r="G268" i="6"/>
  <c r="H268" i="6"/>
  <c r="M268" i="6"/>
  <c r="N268" i="6"/>
  <c r="O268" i="6"/>
  <c r="A269" i="6"/>
  <c r="B269" i="6"/>
  <c r="C269" i="6"/>
  <c r="D269" i="6"/>
  <c r="E269" i="6"/>
  <c r="F269" i="6"/>
  <c r="G269" i="6"/>
  <c r="H269" i="6"/>
  <c r="M269" i="6"/>
  <c r="N269" i="6"/>
  <c r="O269" i="6"/>
  <c r="A270" i="6"/>
  <c r="B270" i="6"/>
  <c r="C270" i="6"/>
  <c r="D270" i="6"/>
  <c r="E270" i="6"/>
  <c r="F270" i="6"/>
  <c r="G270" i="6"/>
  <c r="H270" i="6"/>
  <c r="M270" i="6"/>
  <c r="N270" i="6"/>
  <c r="O270" i="6"/>
  <c r="A271" i="6"/>
  <c r="B271" i="6"/>
  <c r="C271" i="6"/>
  <c r="D271" i="6"/>
  <c r="E271" i="6"/>
  <c r="F271" i="6"/>
  <c r="G271" i="6"/>
  <c r="H271" i="6"/>
  <c r="M271" i="6"/>
  <c r="N271" i="6"/>
  <c r="O271" i="6"/>
  <c r="A272" i="6"/>
  <c r="B272" i="6"/>
  <c r="C272" i="6"/>
  <c r="D272" i="6"/>
  <c r="E272" i="6"/>
  <c r="F272" i="6"/>
  <c r="G272" i="6"/>
  <c r="H272" i="6"/>
  <c r="M272" i="6"/>
  <c r="N272" i="6"/>
  <c r="O272" i="6"/>
  <c r="A273" i="6"/>
  <c r="B273" i="6"/>
  <c r="C273" i="6"/>
  <c r="D273" i="6"/>
  <c r="E273" i="6"/>
  <c r="F273" i="6"/>
  <c r="G273" i="6"/>
  <c r="H273" i="6"/>
  <c r="M273" i="6"/>
  <c r="N273" i="6"/>
  <c r="O273" i="6"/>
  <c r="A274" i="6"/>
  <c r="B274" i="6"/>
  <c r="C274" i="6"/>
  <c r="D274" i="6"/>
  <c r="E274" i="6"/>
  <c r="F274" i="6"/>
  <c r="G274" i="6"/>
  <c r="H274" i="6"/>
  <c r="M274" i="6"/>
  <c r="N274" i="6"/>
  <c r="O274" i="6"/>
  <c r="A275" i="6"/>
  <c r="B275" i="6"/>
  <c r="C275" i="6"/>
  <c r="D275" i="6"/>
  <c r="E275" i="6"/>
  <c r="F275" i="6"/>
  <c r="G275" i="6"/>
  <c r="H275" i="6"/>
  <c r="M275" i="6"/>
  <c r="N275" i="6"/>
  <c r="O275" i="6"/>
  <c r="A276" i="6"/>
  <c r="B276" i="6"/>
  <c r="C276" i="6"/>
  <c r="D276" i="6"/>
  <c r="E276" i="6"/>
  <c r="F276" i="6"/>
  <c r="G276" i="6"/>
  <c r="H276" i="6"/>
  <c r="M276" i="6"/>
  <c r="N276" i="6"/>
  <c r="O276" i="6"/>
  <c r="A277" i="6"/>
  <c r="B277" i="6"/>
  <c r="C277" i="6"/>
  <c r="D277" i="6"/>
  <c r="E277" i="6"/>
  <c r="F277" i="6"/>
  <c r="G277" i="6"/>
  <c r="H277" i="6"/>
  <c r="M277" i="6"/>
  <c r="N277" i="6"/>
  <c r="O277" i="6"/>
  <c r="A278" i="6"/>
  <c r="B278" i="6"/>
  <c r="C278" i="6"/>
  <c r="D278" i="6"/>
  <c r="E278" i="6"/>
  <c r="F278" i="6"/>
  <c r="G278" i="6"/>
  <c r="H278" i="6"/>
  <c r="M278" i="6"/>
  <c r="N278" i="6"/>
  <c r="O278" i="6"/>
  <c r="A279" i="6"/>
  <c r="B279" i="6"/>
  <c r="C279" i="6"/>
  <c r="D279" i="6"/>
  <c r="E279" i="6"/>
  <c r="F279" i="6"/>
  <c r="G279" i="6"/>
  <c r="H279" i="6"/>
  <c r="M279" i="6"/>
  <c r="N279" i="6"/>
  <c r="O279" i="6"/>
  <c r="A280" i="6"/>
  <c r="B280" i="6"/>
  <c r="C280" i="6"/>
  <c r="D280" i="6"/>
  <c r="E280" i="6"/>
  <c r="F280" i="6"/>
  <c r="G280" i="6"/>
  <c r="H280" i="6"/>
  <c r="M280" i="6"/>
  <c r="N280" i="6"/>
  <c r="O280" i="6"/>
  <c r="A281" i="6"/>
  <c r="B281" i="6"/>
  <c r="C281" i="6"/>
  <c r="D281" i="6"/>
  <c r="E281" i="6"/>
  <c r="F281" i="6"/>
  <c r="G281" i="6"/>
  <c r="H281" i="6"/>
  <c r="M281" i="6"/>
  <c r="N281" i="6"/>
  <c r="O281" i="6"/>
  <c r="A282" i="6"/>
  <c r="B282" i="6"/>
  <c r="C282" i="6"/>
  <c r="D282" i="6"/>
  <c r="E282" i="6"/>
  <c r="F282" i="6"/>
  <c r="G282" i="6"/>
  <c r="H282" i="6"/>
  <c r="M282" i="6"/>
  <c r="N282" i="6"/>
  <c r="O282" i="6"/>
  <c r="A283" i="6"/>
  <c r="B283" i="6"/>
  <c r="C283" i="6"/>
  <c r="D283" i="6"/>
  <c r="E283" i="6"/>
  <c r="F283" i="6"/>
  <c r="G283" i="6"/>
  <c r="H283" i="6"/>
  <c r="M283" i="6"/>
  <c r="N283" i="6"/>
  <c r="O283" i="6"/>
  <c r="A284" i="6"/>
  <c r="B284" i="6"/>
  <c r="C284" i="6"/>
  <c r="D284" i="6"/>
  <c r="E284" i="6"/>
  <c r="F284" i="6"/>
  <c r="G284" i="6"/>
  <c r="H284" i="6"/>
  <c r="M284" i="6"/>
  <c r="N284" i="6"/>
  <c r="O284" i="6"/>
  <c r="A285" i="6"/>
  <c r="B285" i="6"/>
  <c r="C285" i="6"/>
  <c r="D285" i="6"/>
  <c r="E285" i="6"/>
  <c r="F285" i="6"/>
  <c r="G285" i="6"/>
  <c r="H285" i="6"/>
  <c r="M285" i="6"/>
  <c r="N285" i="6"/>
  <c r="O285" i="6"/>
  <c r="A286" i="6"/>
  <c r="B286" i="6"/>
  <c r="C286" i="6"/>
  <c r="D286" i="6"/>
  <c r="E286" i="6"/>
  <c r="F286" i="6"/>
  <c r="G286" i="6"/>
  <c r="H286" i="6"/>
  <c r="M286" i="6"/>
  <c r="N286" i="6"/>
  <c r="O286" i="6"/>
  <c r="A287" i="6"/>
  <c r="B287" i="6"/>
  <c r="C287" i="6"/>
  <c r="D287" i="6"/>
  <c r="E287" i="6"/>
  <c r="F287" i="6"/>
  <c r="G287" i="6"/>
  <c r="H287" i="6"/>
  <c r="M287" i="6"/>
  <c r="N287" i="6"/>
  <c r="O287" i="6"/>
  <c r="A288" i="6"/>
  <c r="B288" i="6"/>
  <c r="C288" i="6"/>
  <c r="D288" i="6"/>
  <c r="E288" i="6"/>
  <c r="F288" i="6"/>
  <c r="G288" i="6"/>
  <c r="H288" i="6"/>
  <c r="M288" i="6"/>
  <c r="N288" i="6"/>
  <c r="O288" i="6"/>
  <c r="A289" i="6"/>
  <c r="B289" i="6"/>
  <c r="C289" i="6"/>
  <c r="D289" i="6"/>
  <c r="E289" i="6"/>
  <c r="F289" i="6"/>
  <c r="G289" i="6"/>
  <c r="H289" i="6"/>
  <c r="M289" i="6"/>
  <c r="N289" i="6"/>
  <c r="O289" i="6"/>
  <c r="A290" i="6"/>
  <c r="B290" i="6"/>
  <c r="C290" i="6"/>
  <c r="D290" i="6"/>
  <c r="E290" i="6"/>
  <c r="F290" i="6"/>
  <c r="G290" i="6"/>
  <c r="H290" i="6"/>
  <c r="M290" i="6"/>
  <c r="N290" i="6"/>
  <c r="O290" i="6"/>
  <c r="A291" i="6"/>
  <c r="B291" i="6"/>
  <c r="C291" i="6"/>
  <c r="D291" i="6"/>
  <c r="E291" i="6"/>
  <c r="F291" i="6"/>
  <c r="G291" i="6"/>
  <c r="H291" i="6"/>
  <c r="M291" i="6"/>
  <c r="N291" i="6"/>
  <c r="O291" i="6"/>
  <c r="A292" i="6"/>
  <c r="B292" i="6"/>
  <c r="C292" i="6"/>
  <c r="D292" i="6"/>
  <c r="E292" i="6"/>
  <c r="F292" i="6"/>
  <c r="G292" i="6"/>
  <c r="H292" i="6"/>
  <c r="M292" i="6"/>
  <c r="N292" i="6"/>
  <c r="O292" i="6"/>
  <c r="A293" i="6"/>
  <c r="B293" i="6"/>
  <c r="C293" i="6"/>
  <c r="D293" i="6"/>
  <c r="E293" i="6"/>
  <c r="F293" i="6"/>
  <c r="G293" i="6"/>
  <c r="H293" i="6"/>
  <c r="M293" i="6"/>
  <c r="N293" i="6"/>
  <c r="O293" i="6"/>
  <c r="A294" i="6"/>
  <c r="B294" i="6"/>
  <c r="C294" i="6"/>
  <c r="D294" i="6"/>
  <c r="E294" i="6"/>
  <c r="F294" i="6"/>
  <c r="G294" i="6"/>
  <c r="H294" i="6"/>
  <c r="M294" i="6"/>
  <c r="N294" i="6"/>
  <c r="O294" i="6"/>
  <c r="A295" i="6"/>
  <c r="B295" i="6"/>
  <c r="C295" i="6"/>
  <c r="D295" i="6"/>
  <c r="E295" i="6"/>
  <c r="F295" i="6"/>
  <c r="G295" i="6"/>
  <c r="H295" i="6"/>
  <c r="M295" i="6"/>
  <c r="N295" i="6"/>
  <c r="O295" i="6"/>
  <c r="A296" i="6"/>
  <c r="B296" i="6"/>
  <c r="C296" i="6"/>
  <c r="D296" i="6"/>
  <c r="E296" i="6"/>
  <c r="F296" i="6"/>
  <c r="G296" i="6"/>
  <c r="H296" i="6"/>
  <c r="M296" i="6"/>
  <c r="N296" i="6"/>
  <c r="O296" i="6"/>
  <c r="A297" i="6"/>
  <c r="B297" i="6"/>
  <c r="C297" i="6"/>
  <c r="D297" i="6"/>
  <c r="E297" i="6"/>
  <c r="F297" i="6"/>
  <c r="G297" i="6"/>
  <c r="H297" i="6"/>
  <c r="M297" i="6"/>
  <c r="N297" i="6"/>
  <c r="O297" i="6"/>
  <c r="A298" i="6"/>
  <c r="B298" i="6"/>
  <c r="C298" i="6"/>
  <c r="D298" i="6"/>
  <c r="E298" i="6"/>
  <c r="F298" i="6"/>
  <c r="G298" i="6"/>
  <c r="H298" i="6"/>
  <c r="M298" i="6"/>
  <c r="N298" i="6"/>
  <c r="O298" i="6"/>
  <c r="A302" i="6"/>
  <c r="B302" i="6"/>
  <c r="C302" i="6"/>
  <c r="D302" i="6"/>
  <c r="E302" i="6"/>
  <c r="F302" i="6"/>
  <c r="G302" i="6"/>
  <c r="H302" i="6"/>
  <c r="M302" i="6"/>
  <c r="N302" i="6"/>
  <c r="O302" i="6"/>
  <c r="A305" i="6"/>
  <c r="B305" i="6"/>
  <c r="C305" i="6"/>
  <c r="D305" i="6"/>
  <c r="E305" i="6"/>
  <c r="F305" i="6"/>
  <c r="G305" i="6"/>
  <c r="H305" i="6"/>
  <c r="M305" i="6"/>
  <c r="N305" i="6"/>
  <c r="O305" i="6"/>
  <c r="A306" i="6"/>
  <c r="B306" i="6"/>
  <c r="C306" i="6"/>
  <c r="D306" i="6"/>
  <c r="E306" i="6"/>
  <c r="F306" i="6"/>
  <c r="G306" i="6"/>
  <c r="H306" i="6"/>
  <c r="M306" i="6"/>
  <c r="N306" i="6"/>
  <c r="O306" i="6"/>
  <c r="A307" i="6"/>
  <c r="B307" i="6"/>
  <c r="C307" i="6"/>
  <c r="D307" i="6"/>
  <c r="E307" i="6"/>
  <c r="F307" i="6"/>
  <c r="G307" i="6"/>
  <c r="H307" i="6"/>
  <c r="M307" i="6"/>
  <c r="N307" i="6"/>
  <c r="O307" i="6"/>
  <c r="A308" i="6"/>
  <c r="B308" i="6"/>
  <c r="C308" i="6"/>
  <c r="D308" i="6"/>
  <c r="E308" i="6"/>
  <c r="F308" i="6"/>
  <c r="G308" i="6"/>
  <c r="H308" i="6"/>
  <c r="M308" i="6"/>
  <c r="N308" i="6"/>
  <c r="O308" i="6"/>
  <c r="A309" i="6"/>
  <c r="B309" i="6"/>
  <c r="C309" i="6"/>
  <c r="D309" i="6"/>
  <c r="E309" i="6"/>
  <c r="F309" i="6"/>
  <c r="G309" i="6"/>
  <c r="H309" i="6"/>
  <c r="M309" i="6"/>
  <c r="N309" i="6"/>
  <c r="O309" i="6"/>
  <c r="A318" i="6"/>
  <c r="B318" i="6"/>
  <c r="C318" i="6"/>
  <c r="D318" i="6"/>
  <c r="E318" i="6"/>
  <c r="F318" i="6"/>
  <c r="G318" i="6"/>
  <c r="H318" i="6"/>
  <c r="M318" i="6"/>
  <c r="N318" i="6"/>
  <c r="O318" i="6"/>
  <c r="A319" i="6"/>
  <c r="B319" i="6"/>
  <c r="C319" i="6"/>
  <c r="D319" i="6"/>
  <c r="E319" i="6"/>
  <c r="F319" i="6"/>
  <c r="G319" i="6"/>
  <c r="H319" i="6"/>
  <c r="M319" i="6"/>
  <c r="N319" i="6"/>
  <c r="O319" i="6"/>
  <c r="A320" i="6"/>
  <c r="B320" i="6"/>
  <c r="C320" i="6"/>
  <c r="D320" i="6"/>
  <c r="E320" i="6"/>
  <c r="F320" i="6"/>
  <c r="G320" i="6"/>
  <c r="H320" i="6"/>
  <c r="M320" i="6"/>
  <c r="N320" i="6"/>
  <c r="O320" i="6"/>
  <c r="A321" i="6"/>
  <c r="B321" i="6"/>
  <c r="C321" i="6"/>
  <c r="D321" i="6"/>
  <c r="E321" i="6"/>
  <c r="F321" i="6"/>
  <c r="G321" i="6"/>
  <c r="H321" i="6"/>
  <c r="M321" i="6"/>
  <c r="N321" i="6"/>
  <c r="O321" i="6"/>
  <c r="A322" i="6"/>
  <c r="B322" i="6"/>
  <c r="C322" i="6"/>
  <c r="D322" i="6"/>
  <c r="E322" i="6"/>
  <c r="F322" i="6"/>
  <c r="G322" i="6"/>
  <c r="H322" i="6"/>
  <c r="M322" i="6"/>
  <c r="N322" i="6"/>
  <c r="O322" i="6"/>
  <c r="A323" i="6"/>
  <c r="B323" i="6"/>
  <c r="C323" i="6"/>
  <c r="D323" i="6"/>
  <c r="E323" i="6"/>
  <c r="F323" i="6"/>
  <c r="G323" i="6"/>
  <c r="H323" i="6"/>
  <c r="M323" i="6"/>
  <c r="N323" i="6"/>
  <c r="O323" i="6"/>
  <c r="A324" i="6"/>
  <c r="B324" i="6"/>
  <c r="C324" i="6"/>
  <c r="D324" i="6"/>
  <c r="E324" i="6"/>
  <c r="F324" i="6"/>
  <c r="G324" i="6"/>
  <c r="H324" i="6"/>
  <c r="M324" i="6"/>
  <c r="N324" i="6"/>
  <c r="O324" i="6"/>
  <c r="A325" i="6"/>
  <c r="B325" i="6"/>
  <c r="C325" i="6"/>
  <c r="D325" i="6"/>
  <c r="E325" i="6"/>
  <c r="F325" i="6"/>
  <c r="G325" i="6"/>
  <c r="H325" i="6"/>
  <c r="M325" i="6"/>
  <c r="N325" i="6"/>
  <c r="O325" i="6"/>
  <c r="A326" i="6"/>
  <c r="B326" i="6"/>
  <c r="C326" i="6"/>
  <c r="D326" i="6"/>
  <c r="E326" i="6"/>
  <c r="F326" i="6"/>
  <c r="G326" i="6"/>
  <c r="H326" i="6"/>
  <c r="M326" i="6"/>
  <c r="N326" i="6"/>
  <c r="O326" i="6"/>
  <c r="A327" i="6"/>
  <c r="B327" i="6"/>
  <c r="C327" i="6"/>
  <c r="D327" i="6"/>
  <c r="E327" i="6"/>
  <c r="F327" i="6"/>
  <c r="G327" i="6"/>
  <c r="H327" i="6"/>
  <c r="M327" i="6"/>
  <c r="N327" i="6"/>
  <c r="O327" i="6"/>
  <c r="A328" i="6"/>
  <c r="B328" i="6"/>
  <c r="C328" i="6"/>
  <c r="D328" i="6"/>
  <c r="E328" i="6"/>
  <c r="F328" i="6"/>
  <c r="G328" i="6"/>
  <c r="H328" i="6"/>
  <c r="M328" i="6"/>
  <c r="N328" i="6"/>
  <c r="O328" i="6"/>
  <c r="A329" i="6"/>
  <c r="B329" i="6"/>
  <c r="C329" i="6"/>
  <c r="D329" i="6"/>
  <c r="E329" i="6"/>
  <c r="F329" i="6"/>
  <c r="G329" i="6"/>
  <c r="H329" i="6"/>
  <c r="M329" i="6"/>
  <c r="N329" i="6"/>
  <c r="O329" i="6"/>
  <c r="A330" i="6"/>
  <c r="B330" i="6"/>
  <c r="C330" i="6"/>
  <c r="D330" i="6"/>
  <c r="E330" i="6"/>
  <c r="F330" i="6"/>
  <c r="G330" i="6"/>
  <c r="H330" i="6"/>
  <c r="M330" i="6"/>
  <c r="N330" i="6"/>
  <c r="O330" i="6"/>
  <c r="A331" i="6"/>
  <c r="B331" i="6"/>
  <c r="C331" i="6"/>
  <c r="D331" i="6"/>
  <c r="E331" i="6"/>
  <c r="F331" i="6"/>
  <c r="G331" i="6"/>
  <c r="H331" i="6"/>
  <c r="M331" i="6"/>
  <c r="N331" i="6"/>
  <c r="O331" i="6"/>
  <c r="A332" i="6"/>
  <c r="B332" i="6"/>
  <c r="C332" i="6"/>
  <c r="D332" i="6"/>
  <c r="E332" i="6"/>
  <c r="F332" i="6"/>
  <c r="G332" i="6"/>
  <c r="H332" i="6"/>
  <c r="M332" i="6"/>
  <c r="N332" i="6"/>
  <c r="O332" i="6"/>
  <c r="A333" i="6"/>
  <c r="B333" i="6"/>
  <c r="C333" i="6"/>
  <c r="D333" i="6"/>
  <c r="E333" i="6"/>
  <c r="F333" i="6"/>
  <c r="G333" i="6"/>
  <c r="H333" i="6"/>
  <c r="M333" i="6"/>
  <c r="N333" i="6"/>
  <c r="O333" i="6"/>
  <c r="A334" i="6"/>
  <c r="B334" i="6"/>
  <c r="C334" i="6"/>
  <c r="D334" i="6"/>
  <c r="E334" i="6"/>
  <c r="F334" i="6"/>
  <c r="G334" i="6"/>
  <c r="H334" i="6"/>
  <c r="M334" i="6"/>
  <c r="N334" i="6"/>
  <c r="O334" i="6"/>
  <c r="A335" i="6"/>
  <c r="B335" i="6"/>
  <c r="C335" i="6"/>
  <c r="D335" i="6"/>
  <c r="E335" i="6"/>
  <c r="F335" i="6"/>
  <c r="G335" i="6"/>
  <c r="H335" i="6"/>
  <c r="M335" i="6"/>
  <c r="N335" i="6"/>
  <c r="O335" i="6"/>
  <c r="A336" i="6"/>
  <c r="B336" i="6"/>
  <c r="C336" i="6"/>
  <c r="D336" i="6"/>
  <c r="E336" i="6"/>
  <c r="F336" i="6"/>
  <c r="G336" i="6"/>
  <c r="H336" i="6"/>
  <c r="M336" i="6"/>
  <c r="N336" i="6"/>
  <c r="O336" i="6"/>
  <c r="A337" i="6"/>
  <c r="B337" i="6"/>
  <c r="C337" i="6"/>
  <c r="D337" i="6"/>
  <c r="E337" i="6"/>
  <c r="F337" i="6"/>
  <c r="G337" i="6"/>
  <c r="H337" i="6"/>
  <c r="M337" i="6"/>
  <c r="N337" i="6"/>
  <c r="O337" i="6"/>
  <c r="A338" i="6"/>
  <c r="B338" i="6"/>
  <c r="C338" i="6"/>
  <c r="D338" i="6"/>
  <c r="E338" i="6"/>
  <c r="F338" i="6"/>
  <c r="G338" i="6"/>
  <c r="H338" i="6"/>
  <c r="M338" i="6"/>
  <c r="N338" i="6"/>
  <c r="O338" i="6"/>
  <c r="A339" i="6"/>
  <c r="B339" i="6"/>
  <c r="C339" i="6"/>
  <c r="D339" i="6"/>
  <c r="E339" i="6"/>
  <c r="F339" i="6"/>
  <c r="G339" i="6"/>
  <c r="H339" i="6"/>
  <c r="M339" i="6"/>
  <c r="N339" i="6"/>
  <c r="O339" i="6"/>
  <c r="A340" i="6"/>
  <c r="B340" i="6"/>
  <c r="C340" i="6"/>
  <c r="D340" i="6"/>
  <c r="E340" i="6"/>
  <c r="F340" i="6"/>
  <c r="G340" i="6"/>
  <c r="H340" i="6"/>
  <c r="M340" i="6"/>
  <c r="N340" i="6"/>
  <c r="O340" i="6"/>
  <c r="A341" i="6"/>
  <c r="B341" i="6"/>
  <c r="C341" i="6"/>
  <c r="D341" i="6"/>
  <c r="E341" i="6"/>
  <c r="F341" i="6"/>
  <c r="G341" i="6"/>
  <c r="H341" i="6"/>
  <c r="M341" i="6"/>
  <c r="N341" i="6"/>
  <c r="O341" i="6"/>
  <c r="A342" i="6"/>
  <c r="B342" i="6"/>
  <c r="C342" i="6"/>
  <c r="D342" i="6"/>
  <c r="E342" i="6"/>
  <c r="F342" i="6"/>
  <c r="G342" i="6"/>
  <c r="H342" i="6"/>
  <c r="M342" i="6"/>
  <c r="N342" i="6"/>
  <c r="O342" i="6"/>
  <c r="A343" i="6"/>
  <c r="B343" i="6"/>
  <c r="C343" i="6"/>
  <c r="D343" i="6"/>
  <c r="E343" i="6"/>
  <c r="F343" i="6"/>
  <c r="G343" i="6"/>
  <c r="H343" i="6"/>
  <c r="M343" i="6"/>
  <c r="N343" i="6"/>
  <c r="O343" i="6"/>
  <c r="A344" i="6"/>
  <c r="B344" i="6"/>
  <c r="C344" i="6"/>
  <c r="D344" i="6"/>
  <c r="E344" i="6"/>
  <c r="F344" i="6"/>
  <c r="G344" i="6"/>
  <c r="H344" i="6"/>
  <c r="M344" i="6"/>
  <c r="N344" i="6"/>
  <c r="O344" i="6"/>
  <c r="A345" i="6"/>
  <c r="B345" i="6"/>
  <c r="C345" i="6"/>
  <c r="D345" i="6"/>
  <c r="E345" i="6"/>
  <c r="F345" i="6"/>
  <c r="G345" i="6"/>
  <c r="H345" i="6"/>
  <c r="M345" i="6"/>
  <c r="N345" i="6"/>
  <c r="O345" i="6"/>
  <c r="A346" i="6"/>
  <c r="B346" i="6"/>
  <c r="C346" i="6"/>
  <c r="D346" i="6"/>
  <c r="E346" i="6"/>
  <c r="F346" i="6"/>
  <c r="G346" i="6"/>
  <c r="H346" i="6"/>
  <c r="M346" i="6"/>
  <c r="N346" i="6"/>
  <c r="O346" i="6"/>
  <c r="A347" i="6"/>
  <c r="B347" i="6"/>
  <c r="C347" i="6"/>
  <c r="D347" i="6"/>
  <c r="E347" i="6"/>
  <c r="F347" i="6"/>
  <c r="G347" i="6"/>
  <c r="H347" i="6"/>
  <c r="M347" i="6"/>
  <c r="N347" i="6"/>
  <c r="O347" i="6"/>
  <c r="A348" i="6"/>
  <c r="B348" i="6"/>
  <c r="C348" i="6"/>
  <c r="D348" i="6"/>
  <c r="E348" i="6"/>
  <c r="F348" i="6"/>
  <c r="G348" i="6"/>
  <c r="H348" i="6"/>
  <c r="M348" i="6"/>
  <c r="N348" i="6"/>
  <c r="O348" i="6"/>
  <c r="A349" i="6"/>
  <c r="B349" i="6"/>
  <c r="C349" i="6"/>
  <c r="D349" i="6"/>
  <c r="E349" i="6"/>
  <c r="F349" i="6"/>
  <c r="G349" i="6"/>
  <c r="H349" i="6"/>
  <c r="M349" i="6"/>
  <c r="N349" i="6"/>
  <c r="O349" i="6"/>
  <c r="A350" i="6"/>
  <c r="B350" i="6"/>
  <c r="C350" i="6"/>
  <c r="D350" i="6"/>
  <c r="E350" i="6"/>
  <c r="F350" i="6"/>
  <c r="G350" i="6"/>
  <c r="H350" i="6"/>
  <c r="M350" i="6"/>
  <c r="N350" i="6"/>
  <c r="O350" i="6"/>
  <c r="A351" i="6"/>
  <c r="B351" i="6"/>
  <c r="C351" i="6"/>
  <c r="D351" i="6"/>
  <c r="E351" i="6"/>
  <c r="F351" i="6"/>
  <c r="G351" i="6"/>
  <c r="H351" i="6"/>
  <c r="M351" i="6"/>
  <c r="N351" i="6"/>
  <c r="O351" i="6"/>
  <c r="A352" i="6"/>
  <c r="B352" i="6"/>
  <c r="C352" i="6"/>
  <c r="D352" i="6"/>
  <c r="E352" i="6"/>
  <c r="F352" i="6"/>
  <c r="G352" i="6"/>
  <c r="H352" i="6"/>
  <c r="M352" i="6"/>
  <c r="N352" i="6"/>
  <c r="O352" i="6"/>
  <c r="A353" i="6"/>
  <c r="B353" i="6"/>
  <c r="C353" i="6"/>
  <c r="D353" i="6"/>
  <c r="E353" i="6"/>
  <c r="F353" i="6"/>
  <c r="G353" i="6"/>
  <c r="H353" i="6"/>
  <c r="M353" i="6"/>
  <c r="N353" i="6"/>
  <c r="O353" i="6"/>
  <c r="A354" i="6"/>
  <c r="B354" i="6"/>
  <c r="C354" i="6"/>
  <c r="D354" i="6"/>
  <c r="E354" i="6"/>
  <c r="F354" i="6"/>
  <c r="G354" i="6"/>
  <c r="H354" i="6"/>
  <c r="M354" i="6"/>
  <c r="N354" i="6"/>
  <c r="O354" i="6"/>
  <c r="A355" i="6"/>
  <c r="B355" i="6"/>
  <c r="C355" i="6"/>
  <c r="D355" i="6"/>
  <c r="E355" i="6"/>
  <c r="F355" i="6"/>
  <c r="G355" i="6"/>
  <c r="H355" i="6"/>
  <c r="M355" i="6"/>
  <c r="N355" i="6"/>
  <c r="O355" i="6"/>
  <c r="A356" i="6"/>
  <c r="B356" i="6"/>
  <c r="C356" i="6"/>
  <c r="D356" i="6"/>
  <c r="E356" i="6"/>
  <c r="F356" i="6"/>
  <c r="G356" i="6"/>
  <c r="H356" i="6"/>
  <c r="M356" i="6"/>
  <c r="N356" i="6"/>
  <c r="O356" i="6"/>
  <c r="A357" i="6"/>
  <c r="B357" i="6"/>
  <c r="C357" i="6"/>
  <c r="D357" i="6"/>
  <c r="E357" i="6"/>
  <c r="F357" i="6"/>
  <c r="G357" i="6"/>
  <c r="H357" i="6"/>
  <c r="M357" i="6"/>
  <c r="N357" i="6"/>
  <c r="O357" i="6"/>
  <c r="A358" i="6"/>
  <c r="B358" i="6"/>
  <c r="C358" i="6"/>
  <c r="D358" i="6"/>
  <c r="E358" i="6"/>
  <c r="F358" i="6"/>
  <c r="G358" i="6"/>
  <c r="H358" i="6"/>
  <c r="M358" i="6"/>
  <c r="N358" i="6"/>
  <c r="O358" i="6"/>
  <c r="A359" i="6"/>
  <c r="B359" i="6"/>
  <c r="C359" i="6"/>
  <c r="D359" i="6"/>
  <c r="E359" i="6"/>
  <c r="F359" i="6"/>
  <c r="G359" i="6"/>
  <c r="H359" i="6"/>
  <c r="M359" i="6"/>
  <c r="N359" i="6"/>
  <c r="O359" i="6"/>
  <c r="A360" i="6"/>
  <c r="B360" i="6"/>
  <c r="C360" i="6"/>
  <c r="D360" i="6"/>
  <c r="E360" i="6"/>
  <c r="F360" i="6"/>
  <c r="G360" i="6"/>
  <c r="H360" i="6"/>
  <c r="M360" i="6"/>
  <c r="N360" i="6"/>
  <c r="O360" i="6"/>
  <c r="A361" i="6"/>
  <c r="B361" i="6"/>
  <c r="C361" i="6"/>
  <c r="D361" i="6"/>
  <c r="E361" i="6"/>
  <c r="F361" i="6"/>
  <c r="G361" i="6"/>
  <c r="H361" i="6"/>
  <c r="M361" i="6"/>
  <c r="N361" i="6"/>
  <c r="O361" i="6"/>
  <c r="A362" i="6"/>
  <c r="B362" i="6"/>
  <c r="C362" i="6"/>
  <c r="D362" i="6"/>
  <c r="E362" i="6"/>
  <c r="F362" i="6"/>
  <c r="G362" i="6"/>
  <c r="H362" i="6"/>
  <c r="M362" i="6"/>
  <c r="N362" i="6"/>
  <c r="O362" i="6"/>
  <c r="A363" i="6"/>
  <c r="B363" i="6"/>
  <c r="C363" i="6"/>
  <c r="D363" i="6"/>
  <c r="E363" i="6"/>
  <c r="F363" i="6"/>
  <c r="G363" i="6"/>
  <c r="H363" i="6"/>
  <c r="M363" i="6"/>
  <c r="N363" i="6"/>
  <c r="O363" i="6"/>
  <c r="A364" i="6"/>
  <c r="B364" i="6"/>
  <c r="C364" i="6"/>
  <c r="D364" i="6"/>
  <c r="E364" i="6"/>
  <c r="F364" i="6"/>
  <c r="G364" i="6"/>
  <c r="H364" i="6"/>
  <c r="M364" i="6"/>
  <c r="N364" i="6"/>
  <c r="O364" i="6"/>
  <c r="A365" i="6"/>
  <c r="B365" i="6"/>
  <c r="C365" i="6"/>
  <c r="D365" i="6"/>
  <c r="E365" i="6"/>
  <c r="F365" i="6"/>
  <c r="G365" i="6"/>
  <c r="H365" i="6"/>
  <c r="M365" i="6"/>
  <c r="N365" i="6"/>
  <c r="O365" i="6"/>
  <c r="A366" i="6"/>
  <c r="B366" i="6"/>
  <c r="C366" i="6"/>
  <c r="D366" i="6"/>
  <c r="E366" i="6"/>
  <c r="F366" i="6"/>
  <c r="G366" i="6"/>
  <c r="H366" i="6"/>
  <c r="M366" i="6"/>
  <c r="N366" i="6"/>
  <c r="O366" i="6"/>
  <c r="A367" i="6"/>
  <c r="B367" i="6"/>
  <c r="C367" i="6"/>
  <c r="D367" i="6"/>
  <c r="E367" i="6"/>
  <c r="F367" i="6"/>
  <c r="G367" i="6"/>
  <c r="H367" i="6"/>
  <c r="M367" i="6"/>
  <c r="N367" i="6"/>
  <c r="O367" i="6"/>
  <c r="A368" i="6"/>
  <c r="B368" i="6"/>
  <c r="C368" i="6"/>
  <c r="D368" i="6"/>
  <c r="E368" i="6"/>
  <c r="F368" i="6"/>
  <c r="G368" i="6"/>
  <c r="H368" i="6"/>
  <c r="M368" i="6"/>
  <c r="N368" i="6"/>
  <c r="O368" i="6"/>
  <c r="A369" i="6"/>
  <c r="B369" i="6"/>
  <c r="C369" i="6"/>
  <c r="D369" i="6"/>
  <c r="E369" i="6"/>
  <c r="F369" i="6"/>
  <c r="G369" i="6"/>
  <c r="H369" i="6"/>
  <c r="M369" i="6"/>
  <c r="N369" i="6"/>
  <c r="O369" i="6"/>
  <c r="A370" i="6"/>
  <c r="B370" i="6"/>
  <c r="C370" i="6"/>
  <c r="D370" i="6"/>
  <c r="E370" i="6"/>
  <c r="F370" i="6"/>
  <c r="G370" i="6"/>
  <c r="H370" i="6"/>
  <c r="M370" i="6"/>
  <c r="N370" i="6"/>
  <c r="O370" i="6"/>
  <c r="A371" i="6"/>
  <c r="B371" i="6"/>
  <c r="C371" i="6"/>
  <c r="D371" i="6"/>
  <c r="E371" i="6"/>
  <c r="F371" i="6"/>
  <c r="G371" i="6"/>
  <c r="H371" i="6"/>
  <c r="M371" i="6"/>
  <c r="N371" i="6"/>
  <c r="O371" i="6"/>
  <c r="A372" i="6"/>
  <c r="B372" i="6"/>
  <c r="C372" i="6"/>
  <c r="D372" i="6"/>
  <c r="E372" i="6"/>
  <c r="F372" i="6"/>
  <c r="G372" i="6"/>
  <c r="H372" i="6"/>
  <c r="M372" i="6"/>
  <c r="N372" i="6"/>
  <c r="O372" i="6"/>
  <c r="A373" i="6"/>
  <c r="B373" i="6"/>
  <c r="C373" i="6"/>
  <c r="D373" i="6"/>
  <c r="E373" i="6"/>
  <c r="F373" i="6"/>
  <c r="G373" i="6"/>
  <c r="H373" i="6"/>
  <c r="M373" i="6"/>
  <c r="N373" i="6"/>
  <c r="O373" i="6"/>
  <c r="A374" i="6"/>
  <c r="B374" i="6"/>
  <c r="C374" i="6"/>
  <c r="D374" i="6"/>
  <c r="E374" i="6"/>
  <c r="F374" i="6"/>
  <c r="G374" i="6"/>
  <c r="H374" i="6"/>
  <c r="M374" i="6"/>
  <c r="N374" i="6"/>
  <c r="O374" i="6"/>
  <c r="A375" i="6"/>
  <c r="B375" i="6"/>
  <c r="C375" i="6"/>
  <c r="D375" i="6"/>
  <c r="E375" i="6"/>
  <c r="F375" i="6"/>
  <c r="G375" i="6"/>
  <c r="H375" i="6"/>
  <c r="M375" i="6"/>
  <c r="N375" i="6"/>
  <c r="O375" i="6"/>
  <c r="A376" i="6"/>
  <c r="B376" i="6"/>
  <c r="C376" i="6"/>
  <c r="D376" i="6"/>
  <c r="E376" i="6"/>
  <c r="F376" i="6"/>
  <c r="G376" i="6"/>
  <c r="H376" i="6"/>
  <c r="M376" i="6"/>
  <c r="N376" i="6"/>
  <c r="O376" i="6"/>
  <c r="A377" i="6"/>
  <c r="B377" i="6"/>
  <c r="C377" i="6"/>
  <c r="D377" i="6"/>
  <c r="E377" i="6"/>
  <c r="F377" i="6"/>
  <c r="G377" i="6"/>
  <c r="H377" i="6"/>
  <c r="M377" i="6"/>
  <c r="N377" i="6"/>
  <c r="O377" i="6"/>
  <c r="A378" i="6"/>
  <c r="B378" i="6"/>
  <c r="C378" i="6"/>
  <c r="D378" i="6"/>
  <c r="E378" i="6"/>
  <c r="F378" i="6"/>
  <c r="G378" i="6"/>
  <c r="H378" i="6"/>
  <c r="M378" i="6"/>
  <c r="N378" i="6"/>
  <c r="O378" i="6"/>
  <c r="A379" i="6"/>
  <c r="B379" i="6"/>
  <c r="C379" i="6"/>
  <c r="D379" i="6"/>
  <c r="E379" i="6"/>
  <c r="F379" i="6"/>
  <c r="G379" i="6"/>
  <c r="H379" i="6"/>
  <c r="M379" i="6"/>
  <c r="N379" i="6"/>
  <c r="O379" i="6"/>
  <c r="A380" i="6"/>
  <c r="B380" i="6"/>
  <c r="C380" i="6"/>
  <c r="D380" i="6"/>
  <c r="E380" i="6"/>
  <c r="F380" i="6"/>
  <c r="G380" i="6"/>
  <c r="H380" i="6"/>
  <c r="M380" i="6"/>
  <c r="N380" i="6"/>
  <c r="O380" i="6"/>
  <c r="A381" i="6"/>
  <c r="B381" i="6"/>
  <c r="C381" i="6"/>
  <c r="D381" i="6"/>
  <c r="E381" i="6"/>
  <c r="F381" i="6"/>
  <c r="G381" i="6"/>
  <c r="H381" i="6"/>
  <c r="M381" i="6"/>
  <c r="N381" i="6"/>
  <c r="O381" i="6"/>
  <c r="A382" i="6"/>
  <c r="B382" i="6"/>
  <c r="C382" i="6"/>
  <c r="D382" i="6"/>
  <c r="E382" i="6"/>
  <c r="F382" i="6"/>
  <c r="G382" i="6"/>
  <c r="H382" i="6"/>
  <c r="M382" i="6"/>
  <c r="N382" i="6"/>
  <c r="O382" i="6"/>
  <c r="A383" i="6"/>
  <c r="B383" i="6"/>
  <c r="C383" i="6"/>
  <c r="D383" i="6"/>
  <c r="E383" i="6"/>
  <c r="F383" i="6"/>
  <c r="G383" i="6"/>
  <c r="H383" i="6"/>
  <c r="M383" i="6"/>
  <c r="N383" i="6"/>
  <c r="O383" i="6"/>
  <c r="A384" i="6"/>
  <c r="B384" i="6"/>
  <c r="C384" i="6"/>
  <c r="D384" i="6"/>
  <c r="E384" i="6"/>
  <c r="F384" i="6"/>
  <c r="G384" i="6"/>
  <c r="H384" i="6"/>
  <c r="M384" i="6"/>
  <c r="N384" i="6"/>
  <c r="O384" i="6"/>
  <c r="A385" i="6"/>
  <c r="B385" i="6"/>
  <c r="C385" i="6"/>
  <c r="D385" i="6"/>
  <c r="E385" i="6"/>
  <c r="F385" i="6"/>
  <c r="G385" i="6"/>
  <c r="H385" i="6"/>
  <c r="M385" i="6"/>
  <c r="N385" i="6"/>
  <c r="O385" i="6"/>
  <c r="A386" i="6"/>
  <c r="B386" i="6"/>
  <c r="C386" i="6"/>
  <c r="D386" i="6"/>
  <c r="E386" i="6"/>
  <c r="F386" i="6"/>
  <c r="G386" i="6"/>
  <c r="H386" i="6"/>
  <c r="M386" i="6"/>
  <c r="N386" i="6"/>
  <c r="O386" i="6"/>
  <c r="A387" i="6"/>
  <c r="B387" i="6"/>
  <c r="C387" i="6"/>
  <c r="D387" i="6"/>
  <c r="E387" i="6"/>
  <c r="F387" i="6"/>
  <c r="G387" i="6"/>
  <c r="H387" i="6"/>
  <c r="M387" i="6"/>
  <c r="N387" i="6"/>
  <c r="O387" i="6"/>
  <c r="A388" i="6"/>
  <c r="B388" i="6"/>
  <c r="C388" i="6"/>
  <c r="D388" i="6"/>
  <c r="E388" i="6"/>
  <c r="F388" i="6"/>
  <c r="G388" i="6"/>
  <c r="H388" i="6"/>
  <c r="M388" i="6"/>
  <c r="N388" i="6"/>
  <c r="O388" i="6"/>
  <c r="A389" i="6"/>
  <c r="B389" i="6"/>
  <c r="C389" i="6"/>
  <c r="D389" i="6"/>
  <c r="E389" i="6"/>
  <c r="F389" i="6"/>
  <c r="G389" i="6"/>
  <c r="H389" i="6"/>
  <c r="M389" i="6"/>
  <c r="N389" i="6"/>
  <c r="O389" i="6"/>
  <c r="A390" i="6"/>
  <c r="B390" i="6"/>
  <c r="C390" i="6"/>
  <c r="D390" i="6"/>
  <c r="E390" i="6"/>
  <c r="F390" i="6"/>
  <c r="G390" i="6"/>
  <c r="H390" i="6"/>
  <c r="M390" i="6"/>
  <c r="N390" i="6"/>
  <c r="O390" i="6"/>
  <c r="A391" i="6"/>
  <c r="B391" i="6"/>
  <c r="C391" i="6"/>
  <c r="D391" i="6"/>
  <c r="E391" i="6"/>
  <c r="F391" i="6"/>
  <c r="G391" i="6"/>
  <c r="H391" i="6"/>
  <c r="M391" i="6"/>
  <c r="N391" i="6"/>
  <c r="O391" i="6"/>
  <c r="A392" i="6"/>
  <c r="B392" i="6"/>
  <c r="C392" i="6"/>
  <c r="D392" i="6"/>
  <c r="E392" i="6"/>
  <c r="F392" i="6"/>
  <c r="G392" i="6"/>
  <c r="H392" i="6"/>
  <c r="M392" i="6"/>
  <c r="N392" i="6"/>
  <c r="O392" i="6"/>
  <c r="A393" i="6"/>
  <c r="B393" i="6"/>
  <c r="C393" i="6"/>
  <c r="D393" i="6"/>
  <c r="E393" i="6"/>
  <c r="F393" i="6"/>
  <c r="G393" i="6"/>
  <c r="H393" i="6"/>
  <c r="M393" i="6"/>
  <c r="N393" i="6"/>
  <c r="O393" i="6"/>
  <c r="A394" i="6"/>
  <c r="B394" i="6"/>
  <c r="C394" i="6"/>
  <c r="D394" i="6"/>
  <c r="E394" i="6"/>
  <c r="F394" i="6"/>
  <c r="G394" i="6"/>
  <c r="H394" i="6"/>
  <c r="M394" i="6"/>
  <c r="N394" i="6"/>
  <c r="O394" i="6"/>
  <c r="A395" i="6"/>
  <c r="B395" i="6"/>
  <c r="C395" i="6"/>
  <c r="D395" i="6"/>
  <c r="E395" i="6"/>
  <c r="F395" i="6"/>
  <c r="G395" i="6"/>
  <c r="H395" i="6"/>
  <c r="M395" i="6"/>
  <c r="N395" i="6"/>
  <c r="O395" i="6"/>
  <c r="A396" i="6"/>
  <c r="B396" i="6"/>
  <c r="C396" i="6"/>
  <c r="D396" i="6"/>
  <c r="E396" i="6"/>
  <c r="F396" i="6"/>
  <c r="G396" i="6"/>
  <c r="H396" i="6"/>
  <c r="M396" i="6"/>
  <c r="N396" i="6"/>
  <c r="O396" i="6"/>
  <c r="A397" i="6"/>
  <c r="B397" i="6"/>
  <c r="C397" i="6"/>
  <c r="D397" i="6"/>
  <c r="E397" i="6"/>
  <c r="F397" i="6"/>
  <c r="G397" i="6"/>
  <c r="H397" i="6"/>
  <c r="M397" i="6"/>
  <c r="N397" i="6"/>
  <c r="O397" i="6"/>
  <c r="A398" i="6"/>
  <c r="B398" i="6"/>
  <c r="C398" i="6"/>
  <c r="D398" i="6"/>
  <c r="E398" i="6"/>
  <c r="F398" i="6"/>
  <c r="G398" i="6"/>
  <c r="H398" i="6"/>
  <c r="M398" i="6"/>
  <c r="N398" i="6"/>
  <c r="O398" i="6"/>
  <c r="A399" i="6"/>
  <c r="B399" i="6"/>
  <c r="C399" i="6"/>
  <c r="D399" i="6"/>
  <c r="E399" i="6"/>
  <c r="F399" i="6"/>
  <c r="G399" i="6"/>
  <c r="H399" i="6"/>
  <c r="M399" i="6"/>
  <c r="N399" i="6"/>
  <c r="O399" i="6"/>
  <c r="A400" i="6"/>
  <c r="B400" i="6"/>
  <c r="C400" i="6"/>
  <c r="D400" i="6"/>
  <c r="E400" i="6"/>
  <c r="F400" i="6"/>
  <c r="G400" i="6"/>
  <c r="H400" i="6"/>
  <c r="M400" i="6"/>
  <c r="N400" i="6"/>
  <c r="O400" i="6"/>
  <c r="A401" i="6"/>
  <c r="B401" i="6"/>
  <c r="C401" i="6"/>
  <c r="D401" i="6"/>
  <c r="E401" i="6"/>
  <c r="F401" i="6"/>
  <c r="G401" i="6"/>
  <c r="H401" i="6"/>
  <c r="M401" i="6"/>
  <c r="N401" i="6"/>
  <c r="O401" i="6"/>
  <c r="A402" i="6"/>
  <c r="B402" i="6"/>
  <c r="C402" i="6"/>
  <c r="D402" i="6"/>
  <c r="E402" i="6"/>
  <c r="F402" i="6"/>
  <c r="G402" i="6"/>
  <c r="H402" i="6"/>
  <c r="M402" i="6"/>
  <c r="N402" i="6"/>
  <c r="O402" i="6"/>
  <c r="A403" i="6"/>
  <c r="B403" i="6"/>
  <c r="C403" i="6"/>
  <c r="D403" i="6"/>
  <c r="E403" i="6"/>
  <c r="F403" i="6"/>
  <c r="G403" i="6"/>
  <c r="H403" i="6"/>
  <c r="M403" i="6"/>
  <c r="N403" i="6"/>
  <c r="O403" i="6"/>
  <c r="A404" i="6"/>
  <c r="B404" i="6"/>
  <c r="C404" i="6"/>
  <c r="D404" i="6"/>
  <c r="E404" i="6"/>
  <c r="F404" i="6"/>
  <c r="G404" i="6"/>
  <c r="H404" i="6"/>
  <c r="M404" i="6"/>
  <c r="N404" i="6"/>
  <c r="O404" i="6"/>
  <c r="A405" i="6"/>
  <c r="B405" i="6"/>
  <c r="C405" i="6"/>
  <c r="D405" i="6"/>
  <c r="E405" i="6"/>
  <c r="F405" i="6"/>
  <c r="G405" i="6"/>
  <c r="H405" i="6"/>
  <c r="M405" i="6"/>
  <c r="N405" i="6"/>
  <c r="O405" i="6"/>
  <c r="A406" i="6"/>
  <c r="B406" i="6"/>
  <c r="C406" i="6"/>
  <c r="D406" i="6"/>
  <c r="E406" i="6"/>
  <c r="F406" i="6"/>
  <c r="G406" i="6"/>
  <c r="H406" i="6"/>
  <c r="M406" i="6"/>
  <c r="N406" i="6"/>
  <c r="O406" i="6"/>
  <c r="A407" i="6"/>
  <c r="B407" i="6"/>
  <c r="C407" i="6"/>
  <c r="D407" i="6"/>
  <c r="E407" i="6"/>
  <c r="F407" i="6"/>
  <c r="G407" i="6"/>
  <c r="H407" i="6"/>
  <c r="M407" i="6"/>
  <c r="N407" i="6"/>
  <c r="O407" i="6"/>
  <c r="A408" i="6"/>
  <c r="B408" i="6"/>
  <c r="C408" i="6"/>
  <c r="D408" i="6"/>
  <c r="E408" i="6"/>
  <c r="F408" i="6"/>
  <c r="G408" i="6"/>
  <c r="H408" i="6"/>
  <c r="M408" i="6"/>
  <c r="N408" i="6"/>
  <c r="O408" i="6"/>
  <c r="A409" i="6"/>
  <c r="B409" i="6"/>
  <c r="C409" i="6"/>
  <c r="D409" i="6"/>
  <c r="E409" i="6"/>
  <c r="F409" i="6"/>
  <c r="G409" i="6"/>
  <c r="H409" i="6"/>
  <c r="M409" i="6"/>
  <c r="N409" i="6"/>
  <c r="O409" i="6"/>
  <c r="A410" i="6"/>
  <c r="B410" i="6"/>
  <c r="C410" i="6"/>
  <c r="D410" i="6"/>
  <c r="E410" i="6"/>
  <c r="F410" i="6"/>
  <c r="G410" i="6"/>
  <c r="H410" i="6"/>
  <c r="M410" i="6"/>
  <c r="N410" i="6"/>
  <c r="O410" i="6"/>
  <c r="A411" i="6"/>
  <c r="B411" i="6"/>
  <c r="C411" i="6"/>
  <c r="D411" i="6"/>
  <c r="E411" i="6"/>
  <c r="F411" i="6"/>
  <c r="G411" i="6"/>
  <c r="H411" i="6"/>
  <c r="M411" i="6"/>
  <c r="N411" i="6"/>
  <c r="O411" i="6"/>
  <c r="A412" i="6"/>
  <c r="B412" i="6"/>
  <c r="C412" i="6"/>
  <c r="D412" i="6"/>
  <c r="E412" i="6"/>
  <c r="F412" i="6"/>
  <c r="G412" i="6"/>
  <c r="H412" i="6"/>
  <c r="M412" i="6"/>
  <c r="N412" i="6"/>
  <c r="O412" i="6"/>
  <c r="A413" i="6"/>
  <c r="B413" i="6"/>
  <c r="C413" i="6"/>
  <c r="D413" i="6"/>
  <c r="E413" i="6"/>
  <c r="F413" i="6"/>
  <c r="G413" i="6"/>
  <c r="H413" i="6"/>
  <c r="M413" i="6"/>
  <c r="N413" i="6"/>
  <c r="O413" i="6"/>
  <c r="A414" i="6"/>
  <c r="B414" i="6"/>
  <c r="C414" i="6"/>
  <c r="D414" i="6"/>
  <c r="E414" i="6"/>
  <c r="F414" i="6"/>
  <c r="G414" i="6"/>
  <c r="H414" i="6"/>
  <c r="M414" i="6"/>
  <c r="N414" i="6"/>
  <c r="O414" i="6"/>
  <c r="A415" i="6"/>
  <c r="B415" i="6"/>
  <c r="C415" i="6"/>
  <c r="D415" i="6"/>
  <c r="E415" i="6"/>
  <c r="F415" i="6"/>
  <c r="G415" i="6"/>
  <c r="H415" i="6"/>
  <c r="M415" i="6"/>
  <c r="N415" i="6"/>
  <c r="O415" i="6"/>
  <c r="A416" i="6"/>
  <c r="B416" i="6"/>
  <c r="C416" i="6"/>
  <c r="D416" i="6"/>
  <c r="E416" i="6"/>
  <c r="F416" i="6"/>
  <c r="G416" i="6"/>
  <c r="H416" i="6"/>
  <c r="M416" i="6"/>
  <c r="N416" i="6"/>
  <c r="O416" i="6"/>
  <c r="A417" i="6"/>
  <c r="B417" i="6"/>
  <c r="C417" i="6"/>
  <c r="D417" i="6"/>
  <c r="E417" i="6"/>
  <c r="F417" i="6"/>
  <c r="G417" i="6"/>
  <c r="H417" i="6"/>
  <c r="M417" i="6"/>
  <c r="N417" i="6"/>
  <c r="O417" i="6"/>
  <c r="A418" i="6"/>
  <c r="B418" i="6"/>
  <c r="C418" i="6"/>
  <c r="D418" i="6"/>
  <c r="E418" i="6"/>
  <c r="F418" i="6"/>
  <c r="G418" i="6"/>
  <c r="H418" i="6"/>
  <c r="M418" i="6"/>
  <c r="N418" i="6"/>
  <c r="O418" i="6"/>
  <c r="A419" i="6"/>
  <c r="B419" i="6"/>
  <c r="C419" i="6"/>
  <c r="D419" i="6"/>
  <c r="E419" i="6"/>
  <c r="F419" i="6"/>
  <c r="G419" i="6"/>
  <c r="H419" i="6"/>
  <c r="M419" i="6"/>
  <c r="N419" i="6"/>
  <c r="O419" i="6"/>
  <c r="A420" i="6"/>
  <c r="B420" i="6"/>
  <c r="C420" i="6"/>
  <c r="D420" i="6"/>
  <c r="E420" i="6"/>
  <c r="F420" i="6"/>
  <c r="G420" i="6"/>
  <c r="H420" i="6"/>
  <c r="M420" i="6"/>
  <c r="N420" i="6"/>
  <c r="O420" i="6"/>
  <c r="A421" i="6"/>
  <c r="B421" i="6"/>
  <c r="C421" i="6"/>
  <c r="D421" i="6"/>
  <c r="E421" i="6"/>
  <c r="F421" i="6"/>
  <c r="G421" i="6"/>
  <c r="H421" i="6"/>
  <c r="M421" i="6"/>
  <c r="N421" i="6"/>
  <c r="O421" i="6"/>
  <c r="A422" i="6"/>
  <c r="B422" i="6"/>
  <c r="C422" i="6"/>
  <c r="D422" i="6"/>
  <c r="E422" i="6"/>
  <c r="F422" i="6"/>
  <c r="G422" i="6"/>
  <c r="H422" i="6"/>
  <c r="M422" i="6"/>
  <c r="N422" i="6"/>
  <c r="O422" i="6"/>
  <c r="A423" i="6"/>
  <c r="B423" i="6"/>
  <c r="C423" i="6"/>
  <c r="D423" i="6"/>
  <c r="E423" i="6"/>
  <c r="F423" i="6"/>
  <c r="G423" i="6"/>
  <c r="H423" i="6"/>
  <c r="M423" i="6"/>
  <c r="N423" i="6"/>
  <c r="O423" i="6"/>
  <c r="A424" i="6"/>
  <c r="B424" i="6"/>
  <c r="C424" i="6"/>
  <c r="D424" i="6"/>
  <c r="E424" i="6"/>
  <c r="F424" i="6"/>
  <c r="G424" i="6"/>
  <c r="H424" i="6"/>
  <c r="M424" i="6"/>
  <c r="N424" i="6"/>
  <c r="O424" i="6"/>
  <c r="A425" i="6"/>
  <c r="B425" i="6"/>
  <c r="C425" i="6"/>
  <c r="D425" i="6"/>
  <c r="E425" i="6"/>
  <c r="F425" i="6"/>
  <c r="G425" i="6"/>
  <c r="H425" i="6"/>
  <c r="M425" i="6"/>
  <c r="N425" i="6"/>
  <c r="O425" i="6"/>
  <c r="A426" i="6"/>
  <c r="B426" i="6"/>
  <c r="C426" i="6"/>
  <c r="D426" i="6"/>
  <c r="E426" i="6"/>
  <c r="F426" i="6"/>
  <c r="G426" i="6"/>
  <c r="H426" i="6"/>
  <c r="M426" i="6"/>
  <c r="N426" i="6"/>
  <c r="O426" i="6"/>
  <c r="A427" i="6"/>
  <c r="B427" i="6"/>
  <c r="C427" i="6"/>
  <c r="D427" i="6"/>
  <c r="E427" i="6"/>
  <c r="F427" i="6"/>
  <c r="G427" i="6"/>
  <c r="H427" i="6"/>
  <c r="M427" i="6"/>
  <c r="N427" i="6"/>
  <c r="O427" i="6"/>
  <c r="A428" i="6"/>
  <c r="B428" i="6"/>
  <c r="C428" i="6"/>
  <c r="D428" i="6"/>
  <c r="E428" i="6"/>
  <c r="F428" i="6"/>
  <c r="G428" i="6"/>
  <c r="H428" i="6"/>
  <c r="M428" i="6"/>
  <c r="N428" i="6"/>
  <c r="O428" i="6"/>
  <c r="A429" i="6"/>
  <c r="B429" i="6"/>
  <c r="C429" i="6"/>
  <c r="D429" i="6"/>
  <c r="E429" i="6"/>
  <c r="F429" i="6"/>
  <c r="G429" i="6"/>
  <c r="H429" i="6"/>
  <c r="M429" i="6"/>
  <c r="N429" i="6"/>
  <c r="O429" i="6"/>
  <c r="A430" i="6"/>
  <c r="B430" i="6"/>
  <c r="C430" i="6"/>
  <c r="D430" i="6"/>
  <c r="E430" i="6"/>
  <c r="F430" i="6"/>
  <c r="G430" i="6"/>
  <c r="H430" i="6"/>
  <c r="M430" i="6"/>
  <c r="N430" i="6"/>
  <c r="O430" i="6"/>
  <c r="A431" i="6"/>
  <c r="B431" i="6"/>
  <c r="C431" i="6"/>
  <c r="D431" i="6"/>
  <c r="E431" i="6"/>
  <c r="F431" i="6"/>
  <c r="G431" i="6"/>
  <c r="H431" i="6"/>
  <c r="M431" i="6"/>
  <c r="N431" i="6"/>
  <c r="O431" i="6"/>
  <c r="A432" i="6"/>
  <c r="B432" i="6"/>
  <c r="C432" i="6"/>
  <c r="D432" i="6"/>
  <c r="E432" i="6"/>
  <c r="F432" i="6"/>
  <c r="G432" i="6"/>
  <c r="H432" i="6"/>
  <c r="M432" i="6"/>
  <c r="N432" i="6"/>
  <c r="O432" i="6"/>
  <c r="A433" i="6"/>
  <c r="B433" i="6"/>
  <c r="C433" i="6"/>
  <c r="D433" i="6"/>
  <c r="E433" i="6"/>
  <c r="F433" i="6"/>
  <c r="G433" i="6"/>
  <c r="H433" i="6"/>
  <c r="M433" i="6"/>
  <c r="N433" i="6"/>
  <c r="O433" i="6"/>
  <c r="A434" i="6"/>
  <c r="B434" i="6"/>
  <c r="C434" i="6"/>
  <c r="D434" i="6"/>
  <c r="E434" i="6"/>
  <c r="F434" i="6"/>
  <c r="G434" i="6"/>
  <c r="H434" i="6"/>
  <c r="M434" i="6"/>
  <c r="N434" i="6"/>
  <c r="O434" i="6"/>
  <c r="A435" i="6"/>
  <c r="B435" i="6"/>
  <c r="C435" i="6"/>
  <c r="D435" i="6"/>
  <c r="E435" i="6"/>
  <c r="F435" i="6"/>
  <c r="G435" i="6"/>
  <c r="H435" i="6"/>
  <c r="M435" i="6"/>
  <c r="N435" i="6"/>
  <c r="O435" i="6"/>
  <c r="A436" i="6"/>
  <c r="B436" i="6"/>
  <c r="C436" i="6"/>
  <c r="D436" i="6"/>
  <c r="E436" i="6"/>
  <c r="F436" i="6"/>
  <c r="G436" i="6"/>
  <c r="H436" i="6"/>
  <c r="M436" i="6"/>
  <c r="N436" i="6"/>
  <c r="O436" i="6"/>
  <c r="A437" i="6"/>
  <c r="B437" i="6"/>
  <c r="C437" i="6"/>
  <c r="D437" i="6"/>
  <c r="E437" i="6"/>
  <c r="F437" i="6"/>
  <c r="G437" i="6"/>
  <c r="H437" i="6"/>
  <c r="M437" i="6"/>
  <c r="N437" i="6"/>
  <c r="O437" i="6"/>
  <c r="A438" i="6"/>
  <c r="B438" i="6"/>
  <c r="C438" i="6"/>
  <c r="D438" i="6"/>
  <c r="E438" i="6"/>
  <c r="F438" i="6"/>
  <c r="G438" i="6"/>
  <c r="H438" i="6"/>
  <c r="M438" i="6"/>
  <c r="N438" i="6"/>
  <c r="O438" i="6"/>
  <c r="A439" i="6"/>
  <c r="B439" i="6"/>
  <c r="C439" i="6"/>
  <c r="D439" i="6"/>
  <c r="E439" i="6"/>
  <c r="F439" i="6"/>
  <c r="G439" i="6"/>
  <c r="H439" i="6"/>
  <c r="M439" i="6"/>
  <c r="N439" i="6"/>
  <c r="O439" i="6"/>
  <c r="A440" i="6"/>
  <c r="B440" i="6"/>
  <c r="C440" i="6"/>
  <c r="D440" i="6"/>
  <c r="E440" i="6"/>
  <c r="F440" i="6"/>
  <c r="G440" i="6"/>
  <c r="H440" i="6"/>
  <c r="M440" i="6"/>
  <c r="N440" i="6"/>
  <c r="O440" i="6"/>
  <c r="A441" i="6"/>
  <c r="B441" i="6"/>
  <c r="C441" i="6"/>
  <c r="D441" i="6"/>
  <c r="E441" i="6"/>
  <c r="F441" i="6"/>
  <c r="G441" i="6"/>
  <c r="H441" i="6"/>
  <c r="M441" i="6"/>
  <c r="N441" i="6"/>
  <c r="O441" i="6"/>
  <c r="A442" i="6"/>
  <c r="B442" i="6"/>
  <c r="C442" i="6"/>
  <c r="D442" i="6"/>
  <c r="E442" i="6"/>
  <c r="F442" i="6"/>
  <c r="G442" i="6"/>
  <c r="H442" i="6"/>
  <c r="M442" i="6"/>
  <c r="N442" i="6"/>
  <c r="O442" i="6"/>
  <c r="A443" i="6"/>
  <c r="B443" i="6"/>
  <c r="C443" i="6"/>
  <c r="D443" i="6"/>
  <c r="E443" i="6"/>
  <c r="F443" i="6"/>
  <c r="G443" i="6"/>
  <c r="H443" i="6"/>
  <c r="M443" i="6"/>
  <c r="N443" i="6"/>
  <c r="O443" i="6"/>
  <c r="A444" i="6"/>
  <c r="B444" i="6"/>
  <c r="C444" i="6"/>
  <c r="D444" i="6"/>
  <c r="E444" i="6"/>
  <c r="F444" i="6"/>
  <c r="G444" i="6"/>
  <c r="H444" i="6"/>
  <c r="M444" i="6"/>
  <c r="N444" i="6"/>
  <c r="O444" i="6"/>
  <c r="A445" i="6"/>
  <c r="B445" i="6"/>
  <c r="C445" i="6"/>
  <c r="D445" i="6"/>
  <c r="E445" i="6"/>
  <c r="F445" i="6"/>
  <c r="G445" i="6"/>
  <c r="H445" i="6"/>
  <c r="M445" i="6"/>
  <c r="N445" i="6"/>
  <c r="O445" i="6"/>
  <c r="A446" i="6"/>
  <c r="B446" i="6"/>
  <c r="C446" i="6"/>
  <c r="D446" i="6"/>
  <c r="E446" i="6"/>
  <c r="F446" i="6"/>
  <c r="G446" i="6"/>
  <c r="H446" i="6"/>
  <c r="M446" i="6"/>
  <c r="N446" i="6"/>
  <c r="O446" i="6"/>
  <c r="A447" i="6"/>
  <c r="B447" i="6"/>
  <c r="C447" i="6"/>
  <c r="D447" i="6"/>
  <c r="E447" i="6"/>
  <c r="F447" i="6"/>
  <c r="G447" i="6"/>
  <c r="H447" i="6"/>
  <c r="M447" i="6"/>
  <c r="N447" i="6"/>
  <c r="O447" i="6"/>
  <c r="A448" i="6"/>
  <c r="B448" i="6"/>
  <c r="C448" i="6"/>
  <c r="D448" i="6"/>
  <c r="E448" i="6"/>
  <c r="F448" i="6"/>
  <c r="G448" i="6"/>
  <c r="H448" i="6"/>
  <c r="M448" i="6"/>
  <c r="N448" i="6"/>
  <c r="O448" i="6"/>
  <c r="A449" i="6"/>
  <c r="B449" i="6"/>
  <c r="C449" i="6"/>
  <c r="D449" i="6"/>
  <c r="E449" i="6"/>
  <c r="F449" i="6"/>
  <c r="G449" i="6"/>
  <c r="H449" i="6"/>
  <c r="M449" i="6"/>
  <c r="N449" i="6"/>
  <c r="O449" i="6"/>
  <c r="A450" i="6"/>
  <c r="B450" i="6"/>
  <c r="C450" i="6"/>
  <c r="D450" i="6"/>
  <c r="E450" i="6"/>
  <c r="F450" i="6"/>
  <c r="G450" i="6"/>
  <c r="H450" i="6"/>
  <c r="M450" i="6"/>
  <c r="N450" i="6"/>
  <c r="O450" i="6"/>
  <c r="A451" i="6"/>
  <c r="B451" i="6"/>
  <c r="C451" i="6"/>
  <c r="D451" i="6"/>
  <c r="E451" i="6"/>
  <c r="F451" i="6"/>
  <c r="G451" i="6"/>
  <c r="H451" i="6"/>
  <c r="M451" i="6"/>
  <c r="N451" i="6"/>
  <c r="O451" i="6"/>
  <c r="A452" i="6"/>
  <c r="B452" i="6"/>
  <c r="C452" i="6"/>
  <c r="D452" i="6"/>
  <c r="E452" i="6"/>
  <c r="F452" i="6"/>
  <c r="G452" i="6"/>
  <c r="H452" i="6"/>
  <c r="M452" i="6"/>
  <c r="N452" i="6"/>
  <c r="O452" i="6"/>
  <c r="A453" i="6"/>
  <c r="B453" i="6"/>
  <c r="C453" i="6"/>
  <c r="D453" i="6"/>
  <c r="E453" i="6"/>
  <c r="F453" i="6"/>
  <c r="G453" i="6"/>
  <c r="H453" i="6"/>
  <c r="M453" i="6"/>
  <c r="N453" i="6"/>
  <c r="O453" i="6"/>
  <c r="A454" i="6"/>
  <c r="B454" i="6"/>
  <c r="C454" i="6"/>
  <c r="D454" i="6"/>
  <c r="E454" i="6"/>
  <c r="F454" i="6"/>
  <c r="G454" i="6"/>
  <c r="H454" i="6"/>
  <c r="M454" i="6"/>
  <c r="N454" i="6"/>
  <c r="O454" i="6"/>
  <c r="A455" i="6"/>
  <c r="B455" i="6"/>
  <c r="C455" i="6"/>
  <c r="D455" i="6"/>
  <c r="E455" i="6"/>
  <c r="F455" i="6"/>
  <c r="G455" i="6"/>
  <c r="H455" i="6"/>
  <c r="M455" i="6"/>
  <c r="N455" i="6"/>
  <c r="O455" i="6"/>
  <c r="A456" i="6"/>
  <c r="B456" i="6"/>
  <c r="C456" i="6"/>
  <c r="D456" i="6"/>
  <c r="E456" i="6"/>
  <c r="F456" i="6"/>
  <c r="G456" i="6"/>
  <c r="H456" i="6"/>
  <c r="M456" i="6"/>
  <c r="N456" i="6"/>
  <c r="O456" i="6"/>
  <c r="A457" i="6"/>
  <c r="B457" i="6"/>
  <c r="C457" i="6"/>
  <c r="D457" i="6"/>
  <c r="E457" i="6"/>
  <c r="F457" i="6"/>
  <c r="G457" i="6"/>
  <c r="H457" i="6"/>
  <c r="M457" i="6"/>
  <c r="N457" i="6"/>
  <c r="O457" i="6"/>
  <c r="A458" i="6"/>
  <c r="B458" i="6"/>
  <c r="C458" i="6"/>
  <c r="D458" i="6"/>
  <c r="E458" i="6"/>
  <c r="F458" i="6"/>
  <c r="G458" i="6"/>
  <c r="H458" i="6"/>
  <c r="M458" i="6"/>
  <c r="N458" i="6"/>
  <c r="O458" i="6"/>
  <c r="A459" i="6"/>
  <c r="B459" i="6"/>
  <c r="C459" i="6"/>
  <c r="D459" i="6"/>
  <c r="E459" i="6"/>
  <c r="F459" i="6"/>
  <c r="G459" i="6"/>
  <c r="H459" i="6"/>
  <c r="M459" i="6"/>
  <c r="N459" i="6"/>
  <c r="O459" i="6"/>
  <c r="A460" i="6"/>
  <c r="B460" i="6"/>
  <c r="C460" i="6"/>
  <c r="D460" i="6"/>
  <c r="E460" i="6"/>
  <c r="F460" i="6"/>
  <c r="G460" i="6"/>
  <c r="H460" i="6"/>
  <c r="M460" i="6"/>
  <c r="N460" i="6"/>
  <c r="O460" i="6"/>
  <c r="A461" i="6"/>
  <c r="B461" i="6"/>
  <c r="C461" i="6"/>
  <c r="D461" i="6"/>
  <c r="E461" i="6"/>
  <c r="F461" i="6"/>
  <c r="G461" i="6"/>
  <c r="H461" i="6"/>
  <c r="M461" i="6"/>
  <c r="N461" i="6"/>
  <c r="O461" i="6"/>
  <c r="A462" i="6"/>
  <c r="B462" i="6"/>
  <c r="C462" i="6"/>
  <c r="D462" i="6"/>
  <c r="E462" i="6"/>
  <c r="F462" i="6"/>
  <c r="G462" i="6"/>
  <c r="H462" i="6"/>
  <c r="M462" i="6"/>
  <c r="N462" i="6"/>
  <c r="O462" i="6"/>
  <c r="A463" i="6"/>
  <c r="B463" i="6"/>
  <c r="C463" i="6"/>
  <c r="D463" i="6"/>
  <c r="E463" i="6"/>
  <c r="F463" i="6"/>
  <c r="G463" i="6"/>
  <c r="H463" i="6"/>
  <c r="M463" i="6"/>
  <c r="N463" i="6"/>
  <c r="O463" i="6"/>
  <c r="A464" i="6"/>
  <c r="B464" i="6"/>
  <c r="C464" i="6"/>
  <c r="D464" i="6"/>
  <c r="E464" i="6"/>
  <c r="F464" i="6"/>
  <c r="G464" i="6"/>
  <c r="H464" i="6"/>
  <c r="M464" i="6"/>
  <c r="N464" i="6"/>
  <c r="O464" i="6"/>
  <c r="A465" i="6"/>
  <c r="B465" i="6"/>
  <c r="C465" i="6"/>
  <c r="D465" i="6"/>
  <c r="E465" i="6"/>
  <c r="F465" i="6"/>
  <c r="G465" i="6"/>
  <c r="H465" i="6"/>
  <c r="M465" i="6"/>
  <c r="N465" i="6"/>
  <c r="O465" i="6"/>
  <c r="A466" i="6"/>
  <c r="B466" i="6"/>
  <c r="C466" i="6"/>
  <c r="D466" i="6"/>
  <c r="E466" i="6"/>
  <c r="F466" i="6"/>
  <c r="G466" i="6"/>
  <c r="H466" i="6"/>
  <c r="M466" i="6"/>
  <c r="N466" i="6"/>
  <c r="O466" i="6"/>
  <c r="A467" i="6"/>
  <c r="B467" i="6"/>
  <c r="C467" i="6"/>
  <c r="D467" i="6"/>
  <c r="E467" i="6"/>
  <c r="F467" i="6"/>
  <c r="G467" i="6"/>
  <c r="H467" i="6"/>
  <c r="M467" i="6"/>
  <c r="N467" i="6"/>
  <c r="O467" i="6"/>
  <c r="A468" i="6"/>
  <c r="B468" i="6"/>
  <c r="C468" i="6"/>
  <c r="D468" i="6"/>
  <c r="E468" i="6"/>
  <c r="F468" i="6"/>
  <c r="G468" i="6"/>
  <c r="H468" i="6"/>
  <c r="M468" i="6"/>
  <c r="N468" i="6"/>
  <c r="O468" i="6"/>
  <c r="A469" i="6"/>
  <c r="B469" i="6"/>
  <c r="C469" i="6"/>
  <c r="D469" i="6"/>
  <c r="E469" i="6"/>
  <c r="F469" i="6"/>
  <c r="G469" i="6"/>
  <c r="H469" i="6"/>
  <c r="M469" i="6"/>
  <c r="N469" i="6"/>
  <c r="O469" i="6"/>
  <c r="A470" i="6"/>
  <c r="B470" i="6"/>
  <c r="C470" i="6"/>
  <c r="D470" i="6"/>
  <c r="E470" i="6"/>
  <c r="F470" i="6"/>
  <c r="G470" i="6"/>
  <c r="H470" i="6"/>
  <c r="M470" i="6"/>
  <c r="N470" i="6"/>
  <c r="O470" i="6"/>
  <c r="A471" i="6"/>
  <c r="B471" i="6"/>
  <c r="C471" i="6"/>
  <c r="D471" i="6"/>
  <c r="E471" i="6"/>
  <c r="F471" i="6"/>
  <c r="G471" i="6"/>
  <c r="H471" i="6"/>
  <c r="M471" i="6"/>
  <c r="N471" i="6"/>
  <c r="O471" i="6"/>
  <c r="A472" i="6"/>
  <c r="B472" i="6"/>
  <c r="C472" i="6"/>
  <c r="D472" i="6"/>
  <c r="E472" i="6"/>
  <c r="F472" i="6"/>
  <c r="G472" i="6"/>
  <c r="H472" i="6"/>
  <c r="M472" i="6"/>
  <c r="N472" i="6"/>
  <c r="O472" i="6"/>
  <c r="A473" i="6"/>
  <c r="B473" i="6"/>
  <c r="C473" i="6"/>
  <c r="D473" i="6"/>
  <c r="E473" i="6"/>
  <c r="F473" i="6"/>
  <c r="G473" i="6"/>
  <c r="H473" i="6"/>
  <c r="M473" i="6"/>
  <c r="N473" i="6"/>
  <c r="O473" i="6"/>
  <c r="A474" i="6"/>
  <c r="B474" i="6"/>
  <c r="C474" i="6"/>
  <c r="D474" i="6"/>
  <c r="E474" i="6"/>
  <c r="F474" i="6"/>
  <c r="G474" i="6"/>
  <c r="H474" i="6"/>
  <c r="M474" i="6"/>
  <c r="N474" i="6"/>
  <c r="O474" i="6"/>
  <c r="A475" i="6"/>
  <c r="B475" i="6"/>
  <c r="C475" i="6"/>
  <c r="D475" i="6"/>
  <c r="E475" i="6"/>
  <c r="F475" i="6"/>
  <c r="G475" i="6"/>
  <c r="H475" i="6"/>
  <c r="M475" i="6"/>
  <c r="N475" i="6"/>
  <c r="O475" i="6"/>
  <c r="A476" i="6"/>
  <c r="B476" i="6"/>
  <c r="C476" i="6"/>
  <c r="D476" i="6"/>
  <c r="E476" i="6"/>
  <c r="F476" i="6"/>
  <c r="G476" i="6"/>
  <c r="H476" i="6"/>
  <c r="M476" i="6"/>
  <c r="N476" i="6"/>
  <c r="O476" i="6"/>
  <c r="A478" i="6"/>
  <c r="B478" i="6"/>
  <c r="C478" i="6"/>
  <c r="D478" i="6"/>
  <c r="E478" i="6"/>
  <c r="F478" i="6"/>
  <c r="G478" i="6"/>
  <c r="H478" i="6"/>
  <c r="M478" i="6"/>
  <c r="N478" i="6"/>
  <c r="O478" i="6"/>
  <c r="A494" i="6"/>
  <c r="B494" i="6"/>
  <c r="C494" i="6"/>
  <c r="D494" i="6"/>
  <c r="E494" i="6"/>
  <c r="F494" i="6"/>
  <c r="G494" i="6"/>
  <c r="H494" i="6"/>
  <c r="M494" i="6"/>
  <c r="N494" i="6"/>
  <c r="O494" i="6"/>
  <c r="A495" i="6"/>
  <c r="B495" i="6"/>
  <c r="C495" i="6"/>
  <c r="D495" i="6"/>
  <c r="E495" i="6"/>
  <c r="F495" i="6"/>
  <c r="G495" i="6"/>
  <c r="H495" i="6"/>
  <c r="M495" i="6"/>
  <c r="N495" i="6"/>
  <c r="O495" i="6"/>
  <c r="A497" i="6"/>
  <c r="B497" i="6"/>
  <c r="C497" i="6"/>
  <c r="D497" i="6"/>
  <c r="E497" i="6"/>
  <c r="F497" i="6"/>
  <c r="G497" i="6"/>
  <c r="H497" i="6"/>
  <c r="M497" i="6"/>
  <c r="N497" i="6"/>
  <c r="O497" i="6"/>
  <c r="A498" i="6"/>
  <c r="B498" i="6"/>
  <c r="C498" i="6"/>
  <c r="D498" i="6"/>
  <c r="E498" i="6"/>
  <c r="F498" i="6"/>
  <c r="G498" i="6"/>
  <c r="H498" i="6"/>
  <c r="M498" i="6"/>
  <c r="N498" i="6"/>
  <c r="O498" i="6"/>
  <c r="A47" i="6"/>
  <c r="B47" i="6"/>
  <c r="C47" i="6"/>
  <c r="D47" i="6"/>
  <c r="E47" i="6"/>
  <c r="F47" i="6"/>
  <c r="G47" i="6"/>
  <c r="H47" i="6"/>
  <c r="M47" i="6"/>
  <c r="N47" i="6"/>
  <c r="O47" i="6"/>
  <c r="A48" i="6"/>
  <c r="B48" i="6"/>
  <c r="C48" i="6"/>
  <c r="D48" i="6"/>
  <c r="E48" i="6"/>
  <c r="F48" i="6"/>
  <c r="G48" i="6"/>
  <c r="H48" i="6"/>
  <c r="M48" i="6"/>
  <c r="N48" i="6"/>
  <c r="O48" i="6"/>
  <c r="A49" i="6"/>
  <c r="B49" i="6"/>
  <c r="C49" i="6"/>
  <c r="D49" i="6"/>
  <c r="E49" i="6"/>
  <c r="F49" i="6"/>
  <c r="G49" i="6"/>
  <c r="H49" i="6"/>
  <c r="M49" i="6"/>
  <c r="N49" i="6"/>
  <c r="O49" i="6"/>
  <c r="A540" i="5"/>
  <c r="B540" i="5"/>
  <c r="C540" i="5"/>
  <c r="D540" i="5"/>
  <c r="E540" i="5"/>
  <c r="F540" i="5"/>
  <c r="G540" i="5"/>
  <c r="H540" i="5"/>
  <c r="A528" i="5"/>
  <c r="B528" i="5"/>
  <c r="C528" i="5"/>
  <c r="D528" i="5"/>
  <c r="E528" i="5"/>
  <c r="F528" i="5"/>
  <c r="G528" i="5"/>
  <c r="H528" i="5"/>
  <c r="A529" i="5"/>
  <c r="B529" i="5"/>
  <c r="C529" i="5"/>
  <c r="D529" i="5"/>
  <c r="E529" i="5"/>
  <c r="F529" i="5"/>
  <c r="G529" i="5"/>
  <c r="H529" i="5"/>
  <c r="A530" i="5"/>
  <c r="B530" i="5"/>
  <c r="C530" i="5"/>
  <c r="D530" i="5"/>
  <c r="E530" i="5"/>
  <c r="F530" i="5"/>
  <c r="G530" i="5"/>
  <c r="H530" i="5"/>
  <c r="A531" i="5"/>
  <c r="B531" i="5"/>
  <c r="C531" i="5"/>
  <c r="D531" i="5"/>
  <c r="E531" i="5"/>
  <c r="F531" i="5"/>
  <c r="G531" i="5"/>
  <c r="H531" i="5"/>
  <c r="A532" i="5"/>
  <c r="B532" i="5"/>
  <c r="C532" i="5"/>
  <c r="D532" i="5"/>
  <c r="E532" i="5"/>
  <c r="F532" i="5"/>
  <c r="G532" i="5"/>
  <c r="H532" i="5"/>
  <c r="A533" i="5"/>
  <c r="B533" i="5"/>
  <c r="C533" i="5"/>
  <c r="D533" i="5"/>
  <c r="E533" i="5"/>
  <c r="F533" i="5"/>
  <c r="G533" i="5"/>
  <c r="H533" i="5"/>
  <c r="A534" i="5"/>
  <c r="B534" i="5"/>
  <c r="C534" i="5"/>
  <c r="D534" i="5"/>
  <c r="E534" i="5"/>
  <c r="F534" i="5"/>
  <c r="G534" i="5"/>
  <c r="H534" i="5"/>
  <c r="A535" i="5"/>
  <c r="B535" i="5"/>
  <c r="C535" i="5"/>
  <c r="D535" i="5"/>
  <c r="E535" i="5"/>
  <c r="F535" i="5"/>
  <c r="G535" i="5"/>
  <c r="H535" i="5"/>
  <c r="A536" i="5"/>
  <c r="B536" i="5"/>
  <c r="C536" i="5"/>
  <c r="D536" i="5"/>
  <c r="E536" i="5"/>
  <c r="F536" i="5"/>
  <c r="G536" i="5"/>
  <c r="H536" i="5"/>
  <c r="A537" i="5"/>
  <c r="B537" i="5"/>
  <c r="C537" i="5"/>
  <c r="D537" i="5"/>
  <c r="E537" i="5"/>
  <c r="F537" i="5"/>
  <c r="G537" i="5"/>
  <c r="H537" i="5"/>
  <c r="A538" i="5"/>
  <c r="B538" i="5"/>
  <c r="C538" i="5"/>
  <c r="D538" i="5"/>
  <c r="E538" i="5"/>
  <c r="F538" i="5"/>
  <c r="G538" i="5"/>
  <c r="H538" i="5"/>
  <c r="A539" i="5"/>
  <c r="B539" i="5"/>
  <c r="C539" i="5"/>
  <c r="D539" i="5"/>
  <c r="E539" i="5"/>
  <c r="F539" i="5"/>
  <c r="G539" i="5"/>
  <c r="H539" i="5"/>
  <c r="A524" i="5"/>
  <c r="B524" i="5"/>
  <c r="C524" i="5"/>
  <c r="D524" i="5"/>
  <c r="E524" i="5"/>
  <c r="F524" i="5"/>
  <c r="G524" i="5"/>
  <c r="H524" i="5"/>
  <c r="A525" i="5"/>
  <c r="B525" i="5"/>
  <c r="C525" i="5"/>
  <c r="D525" i="5"/>
  <c r="E525" i="5"/>
  <c r="F525" i="5"/>
  <c r="G525" i="5"/>
  <c r="H525" i="5"/>
  <c r="A526" i="5"/>
  <c r="B526" i="5"/>
  <c r="C526" i="5"/>
  <c r="D526" i="5"/>
  <c r="E526" i="5"/>
  <c r="F526" i="5"/>
  <c r="G526" i="5"/>
  <c r="H526" i="5"/>
  <c r="A527" i="5"/>
  <c r="B527" i="5"/>
  <c r="C527" i="5"/>
  <c r="D527" i="5"/>
  <c r="E527" i="5"/>
  <c r="F527" i="5"/>
  <c r="G527" i="5"/>
  <c r="H527" i="5"/>
  <c r="A507" i="5"/>
  <c r="B507" i="5"/>
  <c r="C507" i="5"/>
  <c r="D507" i="5"/>
  <c r="E507" i="5"/>
  <c r="F507" i="5"/>
  <c r="G507" i="5"/>
  <c r="H507" i="5"/>
  <c r="A508" i="5"/>
  <c r="B508" i="5"/>
  <c r="C508" i="5"/>
  <c r="D508" i="5"/>
  <c r="E508" i="5"/>
  <c r="F508" i="5"/>
  <c r="G508" i="5"/>
  <c r="H508" i="5"/>
  <c r="A509" i="5"/>
  <c r="B509" i="5"/>
  <c r="C509" i="5"/>
  <c r="D509" i="5"/>
  <c r="E509" i="5"/>
  <c r="F509" i="5"/>
  <c r="G509" i="5"/>
  <c r="H509" i="5"/>
  <c r="A510" i="5"/>
  <c r="B510" i="5"/>
  <c r="C510" i="5"/>
  <c r="D510" i="5"/>
  <c r="E510" i="5"/>
  <c r="F510" i="5"/>
  <c r="G510" i="5"/>
  <c r="H510" i="5"/>
  <c r="A511" i="5"/>
  <c r="B511" i="5"/>
  <c r="C511" i="5"/>
  <c r="D511" i="5"/>
  <c r="E511" i="5"/>
  <c r="F511" i="5"/>
  <c r="G511" i="5"/>
  <c r="H511" i="5"/>
  <c r="A512" i="5"/>
  <c r="B512" i="5"/>
  <c r="C512" i="5"/>
  <c r="D512" i="5"/>
  <c r="E512" i="5"/>
  <c r="F512" i="5"/>
  <c r="G512" i="5"/>
  <c r="H512" i="5"/>
  <c r="A513" i="5"/>
  <c r="B513" i="5"/>
  <c r="C513" i="5"/>
  <c r="D513" i="5"/>
  <c r="E513" i="5"/>
  <c r="F513" i="5"/>
  <c r="G513" i="5"/>
  <c r="H513" i="5"/>
  <c r="A514" i="5"/>
  <c r="B514" i="5"/>
  <c r="C514" i="5"/>
  <c r="D514" i="5"/>
  <c r="E514" i="5"/>
  <c r="F514" i="5"/>
  <c r="G514" i="5"/>
  <c r="H514" i="5"/>
  <c r="A515" i="5"/>
  <c r="B515" i="5"/>
  <c r="C515" i="5"/>
  <c r="D515" i="5"/>
  <c r="E515" i="5"/>
  <c r="F515" i="5"/>
  <c r="G515" i="5"/>
  <c r="H515" i="5"/>
  <c r="A516" i="5"/>
  <c r="B516" i="5"/>
  <c r="C516" i="5"/>
  <c r="D516" i="5"/>
  <c r="E516" i="5"/>
  <c r="F516" i="5"/>
  <c r="G516" i="5"/>
  <c r="H516" i="5"/>
  <c r="A517" i="5"/>
  <c r="B517" i="5"/>
  <c r="C517" i="5"/>
  <c r="D517" i="5"/>
  <c r="E517" i="5"/>
  <c r="F517" i="5"/>
  <c r="G517" i="5"/>
  <c r="H517" i="5"/>
  <c r="A518" i="5"/>
  <c r="B518" i="5"/>
  <c r="C518" i="5"/>
  <c r="D518" i="5"/>
  <c r="E518" i="5"/>
  <c r="F518" i="5"/>
  <c r="G518" i="5"/>
  <c r="H518" i="5"/>
  <c r="A519" i="5"/>
  <c r="B519" i="5"/>
  <c r="C519" i="5"/>
  <c r="D519" i="5"/>
  <c r="E519" i="5"/>
  <c r="F519" i="5"/>
  <c r="G519" i="5"/>
  <c r="H519" i="5"/>
  <c r="A520" i="5"/>
  <c r="B520" i="5"/>
  <c r="C520" i="5"/>
  <c r="D520" i="5"/>
  <c r="E520" i="5"/>
  <c r="F520" i="5"/>
  <c r="G520" i="5"/>
  <c r="H520" i="5"/>
  <c r="A521" i="5"/>
  <c r="B521" i="5"/>
  <c r="C521" i="5"/>
  <c r="D521" i="5"/>
  <c r="E521" i="5"/>
  <c r="F521" i="5"/>
  <c r="G521" i="5"/>
  <c r="H521" i="5"/>
  <c r="A522" i="5"/>
  <c r="B522" i="5"/>
  <c r="C522" i="5"/>
  <c r="D522" i="5"/>
  <c r="E522" i="5"/>
  <c r="F522" i="5"/>
  <c r="G522" i="5"/>
  <c r="H522" i="5"/>
  <c r="A523" i="5"/>
  <c r="B523" i="5"/>
  <c r="C523" i="5"/>
  <c r="D523" i="5"/>
  <c r="E523" i="5"/>
  <c r="F523" i="5"/>
  <c r="G523" i="5"/>
  <c r="H523" i="5"/>
  <c r="A475" i="5"/>
  <c r="B475" i="5"/>
  <c r="C475" i="5"/>
  <c r="D475" i="5"/>
  <c r="E475" i="5"/>
  <c r="F475" i="5"/>
  <c r="G475" i="5"/>
  <c r="H475" i="5"/>
  <c r="A476" i="5"/>
  <c r="B476" i="5"/>
  <c r="C476" i="5"/>
  <c r="D476" i="5"/>
  <c r="E476" i="5"/>
  <c r="F476" i="5"/>
  <c r="G476" i="5"/>
  <c r="H476" i="5"/>
  <c r="A477" i="5"/>
  <c r="B477" i="5"/>
  <c r="C477" i="5"/>
  <c r="D477" i="5"/>
  <c r="E477" i="5"/>
  <c r="F477" i="5"/>
  <c r="G477" i="5"/>
  <c r="H477" i="5"/>
  <c r="A478" i="5"/>
  <c r="B478" i="5"/>
  <c r="C478" i="5"/>
  <c r="D478" i="5"/>
  <c r="E478" i="5"/>
  <c r="F478" i="5"/>
  <c r="G478" i="5"/>
  <c r="H478" i="5"/>
  <c r="A479" i="5"/>
  <c r="B479" i="5"/>
  <c r="C479" i="5"/>
  <c r="D479" i="5"/>
  <c r="E479" i="5"/>
  <c r="F479" i="5"/>
  <c r="G479" i="5"/>
  <c r="H479" i="5"/>
  <c r="A480" i="5"/>
  <c r="B480" i="5"/>
  <c r="C480" i="5"/>
  <c r="D480" i="5"/>
  <c r="E480" i="5"/>
  <c r="F480" i="5"/>
  <c r="G480" i="5"/>
  <c r="H480" i="5"/>
  <c r="A481" i="5"/>
  <c r="B481" i="5"/>
  <c r="C481" i="5"/>
  <c r="D481" i="5"/>
  <c r="E481" i="5"/>
  <c r="F481" i="5"/>
  <c r="G481" i="5"/>
  <c r="H481" i="5"/>
  <c r="A482" i="5"/>
  <c r="B482" i="5"/>
  <c r="C482" i="5"/>
  <c r="D482" i="5"/>
  <c r="E482" i="5"/>
  <c r="F482" i="5"/>
  <c r="G482" i="5"/>
  <c r="H482" i="5"/>
  <c r="A483" i="5"/>
  <c r="B483" i="5"/>
  <c r="C483" i="5"/>
  <c r="D483" i="5"/>
  <c r="E483" i="5"/>
  <c r="F483" i="5"/>
  <c r="G483" i="5"/>
  <c r="H483" i="5"/>
  <c r="A484" i="5"/>
  <c r="B484" i="5"/>
  <c r="C484" i="5"/>
  <c r="D484" i="5"/>
  <c r="E484" i="5"/>
  <c r="F484" i="5"/>
  <c r="G484" i="5"/>
  <c r="H484" i="5"/>
  <c r="A485" i="5"/>
  <c r="B485" i="5"/>
  <c r="C485" i="5"/>
  <c r="D485" i="5"/>
  <c r="E485" i="5"/>
  <c r="F485" i="5"/>
  <c r="G485" i="5"/>
  <c r="H485" i="5"/>
  <c r="A486" i="5"/>
  <c r="B486" i="5"/>
  <c r="C486" i="5"/>
  <c r="D486" i="5"/>
  <c r="E486" i="5"/>
  <c r="F486" i="5"/>
  <c r="G486" i="5"/>
  <c r="H486" i="5"/>
  <c r="A487" i="5"/>
  <c r="B487" i="5"/>
  <c r="C487" i="5"/>
  <c r="D487" i="5"/>
  <c r="E487" i="5"/>
  <c r="F487" i="5"/>
  <c r="G487" i="5"/>
  <c r="H487" i="5"/>
  <c r="A488" i="5"/>
  <c r="B488" i="5"/>
  <c r="C488" i="5"/>
  <c r="D488" i="5"/>
  <c r="E488" i="5"/>
  <c r="F488" i="5"/>
  <c r="G488" i="5"/>
  <c r="H488" i="5"/>
  <c r="A489" i="5"/>
  <c r="B489" i="5"/>
  <c r="C489" i="5"/>
  <c r="D489" i="5"/>
  <c r="E489" i="5"/>
  <c r="F489" i="5"/>
  <c r="G489" i="5"/>
  <c r="H489" i="5"/>
  <c r="A490" i="5"/>
  <c r="B490" i="5"/>
  <c r="C490" i="5"/>
  <c r="D490" i="5"/>
  <c r="E490" i="5"/>
  <c r="F490" i="5"/>
  <c r="G490" i="5"/>
  <c r="H490" i="5"/>
  <c r="A491" i="5"/>
  <c r="B491" i="5"/>
  <c r="C491" i="5"/>
  <c r="D491" i="5"/>
  <c r="E491" i="5"/>
  <c r="F491" i="5"/>
  <c r="G491" i="5"/>
  <c r="H491" i="5"/>
  <c r="A492" i="5"/>
  <c r="B492" i="5"/>
  <c r="C492" i="5"/>
  <c r="D492" i="5"/>
  <c r="E492" i="5"/>
  <c r="F492" i="5"/>
  <c r="G492" i="5"/>
  <c r="H492" i="5"/>
  <c r="A493" i="5"/>
  <c r="B493" i="5"/>
  <c r="C493" i="5"/>
  <c r="D493" i="5"/>
  <c r="E493" i="5"/>
  <c r="F493" i="5"/>
  <c r="G493" i="5"/>
  <c r="H493" i="5"/>
  <c r="A494" i="5"/>
  <c r="B494" i="5"/>
  <c r="C494" i="5"/>
  <c r="D494" i="5"/>
  <c r="E494" i="5"/>
  <c r="F494" i="5"/>
  <c r="G494" i="5"/>
  <c r="H494" i="5"/>
  <c r="A495" i="5"/>
  <c r="B495" i="5"/>
  <c r="C495" i="5"/>
  <c r="D495" i="5"/>
  <c r="E495" i="5"/>
  <c r="F495" i="5"/>
  <c r="G495" i="5"/>
  <c r="H495" i="5"/>
  <c r="A496" i="5"/>
  <c r="B496" i="5"/>
  <c r="C496" i="5"/>
  <c r="D496" i="5"/>
  <c r="E496" i="5"/>
  <c r="F496" i="5"/>
  <c r="G496" i="5"/>
  <c r="H496" i="5"/>
  <c r="A497" i="5"/>
  <c r="B497" i="5"/>
  <c r="C497" i="5"/>
  <c r="D497" i="5"/>
  <c r="E497" i="5"/>
  <c r="F497" i="5"/>
  <c r="G497" i="5"/>
  <c r="H497" i="5"/>
  <c r="A498" i="5"/>
  <c r="B498" i="5"/>
  <c r="C498" i="5"/>
  <c r="D498" i="5"/>
  <c r="E498" i="5"/>
  <c r="F498" i="5"/>
  <c r="G498" i="5"/>
  <c r="H498" i="5"/>
  <c r="A499" i="5"/>
  <c r="B499" i="5"/>
  <c r="C499" i="5"/>
  <c r="D499" i="5"/>
  <c r="E499" i="5"/>
  <c r="F499" i="5"/>
  <c r="G499" i="5"/>
  <c r="H499" i="5"/>
  <c r="A500" i="5"/>
  <c r="B500" i="5"/>
  <c r="C500" i="5"/>
  <c r="D500" i="5"/>
  <c r="E500" i="5"/>
  <c r="F500" i="5"/>
  <c r="G500" i="5"/>
  <c r="H500" i="5"/>
  <c r="A501" i="5"/>
  <c r="B501" i="5"/>
  <c r="C501" i="5"/>
  <c r="D501" i="5"/>
  <c r="E501" i="5"/>
  <c r="F501" i="5"/>
  <c r="G501" i="5"/>
  <c r="H501" i="5"/>
  <c r="A502" i="5"/>
  <c r="B502" i="5"/>
  <c r="C502" i="5"/>
  <c r="D502" i="5"/>
  <c r="E502" i="5"/>
  <c r="F502" i="5"/>
  <c r="G502" i="5"/>
  <c r="H502" i="5"/>
  <c r="A503" i="5"/>
  <c r="B503" i="5"/>
  <c r="C503" i="5"/>
  <c r="D503" i="5"/>
  <c r="E503" i="5"/>
  <c r="F503" i="5"/>
  <c r="G503" i="5"/>
  <c r="H503" i="5"/>
  <c r="A504" i="5"/>
  <c r="B504" i="5"/>
  <c r="C504" i="5"/>
  <c r="D504" i="5"/>
  <c r="E504" i="5"/>
  <c r="F504" i="5"/>
  <c r="G504" i="5"/>
  <c r="H504" i="5"/>
  <c r="A505" i="5"/>
  <c r="B505" i="5"/>
  <c r="C505" i="5"/>
  <c r="D505" i="5"/>
  <c r="E505" i="5"/>
  <c r="F505" i="5"/>
  <c r="G505" i="5"/>
  <c r="H505" i="5"/>
  <c r="A506" i="5"/>
  <c r="B506" i="5"/>
  <c r="C506" i="5"/>
  <c r="D506" i="5"/>
  <c r="E506" i="5"/>
  <c r="F506" i="5"/>
  <c r="G506" i="5"/>
  <c r="H506" i="5"/>
  <c r="A47" i="5"/>
  <c r="B47" i="5"/>
  <c r="C47" i="5"/>
  <c r="D47" i="5"/>
  <c r="E47" i="5"/>
  <c r="F47" i="5"/>
  <c r="G47" i="5"/>
  <c r="H47" i="5"/>
  <c r="A48" i="5"/>
  <c r="B48" i="5"/>
  <c r="C48" i="5"/>
  <c r="D48" i="5"/>
  <c r="E48" i="5"/>
  <c r="F48" i="5"/>
  <c r="G48" i="5"/>
  <c r="H48" i="5"/>
  <c r="A49" i="5"/>
  <c r="B49" i="5"/>
  <c r="C49" i="5"/>
  <c r="D49" i="5"/>
  <c r="E49" i="5"/>
  <c r="F49" i="5"/>
  <c r="G49" i="5"/>
  <c r="H49" i="5"/>
  <c r="A50" i="5"/>
  <c r="B50" i="5"/>
  <c r="C50" i="5"/>
  <c r="D50" i="5"/>
  <c r="E50" i="5"/>
  <c r="F50" i="5"/>
  <c r="G50" i="5"/>
  <c r="H50" i="5"/>
  <c r="A51" i="5"/>
  <c r="B51" i="5"/>
  <c r="C51" i="5"/>
  <c r="D51" i="5"/>
  <c r="E51" i="5"/>
  <c r="F51" i="5"/>
  <c r="G51" i="5"/>
  <c r="H51" i="5"/>
  <c r="A52" i="5"/>
  <c r="B52" i="5"/>
  <c r="C52" i="5"/>
  <c r="D52" i="5"/>
  <c r="E52" i="5"/>
  <c r="F52" i="5"/>
  <c r="G52" i="5"/>
  <c r="H52" i="5"/>
  <c r="A53" i="5"/>
  <c r="B53" i="5"/>
  <c r="C53" i="5"/>
  <c r="D53" i="5"/>
  <c r="E53" i="5"/>
  <c r="F53" i="5"/>
  <c r="G53" i="5"/>
  <c r="H53" i="5"/>
  <c r="A54" i="5"/>
  <c r="B54" i="5"/>
  <c r="C54" i="5"/>
  <c r="D54" i="5"/>
  <c r="E54" i="5"/>
  <c r="F54" i="5"/>
  <c r="G54" i="5"/>
  <c r="H54" i="5"/>
  <c r="A55" i="5"/>
  <c r="B55" i="5"/>
  <c r="C55" i="5"/>
  <c r="D55" i="5"/>
  <c r="E55" i="5"/>
  <c r="F55" i="5"/>
  <c r="G55" i="5"/>
  <c r="H55" i="5"/>
  <c r="A56" i="5"/>
  <c r="B56" i="5"/>
  <c r="C56" i="5"/>
  <c r="D56" i="5"/>
  <c r="E56" i="5"/>
  <c r="F56" i="5"/>
  <c r="G56" i="5"/>
  <c r="H56" i="5"/>
  <c r="A57" i="5"/>
  <c r="B57" i="5"/>
  <c r="C57" i="5"/>
  <c r="D57" i="5"/>
  <c r="E57" i="5"/>
  <c r="F57" i="5"/>
  <c r="G57" i="5"/>
  <c r="H57" i="5"/>
  <c r="A58" i="5"/>
  <c r="B58" i="5"/>
  <c r="C58" i="5"/>
  <c r="D58" i="5"/>
  <c r="E58" i="5"/>
  <c r="F58" i="5"/>
  <c r="G58" i="5"/>
  <c r="H58" i="5"/>
  <c r="A59" i="5"/>
  <c r="B59" i="5"/>
  <c r="C59" i="5"/>
  <c r="D59" i="5"/>
  <c r="E59" i="5"/>
  <c r="F59" i="5"/>
  <c r="G59" i="5"/>
  <c r="H59" i="5"/>
  <c r="A60" i="5"/>
  <c r="B60" i="5"/>
  <c r="C60" i="5"/>
  <c r="D60" i="5"/>
  <c r="E60" i="5"/>
  <c r="F60" i="5"/>
  <c r="G60" i="5"/>
  <c r="H60" i="5"/>
  <c r="A61" i="5"/>
  <c r="B61" i="5"/>
  <c r="C61" i="5"/>
  <c r="D61" i="5"/>
  <c r="E61" i="5"/>
  <c r="F61" i="5"/>
  <c r="G61" i="5"/>
  <c r="H61" i="5"/>
  <c r="A62" i="5"/>
  <c r="B62" i="5"/>
  <c r="C62" i="5"/>
  <c r="D62" i="5"/>
  <c r="E62" i="5"/>
  <c r="F62" i="5"/>
  <c r="G62" i="5"/>
  <c r="H62" i="5"/>
  <c r="A63" i="5"/>
  <c r="B63" i="5"/>
  <c r="C63" i="5"/>
  <c r="D63" i="5"/>
  <c r="E63" i="5"/>
  <c r="F63" i="5"/>
  <c r="G63" i="5"/>
  <c r="H63" i="5"/>
  <c r="A64" i="5"/>
  <c r="B64" i="5"/>
  <c r="C64" i="5"/>
  <c r="D64" i="5"/>
  <c r="E64" i="5"/>
  <c r="F64" i="5"/>
  <c r="G64" i="5"/>
  <c r="H64" i="5"/>
  <c r="A65" i="5"/>
  <c r="B65" i="5"/>
  <c r="C65" i="5"/>
  <c r="D65" i="5"/>
  <c r="E65" i="5"/>
  <c r="F65" i="5"/>
  <c r="G65" i="5"/>
  <c r="H65" i="5"/>
  <c r="A66" i="5"/>
  <c r="B66" i="5"/>
  <c r="C66" i="5"/>
  <c r="D66" i="5"/>
  <c r="E66" i="5"/>
  <c r="F66" i="5"/>
  <c r="G66" i="5"/>
  <c r="H66" i="5"/>
  <c r="A67" i="5"/>
  <c r="B67" i="5"/>
  <c r="C67" i="5"/>
  <c r="D67" i="5"/>
  <c r="E67" i="5"/>
  <c r="F67" i="5"/>
  <c r="G67" i="5"/>
  <c r="H67" i="5"/>
  <c r="A68" i="5"/>
  <c r="B68" i="5"/>
  <c r="C68" i="5"/>
  <c r="D68" i="5"/>
  <c r="E68" i="5"/>
  <c r="F68" i="5"/>
  <c r="G68" i="5"/>
  <c r="H68" i="5"/>
  <c r="A69" i="5"/>
  <c r="B69" i="5"/>
  <c r="C69" i="5"/>
  <c r="D69" i="5"/>
  <c r="E69" i="5"/>
  <c r="F69" i="5"/>
  <c r="G69" i="5"/>
  <c r="H69" i="5"/>
  <c r="A70" i="5"/>
  <c r="B70" i="5"/>
  <c r="C70" i="5"/>
  <c r="D70" i="5"/>
  <c r="E70" i="5"/>
  <c r="F70" i="5"/>
  <c r="G70" i="5"/>
  <c r="H70" i="5"/>
  <c r="A71" i="5"/>
  <c r="B71" i="5"/>
  <c r="C71" i="5"/>
  <c r="D71" i="5"/>
  <c r="E71" i="5"/>
  <c r="F71" i="5"/>
  <c r="G71" i="5"/>
  <c r="H71" i="5"/>
  <c r="A72" i="5"/>
  <c r="B72" i="5"/>
  <c r="C72" i="5"/>
  <c r="D72" i="5"/>
  <c r="E72" i="5"/>
  <c r="F72" i="5"/>
  <c r="G72" i="5"/>
  <c r="H72" i="5"/>
  <c r="A73" i="5"/>
  <c r="B73" i="5"/>
  <c r="C73" i="5"/>
  <c r="D73" i="5"/>
  <c r="E73" i="5"/>
  <c r="F73" i="5"/>
  <c r="G73" i="5"/>
  <c r="H73" i="5"/>
  <c r="A74" i="5"/>
  <c r="B74" i="5"/>
  <c r="C74" i="5"/>
  <c r="D74" i="5"/>
  <c r="E74" i="5"/>
  <c r="F74" i="5"/>
  <c r="G74" i="5"/>
  <c r="H74" i="5"/>
  <c r="A75" i="5"/>
  <c r="B75" i="5"/>
  <c r="C75" i="5"/>
  <c r="D75" i="5"/>
  <c r="E75" i="5"/>
  <c r="F75" i="5"/>
  <c r="G75" i="5"/>
  <c r="H75" i="5"/>
  <c r="A76" i="5"/>
  <c r="B76" i="5"/>
  <c r="C76" i="5"/>
  <c r="D76" i="5"/>
  <c r="E76" i="5"/>
  <c r="F76" i="5"/>
  <c r="G76" i="5"/>
  <c r="H76" i="5"/>
  <c r="A77" i="5"/>
  <c r="B77" i="5"/>
  <c r="C77" i="5"/>
  <c r="D77" i="5"/>
  <c r="E77" i="5"/>
  <c r="F77" i="5"/>
  <c r="G77" i="5"/>
  <c r="H77" i="5"/>
  <c r="A78" i="5"/>
  <c r="B78" i="5"/>
  <c r="C78" i="5"/>
  <c r="D78" i="5"/>
  <c r="E78" i="5"/>
  <c r="F78" i="5"/>
  <c r="G78" i="5"/>
  <c r="H78" i="5"/>
  <c r="A79" i="5"/>
  <c r="B79" i="5"/>
  <c r="C79" i="5"/>
  <c r="D79" i="5"/>
  <c r="E79" i="5"/>
  <c r="F79" i="5"/>
  <c r="G79" i="5"/>
  <c r="H79" i="5"/>
  <c r="A80" i="5"/>
  <c r="B80" i="5"/>
  <c r="C80" i="5"/>
  <c r="D80" i="5"/>
  <c r="E80" i="5"/>
  <c r="F80" i="5"/>
  <c r="G80" i="5"/>
  <c r="H80" i="5"/>
  <c r="A81" i="5"/>
  <c r="B81" i="5"/>
  <c r="C81" i="5"/>
  <c r="D81" i="5"/>
  <c r="E81" i="5"/>
  <c r="F81" i="5"/>
  <c r="G81" i="5"/>
  <c r="H81" i="5"/>
  <c r="A82" i="5"/>
  <c r="B82" i="5"/>
  <c r="C82" i="5"/>
  <c r="D82" i="5"/>
  <c r="E82" i="5"/>
  <c r="F82" i="5"/>
  <c r="G82" i="5"/>
  <c r="H82" i="5"/>
  <c r="A83" i="5"/>
  <c r="B83" i="5"/>
  <c r="C83" i="5"/>
  <c r="D83" i="5"/>
  <c r="E83" i="5"/>
  <c r="F83" i="5"/>
  <c r="G83" i="5"/>
  <c r="H83" i="5"/>
  <c r="A84" i="5"/>
  <c r="B84" i="5"/>
  <c r="C84" i="5"/>
  <c r="D84" i="5"/>
  <c r="E84" i="5"/>
  <c r="F84" i="5"/>
  <c r="G84" i="5"/>
  <c r="H84" i="5"/>
  <c r="A85" i="5"/>
  <c r="B85" i="5"/>
  <c r="C85" i="5"/>
  <c r="D85" i="5"/>
  <c r="E85" i="5"/>
  <c r="F85" i="5"/>
  <c r="G85" i="5"/>
  <c r="H85" i="5"/>
  <c r="A86" i="5"/>
  <c r="B86" i="5"/>
  <c r="C86" i="5"/>
  <c r="D86" i="5"/>
  <c r="E86" i="5"/>
  <c r="F86" i="5"/>
  <c r="G86" i="5"/>
  <c r="H86" i="5"/>
  <c r="A87" i="5"/>
  <c r="B87" i="5"/>
  <c r="C87" i="5"/>
  <c r="D87" i="5"/>
  <c r="E87" i="5"/>
  <c r="F87" i="5"/>
  <c r="G87" i="5"/>
  <c r="H87" i="5"/>
  <c r="A88" i="5"/>
  <c r="B88" i="5"/>
  <c r="C88" i="5"/>
  <c r="D88" i="5"/>
  <c r="E88" i="5"/>
  <c r="F88" i="5"/>
  <c r="G88" i="5"/>
  <c r="H88" i="5"/>
  <c r="A89" i="5"/>
  <c r="B89" i="5"/>
  <c r="C89" i="5"/>
  <c r="D89" i="5"/>
  <c r="E89" i="5"/>
  <c r="F89" i="5"/>
  <c r="G89" i="5"/>
  <c r="H89" i="5"/>
  <c r="A90" i="5"/>
  <c r="B90" i="5"/>
  <c r="C90" i="5"/>
  <c r="D90" i="5"/>
  <c r="E90" i="5"/>
  <c r="F90" i="5"/>
  <c r="G90" i="5"/>
  <c r="H90" i="5"/>
  <c r="A91" i="5"/>
  <c r="B91" i="5"/>
  <c r="C91" i="5"/>
  <c r="D91" i="5"/>
  <c r="E91" i="5"/>
  <c r="F91" i="5"/>
  <c r="G91" i="5"/>
  <c r="H91" i="5"/>
  <c r="A92" i="5"/>
  <c r="B92" i="5"/>
  <c r="C92" i="5"/>
  <c r="D92" i="5"/>
  <c r="E92" i="5"/>
  <c r="F92" i="5"/>
  <c r="G92" i="5"/>
  <c r="H92" i="5"/>
  <c r="A93" i="5"/>
  <c r="B93" i="5"/>
  <c r="C93" i="5"/>
  <c r="D93" i="5"/>
  <c r="E93" i="5"/>
  <c r="F93" i="5"/>
  <c r="G93" i="5"/>
  <c r="H93" i="5"/>
  <c r="A94" i="5"/>
  <c r="B94" i="5"/>
  <c r="C94" i="5"/>
  <c r="D94" i="5"/>
  <c r="E94" i="5"/>
  <c r="F94" i="5"/>
  <c r="G94" i="5"/>
  <c r="H94" i="5"/>
  <c r="A95" i="5"/>
  <c r="B95" i="5"/>
  <c r="C95" i="5"/>
  <c r="D95" i="5"/>
  <c r="E95" i="5"/>
  <c r="F95" i="5"/>
  <c r="G95" i="5"/>
  <c r="H95" i="5"/>
  <c r="A96" i="5"/>
  <c r="B96" i="5"/>
  <c r="C96" i="5"/>
  <c r="D96" i="5"/>
  <c r="E96" i="5"/>
  <c r="F96" i="5"/>
  <c r="G96" i="5"/>
  <c r="H96" i="5"/>
  <c r="A97" i="5"/>
  <c r="B97" i="5"/>
  <c r="C97" i="5"/>
  <c r="D97" i="5"/>
  <c r="E97" i="5"/>
  <c r="F97" i="5"/>
  <c r="G97" i="5"/>
  <c r="H97" i="5"/>
  <c r="A98" i="5"/>
  <c r="B98" i="5"/>
  <c r="C98" i="5"/>
  <c r="D98" i="5"/>
  <c r="E98" i="5"/>
  <c r="F98" i="5"/>
  <c r="G98" i="5"/>
  <c r="H98" i="5"/>
  <c r="A99" i="5"/>
  <c r="B99" i="5"/>
  <c r="C99" i="5"/>
  <c r="D99" i="5"/>
  <c r="E99" i="5"/>
  <c r="F99" i="5"/>
  <c r="G99" i="5"/>
  <c r="H99" i="5"/>
  <c r="A100" i="5"/>
  <c r="B100" i="5"/>
  <c r="C100" i="5"/>
  <c r="D100" i="5"/>
  <c r="E100" i="5"/>
  <c r="F100" i="5"/>
  <c r="G100" i="5"/>
  <c r="H100" i="5"/>
  <c r="A101" i="5"/>
  <c r="B101" i="5"/>
  <c r="C101" i="5"/>
  <c r="D101" i="5"/>
  <c r="E101" i="5"/>
  <c r="F101" i="5"/>
  <c r="G101" i="5"/>
  <c r="H101" i="5"/>
  <c r="A102" i="5"/>
  <c r="B102" i="5"/>
  <c r="C102" i="5"/>
  <c r="D102" i="5"/>
  <c r="E102" i="5"/>
  <c r="F102" i="5"/>
  <c r="G102" i="5"/>
  <c r="H102" i="5"/>
  <c r="A103" i="5"/>
  <c r="B103" i="5"/>
  <c r="C103" i="5"/>
  <c r="D103" i="5"/>
  <c r="E103" i="5"/>
  <c r="F103" i="5"/>
  <c r="G103" i="5"/>
  <c r="H103" i="5"/>
  <c r="A104" i="5"/>
  <c r="B104" i="5"/>
  <c r="C104" i="5"/>
  <c r="D104" i="5"/>
  <c r="E104" i="5"/>
  <c r="F104" i="5"/>
  <c r="G104" i="5"/>
  <c r="H104" i="5"/>
  <c r="A105" i="5"/>
  <c r="B105" i="5"/>
  <c r="C105" i="5"/>
  <c r="D105" i="5"/>
  <c r="E105" i="5"/>
  <c r="F105" i="5"/>
  <c r="G105" i="5"/>
  <c r="H105" i="5"/>
  <c r="A106" i="5"/>
  <c r="B106" i="5"/>
  <c r="C106" i="5"/>
  <c r="D106" i="5"/>
  <c r="E106" i="5"/>
  <c r="F106" i="5"/>
  <c r="G106" i="5"/>
  <c r="H106" i="5"/>
  <c r="A107" i="5"/>
  <c r="B107" i="5"/>
  <c r="C107" i="5"/>
  <c r="D107" i="5"/>
  <c r="E107" i="5"/>
  <c r="F107" i="5"/>
  <c r="G107" i="5"/>
  <c r="H107" i="5"/>
  <c r="A108" i="5"/>
  <c r="B108" i="5"/>
  <c r="C108" i="5"/>
  <c r="D108" i="5"/>
  <c r="E108" i="5"/>
  <c r="F108" i="5"/>
  <c r="G108" i="5"/>
  <c r="H108" i="5"/>
  <c r="A109" i="5"/>
  <c r="B109" i="5"/>
  <c r="C109" i="5"/>
  <c r="D109" i="5"/>
  <c r="E109" i="5"/>
  <c r="F109" i="5"/>
  <c r="G109" i="5"/>
  <c r="H109" i="5"/>
  <c r="A110" i="5"/>
  <c r="B110" i="5"/>
  <c r="C110" i="5"/>
  <c r="D110" i="5"/>
  <c r="E110" i="5"/>
  <c r="F110" i="5"/>
  <c r="G110" i="5"/>
  <c r="H110" i="5"/>
  <c r="A111" i="5"/>
  <c r="B111" i="5"/>
  <c r="C111" i="5"/>
  <c r="D111" i="5"/>
  <c r="E111" i="5"/>
  <c r="F111" i="5"/>
  <c r="G111" i="5"/>
  <c r="H111" i="5"/>
  <c r="A112" i="5"/>
  <c r="B112" i="5"/>
  <c r="C112" i="5"/>
  <c r="D112" i="5"/>
  <c r="E112" i="5"/>
  <c r="F112" i="5"/>
  <c r="G112" i="5"/>
  <c r="H112" i="5"/>
  <c r="A113" i="5"/>
  <c r="B113" i="5"/>
  <c r="C113" i="5"/>
  <c r="D113" i="5"/>
  <c r="E113" i="5"/>
  <c r="F113" i="5"/>
  <c r="G113" i="5"/>
  <c r="H113" i="5"/>
  <c r="A114" i="5"/>
  <c r="B114" i="5"/>
  <c r="C114" i="5"/>
  <c r="D114" i="5"/>
  <c r="E114" i="5"/>
  <c r="F114" i="5"/>
  <c r="G114" i="5"/>
  <c r="H114" i="5"/>
  <c r="A115" i="5"/>
  <c r="B115" i="5"/>
  <c r="C115" i="5"/>
  <c r="D115" i="5"/>
  <c r="E115" i="5"/>
  <c r="F115" i="5"/>
  <c r="G115" i="5"/>
  <c r="H115" i="5"/>
  <c r="A116" i="5"/>
  <c r="B116" i="5"/>
  <c r="C116" i="5"/>
  <c r="D116" i="5"/>
  <c r="E116" i="5"/>
  <c r="F116" i="5"/>
  <c r="G116" i="5"/>
  <c r="H116" i="5"/>
  <c r="A117" i="5"/>
  <c r="B117" i="5"/>
  <c r="C117" i="5"/>
  <c r="D117" i="5"/>
  <c r="E117" i="5"/>
  <c r="F117" i="5"/>
  <c r="G117" i="5"/>
  <c r="H117" i="5"/>
  <c r="A118" i="5"/>
  <c r="B118" i="5"/>
  <c r="C118" i="5"/>
  <c r="D118" i="5"/>
  <c r="E118" i="5"/>
  <c r="F118" i="5"/>
  <c r="G118" i="5"/>
  <c r="H118" i="5"/>
  <c r="A119" i="5"/>
  <c r="B119" i="5"/>
  <c r="C119" i="5"/>
  <c r="D119" i="5"/>
  <c r="E119" i="5"/>
  <c r="F119" i="5"/>
  <c r="G119" i="5"/>
  <c r="H119" i="5"/>
  <c r="A120" i="5"/>
  <c r="B120" i="5"/>
  <c r="C120" i="5"/>
  <c r="D120" i="5"/>
  <c r="E120" i="5"/>
  <c r="F120" i="5"/>
  <c r="G120" i="5"/>
  <c r="H120" i="5"/>
  <c r="A121" i="5"/>
  <c r="B121" i="5"/>
  <c r="C121" i="5"/>
  <c r="D121" i="5"/>
  <c r="E121" i="5"/>
  <c r="F121" i="5"/>
  <c r="G121" i="5"/>
  <c r="H121" i="5"/>
  <c r="A122" i="5"/>
  <c r="B122" i="5"/>
  <c r="C122" i="5"/>
  <c r="D122" i="5"/>
  <c r="E122" i="5"/>
  <c r="F122" i="5"/>
  <c r="G122" i="5"/>
  <c r="H122" i="5"/>
  <c r="A123" i="5"/>
  <c r="B123" i="5"/>
  <c r="C123" i="5"/>
  <c r="D123" i="5"/>
  <c r="E123" i="5"/>
  <c r="F123" i="5"/>
  <c r="G123" i="5"/>
  <c r="H123" i="5"/>
  <c r="A124" i="5"/>
  <c r="B124" i="5"/>
  <c r="C124" i="5"/>
  <c r="D124" i="5"/>
  <c r="E124" i="5"/>
  <c r="F124" i="5"/>
  <c r="G124" i="5"/>
  <c r="H124" i="5"/>
  <c r="A125" i="5"/>
  <c r="B125" i="5"/>
  <c r="C125" i="5"/>
  <c r="D125" i="5"/>
  <c r="E125" i="5"/>
  <c r="F125" i="5"/>
  <c r="G125" i="5"/>
  <c r="H125" i="5"/>
  <c r="A126" i="5"/>
  <c r="B126" i="5"/>
  <c r="C126" i="5"/>
  <c r="D126" i="5"/>
  <c r="E126" i="5"/>
  <c r="F126" i="5"/>
  <c r="G126" i="5"/>
  <c r="H126" i="5"/>
  <c r="A127" i="5"/>
  <c r="B127" i="5"/>
  <c r="C127" i="5"/>
  <c r="D127" i="5"/>
  <c r="E127" i="5"/>
  <c r="F127" i="5"/>
  <c r="G127" i="5"/>
  <c r="H127" i="5"/>
  <c r="A128" i="5"/>
  <c r="B128" i="5"/>
  <c r="C128" i="5"/>
  <c r="D128" i="5"/>
  <c r="E128" i="5"/>
  <c r="F128" i="5"/>
  <c r="G128" i="5"/>
  <c r="H128" i="5"/>
  <c r="A129" i="5"/>
  <c r="B129" i="5"/>
  <c r="C129" i="5"/>
  <c r="D129" i="5"/>
  <c r="E129" i="5"/>
  <c r="F129" i="5"/>
  <c r="G129" i="5"/>
  <c r="H129" i="5"/>
  <c r="A130" i="5"/>
  <c r="B130" i="5"/>
  <c r="C130" i="5"/>
  <c r="D130" i="5"/>
  <c r="E130" i="5"/>
  <c r="F130" i="5"/>
  <c r="G130" i="5"/>
  <c r="H130" i="5"/>
  <c r="A131" i="5"/>
  <c r="B131" i="5"/>
  <c r="C131" i="5"/>
  <c r="D131" i="5"/>
  <c r="E131" i="5"/>
  <c r="F131" i="5"/>
  <c r="G131" i="5"/>
  <c r="H131" i="5"/>
  <c r="A132" i="5"/>
  <c r="B132" i="5"/>
  <c r="C132" i="5"/>
  <c r="D132" i="5"/>
  <c r="E132" i="5"/>
  <c r="F132" i="5"/>
  <c r="G132" i="5"/>
  <c r="H132" i="5"/>
  <c r="A133" i="5"/>
  <c r="B133" i="5"/>
  <c r="C133" i="5"/>
  <c r="D133" i="5"/>
  <c r="E133" i="5"/>
  <c r="F133" i="5"/>
  <c r="G133" i="5"/>
  <c r="H133" i="5"/>
  <c r="A134" i="5"/>
  <c r="B134" i="5"/>
  <c r="C134" i="5"/>
  <c r="D134" i="5"/>
  <c r="E134" i="5"/>
  <c r="F134" i="5"/>
  <c r="G134" i="5"/>
  <c r="H134" i="5"/>
  <c r="A135" i="5"/>
  <c r="B135" i="5"/>
  <c r="C135" i="5"/>
  <c r="D135" i="5"/>
  <c r="E135" i="5"/>
  <c r="F135" i="5"/>
  <c r="G135" i="5"/>
  <c r="H135" i="5"/>
  <c r="A136" i="5"/>
  <c r="B136" i="5"/>
  <c r="C136" i="5"/>
  <c r="D136" i="5"/>
  <c r="E136" i="5"/>
  <c r="F136" i="5"/>
  <c r="G136" i="5"/>
  <c r="H136" i="5"/>
  <c r="A137" i="5"/>
  <c r="B137" i="5"/>
  <c r="C137" i="5"/>
  <c r="D137" i="5"/>
  <c r="E137" i="5"/>
  <c r="F137" i="5"/>
  <c r="G137" i="5"/>
  <c r="H137" i="5"/>
  <c r="A138" i="5"/>
  <c r="B138" i="5"/>
  <c r="C138" i="5"/>
  <c r="D138" i="5"/>
  <c r="E138" i="5"/>
  <c r="F138" i="5"/>
  <c r="G138" i="5"/>
  <c r="H138" i="5"/>
  <c r="A139" i="5"/>
  <c r="B139" i="5"/>
  <c r="C139" i="5"/>
  <c r="D139" i="5"/>
  <c r="E139" i="5"/>
  <c r="F139" i="5"/>
  <c r="G139" i="5"/>
  <c r="H139" i="5"/>
  <c r="A140" i="5"/>
  <c r="B140" i="5"/>
  <c r="C140" i="5"/>
  <c r="D140" i="5"/>
  <c r="E140" i="5"/>
  <c r="F140" i="5"/>
  <c r="G140" i="5"/>
  <c r="H140" i="5"/>
  <c r="A141" i="5"/>
  <c r="B141" i="5"/>
  <c r="C141" i="5"/>
  <c r="D141" i="5"/>
  <c r="E141" i="5"/>
  <c r="F141" i="5"/>
  <c r="G141" i="5"/>
  <c r="H141" i="5"/>
  <c r="A142" i="5"/>
  <c r="B142" i="5"/>
  <c r="C142" i="5"/>
  <c r="D142" i="5"/>
  <c r="E142" i="5"/>
  <c r="F142" i="5"/>
  <c r="G142" i="5"/>
  <c r="H142" i="5"/>
  <c r="A143" i="5"/>
  <c r="B143" i="5"/>
  <c r="C143" i="5"/>
  <c r="D143" i="5"/>
  <c r="E143" i="5"/>
  <c r="F143" i="5"/>
  <c r="G143" i="5"/>
  <c r="H143" i="5"/>
  <c r="A144" i="5"/>
  <c r="B144" i="5"/>
  <c r="C144" i="5"/>
  <c r="D144" i="5"/>
  <c r="E144" i="5"/>
  <c r="F144" i="5"/>
  <c r="G144" i="5"/>
  <c r="H144" i="5"/>
  <c r="A145" i="5"/>
  <c r="B145" i="5"/>
  <c r="C145" i="5"/>
  <c r="D145" i="5"/>
  <c r="E145" i="5"/>
  <c r="F145" i="5"/>
  <c r="G145" i="5"/>
  <c r="H145" i="5"/>
  <c r="A146" i="5"/>
  <c r="B146" i="5"/>
  <c r="C146" i="5"/>
  <c r="D146" i="5"/>
  <c r="E146" i="5"/>
  <c r="F146" i="5"/>
  <c r="G146" i="5"/>
  <c r="H146" i="5"/>
  <c r="A147" i="5"/>
  <c r="B147" i="5"/>
  <c r="C147" i="5"/>
  <c r="D147" i="5"/>
  <c r="E147" i="5"/>
  <c r="F147" i="5"/>
  <c r="G147" i="5"/>
  <c r="H147" i="5"/>
  <c r="A148" i="5"/>
  <c r="B148" i="5"/>
  <c r="C148" i="5"/>
  <c r="D148" i="5"/>
  <c r="E148" i="5"/>
  <c r="F148" i="5"/>
  <c r="G148" i="5"/>
  <c r="H148" i="5"/>
  <c r="A149" i="5"/>
  <c r="B149" i="5"/>
  <c r="C149" i="5"/>
  <c r="D149" i="5"/>
  <c r="E149" i="5"/>
  <c r="F149" i="5"/>
  <c r="G149" i="5"/>
  <c r="H149" i="5"/>
  <c r="A150" i="5"/>
  <c r="B150" i="5"/>
  <c r="C150" i="5"/>
  <c r="D150" i="5"/>
  <c r="E150" i="5"/>
  <c r="F150" i="5"/>
  <c r="G150" i="5"/>
  <c r="H150" i="5"/>
  <c r="A151" i="5"/>
  <c r="B151" i="5"/>
  <c r="C151" i="5"/>
  <c r="D151" i="5"/>
  <c r="E151" i="5"/>
  <c r="F151" i="5"/>
  <c r="G151" i="5"/>
  <c r="H151" i="5"/>
  <c r="A152" i="5"/>
  <c r="B152" i="5"/>
  <c r="C152" i="5"/>
  <c r="D152" i="5"/>
  <c r="E152" i="5"/>
  <c r="F152" i="5"/>
  <c r="G152" i="5"/>
  <c r="H152" i="5"/>
  <c r="A153" i="5"/>
  <c r="B153" i="5"/>
  <c r="C153" i="5"/>
  <c r="D153" i="5"/>
  <c r="E153" i="5"/>
  <c r="F153" i="5"/>
  <c r="G153" i="5"/>
  <c r="H153" i="5"/>
  <c r="A154" i="5"/>
  <c r="B154" i="5"/>
  <c r="C154" i="5"/>
  <c r="D154" i="5"/>
  <c r="E154" i="5"/>
  <c r="F154" i="5"/>
  <c r="G154" i="5"/>
  <c r="H154" i="5"/>
  <c r="A155" i="5"/>
  <c r="B155" i="5"/>
  <c r="C155" i="5"/>
  <c r="D155" i="5"/>
  <c r="E155" i="5"/>
  <c r="F155" i="5"/>
  <c r="G155" i="5"/>
  <c r="H155" i="5"/>
  <c r="A156" i="5"/>
  <c r="B156" i="5"/>
  <c r="C156" i="5"/>
  <c r="D156" i="5"/>
  <c r="E156" i="5"/>
  <c r="F156" i="5"/>
  <c r="G156" i="5"/>
  <c r="H156" i="5"/>
  <c r="A157" i="5"/>
  <c r="B157" i="5"/>
  <c r="C157" i="5"/>
  <c r="D157" i="5"/>
  <c r="E157" i="5"/>
  <c r="F157" i="5"/>
  <c r="G157" i="5"/>
  <c r="H157" i="5"/>
  <c r="A158" i="5"/>
  <c r="B158" i="5"/>
  <c r="C158" i="5"/>
  <c r="D158" i="5"/>
  <c r="E158" i="5"/>
  <c r="F158" i="5"/>
  <c r="G158" i="5"/>
  <c r="H158" i="5"/>
  <c r="A159" i="5"/>
  <c r="B159" i="5"/>
  <c r="C159" i="5"/>
  <c r="D159" i="5"/>
  <c r="E159" i="5"/>
  <c r="F159" i="5"/>
  <c r="G159" i="5"/>
  <c r="H159" i="5"/>
  <c r="A160" i="5"/>
  <c r="B160" i="5"/>
  <c r="C160" i="5"/>
  <c r="D160" i="5"/>
  <c r="E160" i="5"/>
  <c r="F160" i="5"/>
  <c r="G160" i="5"/>
  <c r="H160" i="5"/>
  <c r="A161" i="5"/>
  <c r="B161" i="5"/>
  <c r="C161" i="5"/>
  <c r="D161" i="5"/>
  <c r="E161" i="5"/>
  <c r="F161" i="5"/>
  <c r="G161" i="5"/>
  <c r="H161" i="5"/>
  <c r="A162" i="5"/>
  <c r="B162" i="5"/>
  <c r="C162" i="5"/>
  <c r="D162" i="5"/>
  <c r="E162" i="5"/>
  <c r="F162" i="5"/>
  <c r="G162" i="5"/>
  <c r="H162" i="5"/>
  <c r="A163" i="5"/>
  <c r="B163" i="5"/>
  <c r="C163" i="5"/>
  <c r="D163" i="5"/>
  <c r="E163" i="5"/>
  <c r="F163" i="5"/>
  <c r="G163" i="5"/>
  <c r="H163" i="5"/>
  <c r="A164" i="5"/>
  <c r="B164" i="5"/>
  <c r="C164" i="5"/>
  <c r="D164" i="5"/>
  <c r="E164" i="5"/>
  <c r="F164" i="5"/>
  <c r="G164" i="5"/>
  <c r="H164" i="5"/>
  <c r="A165" i="5"/>
  <c r="B165" i="5"/>
  <c r="C165" i="5"/>
  <c r="D165" i="5"/>
  <c r="E165" i="5"/>
  <c r="F165" i="5"/>
  <c r="G165" i="5"/>
  <c r="H165" i="5"/>
  <c r="A166" i="5"/>
  <c r="B166" i="5"/>
  <c r="C166" i="5"/>
  <c r="D166" i="5"/>
  <c r="E166" i="5"/>
  <c r="F166" i="5"/>
  <c r="G166" i="5"/>
  <c r="H166" i="5"/>
  <c r="A167" i="5"/>
  <c r="B167" i="5"/>
  <c r="C167" i="5"/>
  <c r="D167" i="5"/>
  <c r="E167" i="5"/>
  <c r="F167" i="5"/>
  <c r="G167" i="5"/>
  <c r="H167" i="5"/>
  <c r="A168" i="5"/>
  <c r="B168" i="5"/>
  <c r="C168" i="5"/>
  <c r="D168" i="5"/>
  <c r="E168" i="5"/>
  <c r="F168" i="5"/>
  <c r="G168" i="5"/>
  <c r="H168" i="5"/>
  <c r="A169" i="5"/>
  <c r="B169" i="5"/>
  <c r="C169" i="5"/>
  <c r="D169" i="5"/>
  <c r="E169" i="5"/>
  <c r="F169" i="5"/>
  <c r="G169" i="5"/>
  <c r="H169" i="5"/>
  <c r="A170" i="5"/>
  <c r="B170" i="5"/>
  <c r="C170" i="5"/>
  <c r="D170" i="5"/>
  <c r="E170" i="5"/>
  <c r="F170" i="5"/>
  <c r="G170" i="5"/>
  <c r="H170" i="5"/>
  <c r="A171" i="5"/>
  <c r="B171" i="5"/>
  <c r="C171" i="5"/>
  <c r="D171" i="5"/>
  <c r="E171" i="5"/>
  <c r="F171" i="5"/>
  <c r="G171" i="5"/>
  <c r="H171" i="5"/>
  <c r="A172" i="5"/>
  <c r="B172" i="5"/>
  <c r="C172" i="5"/>
  <c r="D172" i="5"/>
  <c r="E172" i="5"/>
  <c r="F172" i="5"/>
  <c r="G172" i="5"/>
  <c r="H172" i="5"/>
  <c r="A173" i="5"/>
  <c r="B173" i="5"/>
  <c r="C173" i="5"/>
  <c r="D173" i="5"/>
  <c r="E173" i="5"/>
  <c r="F173" i="5"/>
  <c r="G173" i="5"/>
  <c r="H173" i="5"/>
  <c r="A174" i="5"/>
  <c r="B174" i="5"/>
  <c r="C174" i="5"/>
  <c r="D174" i="5"/>
  <c r="E174" i="5"/>
  <c r="F174" i="5"/>
  <c r="G174" i="5"/>
  <c r="H174" i="5"/>
  <c r="A175" i="5"/>
  <c r="B175" i="5"/>
  <c r="C175" i="5"/>
  <c r="D175" i="5"/>
  <c r="E175" i="5"/>
  <c r="F175" i="5"/>
  <c r="G175" i="5"/>
  <c r="H175" i="5"/>
  <c r="A176" i="5"/>
  <c r="B176" i="5"/>
  <c r="C176" i="5"/>
  <c r="D176" i="5"/>
  <c r="E176" i="5"/>
  <c r="F176" i="5"/>
  <c r="G176" i="5"/>
  <c r="H176" i="5"/>
  <c r="A177" i="5"/>
  <c r="B177" i="5"/>
  <c r="C177" i="5"/>
  <c r="D177" i="5"/>
  <c r="E177" i="5"/>
  <c r="F177" i="5"/>
  <c r="G177" i="5"/>
  <c r="H177" i="5"/>
  <c r="A178" i="5"/>
  <c r="B178" i="5"/>
  <c r="C178" i="5"/>
  <c r="D178" i="5"/>
  <c r="E178" i="5"/>
  <c r="F178" i="5"/>
  <c r="G178" i="5"/>
  <c r="H178" i="5"/>
  <c r="A179" i="5"/>
  <c r="B179" i="5"/>
  <c r="C179" i="5"/>
  <c r="D179" i="5"/>
  <c r="E179" i="5"/>
  <c r="F179" i="5"/>
  <c r="G179" i="5"/>
  <c r="H179" i="5"/>
  <c r="A180" i="5"/>
  <c r="B180" i="5"/>
  <c r="C180" i="5"/>
  <c r="D180" i="5"/>
  <c r="E180" i="5"/>
  <c r="F180" i="5"/>
  <c r="G180" i="5"/>
  <c r="H180" i="5"/>
  <c r="A181" i="5"/>
  <c r="B181" i="5"/>
  <c r="C181" i="5"/>
  <c r="D181" i="5"/>
  <c r="E181" i="5"/>
  <c r="F181" i="5"/>
  <c r="G181" i="5"/>
  <c r="H181" i="5"/>
  <c r="A182" i="5"/>
  <c r="B182" i="5"/>
  <c r="C182" i="5"/>
  <c r="D182" i="5"/>
  <c r="E182" i="5"/>
  <c r="F182" i="5"/>
  <c r="G182" i="5"/>
  <c r="H182" i="5"/>
  <c r="A183" i="5"/>
  <c r="B183" i="5"/>
  <c r="C183" i="5"/>
  <c r="D183" i="5"/>
  <c r="E183" i="5"/>
  <c r="F183" i="5"/>
  <c r="G183" i="5"/>
  <c r="H183" i="5"/>
  <c r="A184" i="5"/>
  <c r="B184" i="5"/>
  <c r="C184" i="5"/>
  <c r="D184" i="5"/>
  <c r="E184" i="5"/>
  <c r="F184" i="5"/>
  <c r="G184" i="5"/>
  <c r="H184" i="5"/>
  <c r="A185" i="5"/>
  <c r="B185" i="5"/>
  <c r="C185" i="5"/>
  <c r="D185" i="5"/>
  <c r="E185" i="5"/>
  <c r="F185" i="5"/>
  <c r="G185" i="5"/>
  <c r="H185" i="5"/>
  <c r="A186" i="5"/>
  <c r="B186" i="5"/>
  <c r="C186" i="5"/>
  <c r="D186" i="5"/>
  <c r="E186" i="5"/>
  <c r="F186" i="5"/>
  <c r="G186" i="5"/>
  <c r="H186" i="5"/>
  <c r="A187" i="5"/>
  <c r="B187" i="5"/>
  <c r="C187" i="5"/>
  <c r="D187" i="5"/>
  <c r="E187" i="5"/>
  <c r="F187" i="5"/>
  <c r="G187" i="5"/>
  <c r="H187" i="5"/>
  <c r="A188" i="5"/>
  <c r="B188" i="5"/>
  <c r="C188" i="5"/>
  <c r="D188" i="5"/>
  <c r="E188" i="5"/>
  <c r="F188" i="5"/>
  <c r="G188" i="5"/>
  <c r="H188" i="5"/>
  <c r="A189" i="5"/>
  <c r="B189" i="5"/>
  <c r="C189" i="5"/>
  <c r="D189" i="5"/>
  <c r="E189" i="5"/>
  <c r="F189" i="5"/>
  <c r="G189" i="5"/>
  <c r="H189" i="5"/>
  <c r="A190" i="5"/>
  <c r="B190" i="5"/>
  <c r="C190" i="5"/>
  <c r="D190" i="5"/>
  <c r="E190" i="5"/>
  <c r="F190" i="5"/>
  <c r="G190" i="5"/>
  <c r="H190" i="5"/>
  <c r="A191" i="5"/>
  <c r="B191" i="5"/>
  <c r="C191" i="5"/>
  <c r="D191" i="5"/>
  <c r="E191" i="5"/>
  <c r="F191" i="5"/>
  <c r="G191" i="5"/>
  <c r="H191" i="5"/>
  <c r="A192" i="5"/>
  <c r="B192" i="5"/>
  <c r="C192" i="5"/>
  <c r="D192" i="5"/>
  <c r="E192" i="5"/>
  <c r="F192" i="5"/>
  <c r="G192" i="5"/>
  <c r="H192" i="5"/>
  <c r="A193" i="5"/>
  <c r="B193" i="5"/>
  <c r="C193" i="5"/>
  <c r="D193" i="5"/>
  <c r="E193" i="5"/>
  <c r="F193" i="5"/>
  <c r="G193" i="5"/>
  <c r="H193" i="5"/>
  <c r="A194" i="5"/>
  <c r="B194" i="5"/>
  <c r="C194" i="5"/>
  <c r="D194" i="5"/>
  <c r="E194" i="5"/>
  <c r="F194" i="5"/>
  <c r="G194" i="5"/>
  <c r="H194" i="5"/>
  <c r="A195" i="5"/>
  <c r="B195" i="5"/>
  <c r="C195" i="5"/>
  <c r="D195" i="5"/>
  <c r="E195" i="5"/>
  <c r="F195" i="5"/>
  <c r="G195" i="5"/>
  <c r="H195" i="5"/>
  <c r="A196" i="5"/>
  <c r="B196" i="5"/>
  <c r="C196" i="5"/>
  <c r="D196" i="5"/>
  <c r="E196" i="5"/>
  <c r="F196" i="5"/>
  <c r="G196" i="5"/>
  <c r="H196" i="5"/>
  <c r="A197" i="5"/>
  <c r="B197" i="5"/>
  <c r="C197" i="5"/>
  <c r="D197" i="5"/>
  <c r="E197" i="5"/>
  <c r="F197" i="5"/>
  <c r="G197" i="5"/>
  <c r="H197" i="5"/>
  <c r="A198" i="5"/>
  <c r="B198" i="5"/>
  <c r="C198" i="5"/>
  <c r="D198" i="5"/>
  <c r="E198" i="5"/>
  <c r="F198" i="5"/>
  <c r="G198" i="5"/>
  <c r="H198" i="5"/>
  <c r="A199" i="5"/>
  <c r="B199" i="5"/>
  <c r="C199" i="5"/>
  <c r="D199" i="5"/>
  <c r="E199" i="5"/>
  <c r="F199" i="5"/>
  <c r="G199" i="5"/>
  <c r="H199" i="5"/>
  <c r="A200" i="5"/>
  <c r="B200" i="5"/>
  <c r="C200" i="5"/>
  <c r="D200" i="5"/>
  <c r="E200" i="5"/>
  <c r="F200" i="5"/>
  <c r="G200" i="5"/>
  <c r="H200" i="5"/>
  <c r="A201" i="5"/>
  <c r="B201" i="5"/>
  <c r="C201" i="5"/>
  <c r="D201" i="5"/>
  <c r="E201" i="5"/>
  <c r="F201" i="5"/>
  <c r="G201" i="5"/>
  <c r="H201" i="5"/>
  <c r="A202" i="5"/>
  <c r="B202" i="5"/>
  <c r="C202" i="5"/>
  <c r="D202" i="5"/>
  <c r="E202" i="5"/>
  <c r="F202" i="5"/>
  <c r="G202" i="5"/>
  <c r="H202" i="5"/>
  <c r="A203" i="5"/>
  <c r="B203" i="5"/>
  <c r="C203" i="5"/>
  <c r="D203" i="5"/>
  <c r="E203" i="5"/>
  <c r="F203" i="5"/>
  <c r="G203" i="5"/>
  <c r="H203" i="5"/>
  <c r="A204" i="5"/>
  <c r="B204" i="5"/>
  <c r="C204" i="5"/>
  <c r="D204" i="5"/>
  <c r="E204" i="5"/>
  <c r="F204" i="5"/>
  <c r="G204" i="5"/>
  <c r="H204" i="5"/>
  <c r="A205" i="5"/>
  <c r="B205" i="5"/>
  <c r="C205" i="5"/>
  <c r="D205" i="5"/>
  <c r="E205" i="5"/>
  <c r="F205" i="5"/>
  <c r="G205" i="5"/>
  <c r="H205" i="5"/>
  <c r="A206" i="5"/>
  <c r="B206" i="5"/>
  <c r="C206" i="5"/>
  <c r="D206" i="5"/>
  <c r="E206" i="5"/>
  <c r="F206" i="5"/>
  <c r="G206" i="5"/>
  <c r="H206" i="5"/>
  <c r="A207" i="5"/>
  <c r="B207" i="5"/>
  <c r="C207" i="5"/>
  <c r="D207" i="5"/>
  <c r="E207" i="5"/>
  <c r="F207" i="5"/>
  <c r="G207" i="5"/>
  <c r="H207" i="5"/>
  <c r="A208" i="5"/>
  <c r="B208" i="5"/>
  <c r="C208" i="5"/>
  <c r="D208" i="5"/>
  <c r="E208" i="5"/>
  <c r="F208" i="5"/>
  <c r="G208" i="5"/>
  <c r="H208" i="5"/>
  <c r="A209" i="5"/>
  <c r="B209" i="5"/>
  <c r="C209" i="5"/>
  <c r="D209" i="5"/>
  <c r="E209" i="5"/>
  <c r="F209" i="5"/>
  <c r="G209" i="5"/>
  <c r="H209" i="5"/>
  <c r="A210" i="5"/>
  <c r="B210" i="5"/>
  <c r="C210" i="5"/>
  <c r="D210" i="5"/>
  <c r="E210" i="5"/>
  <c r="F210" i="5"/>
  <c r="G210" i="5"/>
  <c r="H210" i="5"/>
  <c r="A211" i="5"/>
  <c r="B211" i="5"/>
  <c r="C211" i="5"/>
  <c r="D211" i="5"/>
  <c r="E211" i="5"/>
  <c r="F211" i="5"/>
  <c r="G211" i="5"/>
  <c r="H211" i="5"/>
  <c r="A212" i="5"/>
  <c r="B212" i="5"/>
  <c r="C212" i="5"/>
  <c r="D212" i="5"/>
  <c r="E212" i="5"/>
  <c r="F212" i="5"/>
  <c r="G212" i="5"/>
  <c r="H212" i="5"/>
  <c r="A213" i="5"/>
  <c r="B213" i="5"/>
  <c r="C213" i="5"/>
  <c r="D213" i="5"/>
  <c r="E213" i="5"/>
  <c r="F213" i="5"/>
  <c r="G213" i="5"/>
  <c r="H213" i="5"/>
  <c r="A214" i="5"/>
  <c r="B214" i="5"/>
  <c r="C214" i="5"/>
  <c r="D214" i="5"/>
  <c r="E214" i="5"/>
  <c r="F214" i="5"/>
  <c r="G214" i="5"/>
  <c r="H214" i="5"/>
  <c r="A215" i="5"/>
  <c r="B215" i="5"/>
  <c r="C215" i="5"/>
  <c r="D215" i="5"/>
  <c r="E215" i="5"/>
  <c r="F215" i="5"/>
  <c r="G215" i="5"/>
  <c r="H215" i="5"/>
  <c r="A216" i="5"/>
  <c r="B216" i="5"/>
  <c r="C216" i="5"/>
  <c r="D216" i="5"/>
  <c r="E216" i="5"/>
  <c r="F216" i="5"/>
  <c r="G216" i="5"/>
  <c r="H216" i="5"/>
  <c r="A217" i="5"/>
  <c r="B217" i="5"/>
  <c r="C217" i="5"/>
  <c r="D217" i="5"/>
  <c r="E217" i="5"/>
  <c r="F217" i="5"/>
  <c r="G217" i="5"/>
  <c r="H217" i="5"/>
  <c r="A218" i="5"/>
  <c r="B218" i="5"/>
  <c r="C218" i="5"/>
  <c r="D218" i="5"/>
  <c r="E218" i="5"/>
  <c r="F218" i="5"/>
  <c r="G218" i="5"/>
  <c r="H218" i="5"/>
  <c r="A219" i="5"/>
  <c r="B219" i="5"/>
  <c r="C219" i="5"/>
  <c r="D219" i="5"/>
  <c r="E219" i="5"/>
  <c r="F219" i="5"/>
  <c r="G219" i="5"/>
  <c r="H219" i="5"/>
  <c r="A220" i="5"/>
  <c r="B220" i="5"/>
  <c r="C220" i="5"/>
  <c r="D220" i="5"/>
  <c r="E220" i="5"/>
  <c r="F220" i="5"/>
  <c r="G220" i="5"/>
  <c r="H220" i="5"/>
  <c r="A221" i="5"/>
  <c r="B221" i="5"/>
  <c r="C221" i="5"/>
  <c r="D221" i="5"/>
  <c r="E221" i="5"/>
  <c r="F221" i="5"/>
  <c r="G221" i="5"/>
  <c r="H221" i="5"/>
  <c r="A222" i="5"/>
  <c r="B222" i="5"/>
  <c r="C222" i="5"/>
  <c r="D222" i="5"/>
  <c r="E222" i="5"/>
  <c r="F222" i="5"/>
  <c r="G222" i="5"/>
  <c r="H222" i="5"/>
  <c r="A223" i="5"/>
  <c r="B223" i="5"/>
  <c r="C223" i="5"/>
  <c r="D223" i="5"/>
  <c r="E223" i="5"/>
  <c r="F223" i="5"/>
  <c r="G223" i="5"/>
  <c r="H223" i="5"/>
  <c r="A224" i="5"/>
  <c r="B224" i="5"/>
  <c r="C224" i="5"/>
  <c r="D224" i="5"/>
  <c r="E224" i="5"/>
  <c r="F224" i="5"/>
  <c r="G224" i="5"/>
  <c r="H224" i="5"/>
  <c r="A225" i="5"/>
  <c r="B225" i="5"/>
  <c r="C225" i="5"/>
  <c r="D225" i="5"/>
  <c r="E225" i="5"/>
  <c r="F225" i="5"/>
  <c r="G225" i="5"/>
  <c r="H225" i="5"/>
  <c r="A226" i="5"/>
  <c r="B226" i="5"/>
  <c r="C226" i="5"/>
  <c r="D226" i="5"/>
  <c r="E226" i="5"/>
  <c r="F226" i="5"/>
  <c r="G226" i="5"/>
  <c r="H226" i="5"/>
  <c r="A227" i="5"/>
  <c r="B227" i="5"/>
  <c r="C227" i="5"/>
  <c r="D227" i="5"/>
  <c r="E227" i="5"/>
  <c r="F227" i="5"/>
  <c r="G227" i="5"/>
  <c r="H227" i="5"/>
  <c r="A228" i="5"/>
  <c r="B228" i="5"/>
  <c r="C228" i="5"/>
  <c r="D228" i="5"/>
  <c r="E228" i="5"/>
  <c r="F228" i="5"/>
  <c r="G228" i="5"/>
  <c r="H228" i="5"/>
  <c r="A229" i="5"/>
  <c r="B229" i="5"/>
  <c r="C229" i="5"/>
  <c r="D229" i="5"/>
  <c r="E229" i="5"/>
  <c r="F229" i="5"/>
  <c r="G229" i="5"/>
  <c r="H229" i="5"/>
  <c r="A230" i="5"/>
  <c r="B230" i="5"/>
  <c r="C230" i="5"/>
  <c r="D230" i="5"/>
  <c r="E230" i="5"/>
  <c r="F230" i="5"/>
  <c r="G230" i="5"/>
  <c r="H230" i="5"/>
  <c r="A231" i="5"/>
  <c r="B231" i="5"/>
  <c r="C231" i="5"/>
  <c r="D231" i="5"/>
  <c r="E231" i="5"/>
  <c r="F231" i="5"/>
  <c r="G231" i="5"/>
  <c r="H231" i="5"/>
  <c r="A232" i="5"/>
  <c r="B232" i="5"/>
  <c r="C232" i="5"/>
  <c r="D232" i="5"/>
  <c r="E232" i="5"/>
  <c r="F232" i="5"/>
  <c r="G232" i="5"/>
  <c r="H232" i="5"/>
  <c r="A233" i="5"/>
  <c r="B233" i="5"/>
  <c r="C233" i="5"/>
  <c r="D233" i="5"/>
  <c r="E233" i="5"/>
  <c r="F233" i="5"/>
  <c r="G233" i="5"/>
  <c r="H233" i="5"/>
  <c r="A234" i="5"/>
  <c r="B234" i="5"/>
  <c r="C234" i="5"/>
  <c r="D234" i="5"/>
  <c r="E234" i="5"/>
  <c r="F234" i="5"/>
  <c r="G234" i="5"/>
  <c r="H234" i="5"/>
  <c r="A235" i="5"/>
  <c r="B235" i="5"/>
  <c r="C235" i="5"/>
  <c r="D235" i="5"/>
  <c r="E235" i="5"/>
  <c r="F235" i="5"/>
  <c r="G235" i="5"/>
  <c r="H235" i="5"/>
  <c r="A236" i="5"/>
  <c r="B236" i="5"/>
  <c r="C236" i="5"/>
  <c r="D236" i="5"/>
  <c r="E236" i="5"/>
  <c r="F236" i="5"/>
  <c r="G236" i="5"/>
  <c r="H236" i="5"/>
  <c r="A237" i="5"/>
  <c r="B237" i="5"/>
  <c r="C237" i="5"/>
  <c r="D237" i="5"/>
  <c r="E237" i="5"/>
  <c r="F237" i="5"/>
  <c r="G237" i="5"/>
  <c r="H237" i="5"/>
  <c r="A238" i="5"/>
  <c r="B238" i="5"/>
  <c r="C238" i="5"/>
  <c r="D238" i="5"/>
  <c r="E238" i="5"/>
  <c r="F238" i="5"/>
  <c r="G238" i="5"/>
  <c r="H238" i="5"/>
  <c r="A239" i="5"/>
  <c r="B239" i="5"/>
  <c r="C239" i="5"/>
  <c r="D239" i="5"/>
  <c r="E239" i="5"/>
  <c r="F239" i="5"/>
  <c r="G239" i="5"/>
  <c r="H239" i="5"/>
  <c r="A240" i="5"/>
  <c r="B240" i="5"/>
  <c r="C240" i="5"/>
  <c r="D240" i="5"/>
  <c r="E240" i="5"/>
  <c r="F240" i="5"/>
  <c r="G240" i="5"/>
  <c r="H240" i="5"/>
  <c r="A241" i="5"/>
  <c r="B241" i="5"/>
  <c r="C241" i="5"/>
  <c r="D241" i="5"/>
  <c r="E241" i="5"/>
  <c r="F241" i="5"/>
  <c r="G241" i="5"/>
  <c r="H241" i="5"/>
  <c r="A242" i="5"/>
  <c r="B242" i="5"/>
  <c r="C242" i="5"/>
  <c r="D242" i="5"/>
  <c r="E242" i="5"/>
  <c r="F242" i="5"/>
  <c r="G242" i="5"/>
  <c r="H242" i="5"/>
  <c r="A243" i="5"/>
  <c r="B243" i="5"/>
  <c r="C243" i="5"/>
  <c r="D243" i="5"/>
  <c r="E243" i="5"/>
  <c r="F243" i="5"/>
  <c r="G243" i="5"/>
  <c r="H243" i="5"/>
  <c r="A244" i="5"/>
  <c r="B244" i="5"/>
  <c r="C244" i="5"/>
  <c r="D244" i="5"/>
  <c r="E244" i="5"/>
  <c r="F244" i="5"/>
  <c r="G244" i="5"/>
  <c r="H244" i="5"/>
  <c r="A245" i="5"/>
  <c r="B245" i="5"/>
  <c r="C245" i="5"/>
  <c r="D245" i="5"/>
  <c r="E245" i="5"/>
  <c r="F245" i="5"/>
  <c r="G245" i="5"/>
  <c r="H245" i="5"/>
  <c r="A246" i="5"/>
  <c r="B246" i="5"/>
  <c r="C246" i="5"/>
  <c r="D246" i="5"/>
  <c r="E246" i="5"/>
  <c r="F246" i="5"/>
  <c r="G246" i="5"/>
  <c r="H246" i="5"/>
  <c r="A247" i="5"/>
  <c r="B247" i="5"/>
  <c r="C247" i="5"/>
  <c r="D247" i="5"/>
  <c r="E247" i="5"/>
  <c r="F247" i="5"/>
  <c r="G247" i="5"/>
  <c r="H247" i="5"/>
  <c r="A248" i="5"/>
  <c r="B248" i="5"/>
  <c r="C248" i="5"/>
  <c r="D248" i="5"/>
  <c r="E248" i="5"/>
  <c r="F248" i="5"/>
  <c r="G248" i="5"/>
  <c r="H248" i="5"/>
  <c r="A249" i="5"/>
  <c r="B249" i="5"/>
  <c r="C249" i="5"/>
  <c r="D249" i="5"/>
  <c r="E249" i="5"/>
  <c r="F249" i="5"/>
  <c r="G249" i="5"/>
  <c r="H249" i="5"/>
  <c r="A250" i="5"/>
  <c r="B250" i="5"/>
  <c r="C250" i="5"/>
  <c r="D250" i="5"/>
  <c r="E250" i="5"/>
  <c r="F250" i="5"/>
  <c r="G250" i="5"/>
  <c r="H250" i="5"/>
  <c r="A251" i="5"/>
  <c r="B251" i="5"/>
  <c r="C251" i="5"/>
  <c r="D251" i="5"/>
  <c r="E251" i="5"/>
  <c r="F251" i="5"/>
  <c r="G251" i="5"/>
  <c r="H251" i="5"/>
  <c r="A252" i="5"/>
  <c r="B252" i="5"/>
  <c r="C252" i="5"/>
  <c r="D252" i="5"/>
  <c r="E252" i="5"/>
  <c r="F252" i="5"/>
  <c r="G252" i="5"/>
  <c r="H252" i="5"/>
  <c r="A253" i="5"/>
  <c r="B253" i="5"/>
  <c r="C253" i="5"/>
  <c r="D253" i="5"/>
  <c r="E253" i="5"/>
  <c r="F253" i="5"/>
  <c r="G253" i="5"/>
  <c r="H253" i="5"/>
  <c r="A254" i="5"/>
  <c r="B254" i="5"/>
  <c r="C254" i="5"/>
  <c r="D254" i="5"/>
  <c r="E254" i="5"/>
  <c r="F254" i="5"/>
  <c r="G254" i="5"/>
  <c r="H254" i="5"/>
  <c r="A255" i="5"/>
  <c r="B255" i="5"/>
  <c r="C255" i="5"/>
  <c r="D255" i="5"/>
  <c r="E255" i="5"/>
  <c r="F255" i="5"/>
  <c r="G255" i="5"/>
  <c r="H255" i="5"/>
  <c r="A256" i="5"/>
  <c r="B256" i="5"/>
  <c r="C256" i="5"/>
  <c r="D256" i="5"/>
  <c r="E256" i="5"/>
  <c r="F256" i="5"/>
  <c r="G256" i="5"/>
  <c r="H256" i="5"/>
  <c r="A257" i="5"/>
  <c r="B257" i="5"/>
  <c r="C257" i="5"/>
  <c r="D257" i="5"/>
  <c r="E257" i="5"/>
  <c r="F257" i="5"/>
  <c r="G257" i="5"/>
  <c r="H257" i="5"/>
  <c r="A258" i="5"/>
  <c r="B258" i="5"/>
  <c r="C258" i="5"/>
  <c r="D258" i="5"/>
  <c r="E258" i="5"/>
  <c r="F258" i="5"/>
  <c r="G258" i="5"/>
  <c r="H258" i="5"/>
  <c r="A259" i="5"/>
  <c r="B259" i="5"/>
  <c r="C259" i="5"/>
  <c r="D259" i="5"/>
  <c r="E259" i="5"/>
  <c r="F259" i="5"/>
  <c r="G259" i="5"/>
  <c r="H259" i="5"/>
  <c r="A260" i="5"/>
  <c r="B260" i="5"/>
  <c r="C260" i="5"/>
  <c r="D260" i="5"/>
  <c r="E260" i="5"/>
  <c r="F260" i="5"/>
  <c r="G260" i="5"/>
  <c r="H260" i="5"/>
  <c r="A261" i="5"/>
  <c r="B261" i="5"/>
  <c r="C261" i="5"/>
  <c r="D261" i="5"/>
  <c r="E261" i="5"/>
  <c r="F261" i="5"/>
  <c r="G261" i="5"/>
  <c r="H261" i="5"/>
  <c r="A262" i="5"/>
  <c r="B262" i="5"/>
  <c r="C262" i="5"/>
  <c r="D262" i="5"/>
  <c r="E262" i="5"/>
  <c r="F262" i="5"/>
  <c r="G262" i="5"/>
  <c r="H262" i="5"/>
  <c r="A263" i="5"/>
  <c r="B263" i="5"/>
  <c r="C263" i="5"/>
  <c r="D263" i="5"/>
  <c r="E263" i="5"/>
  <c r="F263" i="5"/>
  <c r="G263" i="5"/>
  <c r="H263" i="5"/>
  <c r="A264" i="5"/>
  <c r="B264" i="5"/>
  <c r="C264" i="5"/>
  <c r="D264" i="5"/>
  <c r="E264" i="5"/>
  <c r="F264" i="5"/>
  <c r="G264" i="5"/>
  <c r="H264" i="5"/>
  <c r="A265" i="5"/>
  <c r="B265" i="5"/>
  <c r="C265" i="5"/>
  <c r="D265" i="5"/>
  <c r="E265" i="5"/>
  <c r="F265" i="5"/>
  <c r="G265" i="5"/>
  <c r="H265" i="5"/>
  <c r="A266" i="5"/>
  <c r="B266" i="5"/>
  <c r="C266" i="5"/>
  <c r="D266" i="5"/>
  <c r="E266" i="5"/>
  <c r="F266" i="5"/>
  <c r="G266" i="5"/>
  <c r="H266" i="5"/>
  <c r="A267" i="5"/>
  <c r="B267" i="5"/>
  <c r="C267" i="5"/>
  <c r="D267" i="5"/>
  <c r="E267" i="5"/>
  <c r="F267" i="5"/>
  <c r="G267" i="5"/>
  <c r="H267" i="5"/>
  <c r="A268" i="5"/>
  <c r="B268" i="5"/>
  <c r="C268" i="5"/>
  <c r="D268" i="5"/>
  <c r="E268" i="5"/>
  <c r="F268" i="5"/>
  <c r="G268" i="5"/>
  <c r="H268" i="5"/>
  <c r="A269" i="5"/>
  <c r="B269" i="5"/>
  <c r="C269" i="5"/>
  <c r="D269" i="5"/>
  <c r="E269" i="5"/>
  <c r="F269" i="5"/>
  <c r="G269" i="5"/>
  <c r="H269" i="5"/>
  <c r="A270" i="5"/>
  <c r="B270" i="5"/>
  <c r="C270" i="5"/>
  <c r="D270" i="5"/>
  <c r="E270" i="5"/>
  <c r="F270" i="5"/>
  <c r="G270" i="5"/>
  <c r="H270" i="5"/>
  <c r="A271" i="5"/>
  <c r="B271" i="5"/>
  <c r="C271" i="5"/>
  <c r="D271" i="5"/>
  <c r="E271" i="5"/>
  <c r="F271" i="5"/>
  <c r="G271" i="5"/>
  <c r="H271" i="5"/>
  <c r="A272" i="5"/>
  <c r="B272" i="5"/>
  <c r="C272" i="5"/>
  <c r="D272" i="5"/>
  <c r="E272" i="5"/>
  <c r="F272" i="5"/>
  <c r="G272" i="5"/>
  <c r="H272" i="5"/>
  <c r="A273" i="5"/>
  <c r="B273" i="5"/>
  <c r="C273" i="5"/>
  <c r="D273" i="5"/>
  <c r="E273" i="5"/>
  <c r="F273" i="5"/>
  <c r="G273" i="5"/>
  <c r="H273" i="5"/>
  <c r="A274" i="5"/>
  <c r="B274" i="5"/>
  <c r="C274" i="5"/>
  <c r="D274" i="5"/>
  <c r="E274" i="5"/>
  <c r="F274" i="5"/>
  <c r="G274" i="5"/>
  <c r="H274" i="5"/>
  <c r="A275" i="5"/>
  <c r="B275" i="5"/>
  <c r="C275" i="5"/>
  <c r="D275" i="5"/>
  <c r="E275" i="5"/>
  <c r="F275" i="5"/>
  <c r="G275" i="5"/>
  <c r="H275" i="5"/>
  <c r="A276" i="5"/>
  <c r="B276" i="5"/>
  <c r="C276" i="5"/>
  <c r="D276" i="5"/>
  <c r="E276" i="5"/>
  <c r="F276" i="5"/>
  <c r="G276" i="5"/>
  <c r="H276" i="5"/>
  <c r="A277" i="5"/>
  <c r="B277" i="5"/>
  <c r="C277" i="5"/>
  <c r="D277" i="5"/>
  <c r="E277" i="5"/>
  <c r="F277" i="5"/>
  <c r="G277" i="5"/>
  <c r="H277" i="5"/>
  <c r="A278" i="5"/>
  <c r="B278" i="5"/>
  <c r="C278" i="5"/>
  <c r="D278" i="5"/>
  <c r="E278" i="5"/>
  <c r="F278" i="5"/>
  <c r="G278" i="5"/>
  <c r="H278" i="5"/>
  <c r="A279" i="5"/>
  <c r="B279" i="5"/>
  <c r="C279" i="5"/>
  <c r="D279" i="5"/>
  <c r="E279" i="5"/>
  <c r="F279" i="5"/>
  <c r="G279" i="5"/>
  <c r="H279" i="5"/>
  <c r="A280" i="5"/>
  <c r="B280" i="5"/>
  <c r="C280" i="5"/>
  <c r="D280" i="5"/>
  <c r="E280" i="5"/>
  <c r="F280" i="5"/>
  <c r="G280" i="5"/>
  <c r="H280" i="5"/>
  <c r="A281" i="5"/>
  <c r="B281" i="5"/>
  <c r="C281" i="5"/>
  <c r="D281" i="5"/>
  <c r="E281" i="5"/>
  <c r="F281" i="5"/>
  <c r="G281" i="5"/>
  <c r="H281" i="5"/>
  <c r="A282" i="5"/>
  <c r="B282" i="5"/>
  <c r="C282" i="5"/>
  <c r="D282" i="5"/>
  <c r="E282" i="5"/>
  <c r="F282" i="5"/>
  <c r="G282" i="5"/>
  <c r="H282" i="5"/>
  <c r="A283" i="5"/>
  <c r="B283" i="5"/>
  <c r="C283" i="5"/>
  <c r="D283" i="5"/>
  <c r="E283" i="5"/>
  <c r="F283" i="5"/>
  <c r="G283" i="5"/>
  <c r="H283" i="5"/>
  <c r="A284" i="5"/>
  <c r="B284" i="5"/>
  <c r="C284" i="5"/>
  <c r="D284" i="5"/>
  <c r="E284" i="5"/>
  <c r="F284" i="5"/>
  <c r="G284" i="5"/>
  <c r="H284" i="5"/>
  <c r="A285" i="5"/>
  <c r="B285" i="5"/>
  <c r="C285" i="5"/>
  <c r="D285" i="5"/>
  <c r="E285" i="5"/>
  <c r="F285" i="5"/>
  <c r="G285" i="5"/>
  <c r="H285" i="5"/>
  <c r="A286" i="5"/>
  <c r="B286" i="5"/>
  <c r="C286" i="5"/>
  <c r="D286" i="5"/>
  <c r="E286" i="5"/>
  <c r="F286" i="5"/>
  <c r="G286" i="5"/>
  <c r="H286" i="5"/>
  <c r="A287" i="5"/>
  <c r="B287" i="5"/>
  <c r="C287" i="5"/>
  <c r="D287" i="5"/>
  <c r="E287" i="5"/>
  <c r="F287" i="5"/>
  <c r="G287" i="5"/>
  <c r="H287" i="5"/>
  <c r="A288" i="5"/>
  <c r="B288" i="5"/>
  <c r="C288" i="5"/>
  <c r="D288" i="5"/>
  <c r="E288" i="5"/>
  <c r="F288" i="5"/>
  <c r="G288" i="5"/>
  <c r="H288" i="5"/>
  <c r="A289" i="5"/>
  <c r="B289" i="5"/>
  <c r="C289" i="5"/>
  <c r="D289" i="5"/>
  <c r="E289" i="5"/>
  <c r="F289" i="5"/>
  <c r="G289" i="5"/>
  <c r="H289" i="5"/>
  <c r="A290" i="5"/>
  <c r="B290" i="5"/>
  <c r="C290" i="5"/>
  <c r="D290" i="5"/>
  <c r="E290" i="5"/>
  <c r="F290" i="5"/>
  <c r="G290" i="5"/>
  <c r="H290" i="5"/>
  <c r="A291" i="5"/>
  <c r="B291" i="5"/>
  <c r="C291" i="5"/>
  <c r="D291" i="5"/>
  <c r="E291" i="5"/>
  <c r="F291" i="5"/>
  <c r="G291" i="5"/>
  <c r="H291" i="5"/>
  <c r="A292" i="5"/>
  <c r="B292" i="5"/>
  <c r="C292" i="5"/>
  <c r="D292" i="5"/>
  <c r="E292" i="5"/>
  <c r="F292" i="5"/>
  <c r="G292" i="5"/>
  <c r="H292" i="5"/>
  <c r="A293" i="5"/>
  <c r="B293" i="5"/>
  <c r="C293" i="5"/>
  <c r="D293" i="5"/>
  <c r="E293" i="5"/>
  <c r="F293" i="5"/>
  <c r="G293" i="5"/>
  <c r="H293" i="5"/>
  <c r="A294" i="5"/>
  <c r="B294" i="5"/>
  <c r="C294" i="5"/>
  <c r="D294" i="5"/>
  <c r="E294" i="5"/>
  <c r="F294" i="5"/>
  <c r="G294" i="5"/>
  <c r="H294" i="5"/>
  <c r="A295" i="5"/>
  <c r="B295" i="5"/>
  <c r="C295" i="5"/>
  <c r="D295" i="5"/>
  <c r="E295" i="5"/>
  <c r="F295" i="5"/>
  <c r="G295" i="5"/>
  <c r="H295" i="5"/>
  <c r="A296" i="5"/>
  <c r="B296" i="5"/>
  <c r="C296" i="5"/>
  <c r="D296" i="5"/>
  <c r="E296" i="5"/>
  <c r="F296" i="5"/>
  <c r="G296" i="5"/>
  <c r="H296" i="5"/>
  <c r="A297" i="5"/>
  <c r="B297" i="5"/>
  <c r="C297" i="5"/>
  <c r="D297" i="5"/>
  <c r="E297" i="5"/>
  <c r="F297" i="5"/>
  <c r="G297" i="5"/>
  <c r="H297" i="5"/>
  <c r="A298" i="5"/>
  <c r="B298" i="5"/>
  <c r="C298" i="5"/>
  <c r="D298" i="5"/>
  <c r="E298" i="5"/>
  <c r="F298" i="5"/>
  <c r="G298" i="5"/>
  <c r="H298" i="5"/>
  <c r="A299" i="5"/>
  <c r="B299" i="5"/>
  <c r="C299" i="5"/>
  <c r="D299" i="5"/>
  <c r="E299" i="5"/>
  <c r="F299" i="5"/>
  <c r="G299" i="5"/>
  <c r="H299" i="5"/>
  <c r="A300" i="5"/>
  <c r="B300" i="5"/>
  <c r="C300" i="5"/>
  <c r="D300" i="5"/>
  <c r="E300" i="5"/>
  <c r="F300" i="5"/>
  <c r="G300" i="5"/>
  <c r="H300" i="5"/>
  <c r="A301" i="5"/>
  <c r="B301" i="5"/>
  <c r="C301" i="5"/>
  <c r="D301" i="5"/>
  <c r="E301" i="5"/>
  <c r="F301" i="5"/>
  <c r="G301" i="5"/>
  <c r="H301" i="5"/>
  <c r="A302" i="5"/>
  <c r="B302" i="5"/>
  <c r="C302" i="5"/>
  <c r="D302" i="5"/>
  <c r="E302" i="5"/>
  <c r="F302" i="5"/>
  <c r="G302" i="5"/>
  <c r="H302" i="5"/>
  <c r="A303" i="5"/>
  <c r="B303" i="5"/>
  <c r="C303" i="5"/>
  <c r="D303" i="5"/>
  <c r="E303" i="5"/>
  <c r="F303" i="5"/>
  <c r="G303" i="5"/>
  <c r="H303" i="5"/>
  <c r="A304" i="5"/>
  <c r="B304" i="5"/>
  <c r="C304" i="5"/>
  <c r="D304" i="5"/>
  <c r="E304" i="5"/>
  <c r="F304" i="5"/>
  <c r="G304" i="5"/>
  <c r="H304" i="5"/>
  <c r="A305" i="5"/>
  <c r="B305" i="5"/>
  <c r="C305" i="5"/>
  <c r="D305" i="5"/>
  <c r="E305" i="5"/>
  <c r="F305" i="5"/>
  <c r="G305" i="5"/>
  <c r="H305" i="5"/>
  <c r="A306" i="5"/>
  <c r="B306" i="5"/>
  <c r="C306" i="5"/>
  <c r="D306" i="5"/>
  <c r="E306" i="5"/>
  <c r="F306" i="5"/>
  <c r="G306" i="5"/>
  <c r="H306" i="5"/>
  <c r="A307" i="5"/>
  <c r="B307" i="5"/>
  <c r="C307" i="5"/>
  <c r="D307" i="5"/>
  <c r="E307" i="5"/>
  <c r="F307" i="5"/>
  <c r="G307" i="5"/>
  <c r="H307" i="5"/>
  <c r="A308" i="5"/>
  <c r="B308" i="5"/>
  <c r="C308" i="5"/>
  <c r="D308" i="5"/>
  <c r="E308" i="5"/>
  <c r="F308" i="5"/>
  <c r="G308" i="5"/>
  <c r="H308" i="5"/>
  <c r="A309" i="5"/>
  <c r="B309" i="5"/>
  <c r="C309" i="5"/>
  <c r="D309" i="5"/>
  <c r="E309" i="5"/>
  <c r="F309" i="5"/>
  <c r="G309" i="5"/>
  <c r="H309" i="5"/>
  <c r="A310" i="5"/>
  <c r="B310" i="5"/>
  <c r="C310" i="5"/>
  <c r="D310" i="5"/>
  <c r="E310" i="5"/>
  <c r="F310" i="5"/>
  <c r="G310" i="5"/>
  <c r="H310" i="5"/>
  <c r="A311" i="5"/>
  <c r="B311" i="5"/>
  <c r="C311" i="5"/>
  <c r="D311" i="5"/>
  <c r="E311" i="5"/>
  <c r="F311" i="5"/>
  <c r="G311" i="5"/>
  <c r="H311" i="5"/>
  <c r="A312" i="5"/>
  <c r="B312" i="5"/>
  <c r="C312" i="5"/>
  <c r="D312" i="5"/>
  <c r="E312" i="5"/>
  <c r="F312" i="5"/>
  <c r="G312" i="5"/>
  <c r="H312" i="5"/>
  <c r="A313" i="5"/>
  <c r="B313" i="5"/>
  <c r="C313" i="5"/>
  <c r="D313" i="5"/>
  <c r="E313" i="5"/>
  <c r="F313" i="5"/>
  <c r="G313" i="5"/>
  <c r="H313" i="5"/>
  <c r="A314" i="5"/>
  <c r="B314" i="5"/>
  <c r="C314" i="5"/>
  <c r="D314" i="5"/>
  <c r="E314" i="5"/>
  <c r="F314" i="5"/>
  <c r="G314" i="5"/>
  <c r="H314" i="5"/>
  <c r="A315" i="5"/>
  <c r="B315" i="5"/>
  <c r="C315" i="5"/>
  <c r="D315" i="5"/>
  <c r="E315" i="5"/>
  <c r="F315" i="5"/>
  <c r="G315" i="5"/>
  <c r="H315" i="5"/>
  <c r="A316" i="5"/>
  <c r="B316" i="5"/>
  <c r="C316" i="5"/>
  <c r="D316" i="5"/>
  <c r="E316" i="5"/>
  <c r="F316" i="5"/>
  <c r="G316" i="5"/>
  <c r="H316" i="5"/>
  <c r="A317" i="5"/>
  <c r="B317" i="5"/>
  <c r="C317" i="5"/>
  <c r="D317" i="5"/>
  <c r="E317" i="5"/>
  <c r="F317" i="5"/>
  <c r="G317" i="5"/>
  <c r="H317" i="5"/>
  <c r="A318" i="5"/>
  <c r="B318" i="5"/>
  <c r="C318" i="5"/>
  <c r="D318" i="5"/>
  <c r="E318" i="5"/>
  <c r="F318" i="5"/>
  <c r="G318" i="5"/>
  <c r="H318" i="5"/>
  <c r="A319" i="5"/>
  <c r="B319" i="5"/>
  <c r="C319" i="5"/>
  <c r="D319" i="5"/>
  <c r="E319" i="5"/>
  <c r="F319" i="5"/>
  <c r="G319" i="5"/>
  <c r="H319" i="5"/>
  <c r="A320" i="5"/>
  <c r="B320" i="5"/>
  <c r="C320" i="5"/>
  <c r="D320" i="5"/>
  <c r="E320" i="5"/>
  <c r="F320" i="5"/>
  <c r="G320" i="5"/>
  <c r="H320" i="5"/>
  <c r="A321" i="5"/>
  <c r="B321" i="5"/>
  <c r="C321" i="5"/>
  <c r="D321" i="5"/>
  <c r="E321" i="5"/>
  <c r="F321" i="5"/>
  <c r="G321" i="5"/>
  <c r="H321" i="5"/>
  <c r="A322" i="5"/>
  <c r="B322" i="5"/>
  <c r="C322" i="5"/>
  <c r="D322" i="5"/>
  <c r="E322" i="5"/>
  <c r="F322" i="5"/>
  <c r="G322" i="5"/>
  <c r="H322" i="5"/>
  <c r="A323" i="5"/>
  <c r="B323" i="5"/>
  <c r="C323" i="5"/>
  <c r="D323" i="5"/>
  <c r="E323" i="5"/>
  <c r="F323" i="5"/>
  <c r="G323" i="5"/>
  <c r="H323" i="5"/>
  <c r="A324" i="5"/>
  <c r="B324" i="5"/>
  <c r="C324" i="5"/>
  <c r="D324" i="5"/>
  <c r="E324" i="5"/>
  <c r="F324" i="5"/>
  <c r="G324" i="5"/>
  <c r="H324" i="5"/>
  <c r="A325" i="5"/>
  <c r="B325" i="5"/>
  <c r="C325" i="5"/>
  <c r="D325" i="5"/>
  <c r="E325" i="5"/>
  <c r="F325" i="5"/>
  <c r="G325" i="5"/>
  <c r="H325" i="5"/>
  <c r="A326" i="5"/>
  <c r="B326" i="5"/>
  <c r="C326" i="5"/>
  <c r="D326" i="5"/>
  <c r="E326" i="5"/>
  <c r="F326" i="5"/>
  <c r="G326" i="5"/>
  <c r="H326" i="5"/>
  <c r="A327" i="5"/>
  <c r="B327" i="5"/>
  <c r="C327" i="5"/>
  <c r="D327" i="5"/>
  <c r="E327" i="5"/>
  <c r="F327" i="5"/>
  <c r="G327" i="5"/>
  <c r="H327" i="5"/>
  <c r="A328" i="5"/>
  <c r="B328" i="5"/>
  <c r="C328" i="5"/>
  <c r="D328" i="5"/>
  <c r="E328" i="5"/>
  <c r="F328" i="5"/>
  <c r="G328" i="5"/>
  <c r="H328" i="5"/>
  <c r="A329" i="5"/>
  <c r="B329" i="5"/>
  <c r="C329" i="5"/>
  <c r="D329" i="5"/>
  <c r="E329" i="5"/>
  <c r="F329" i="5"/>
  <c r="G329" i="5"/>
  <c r="H329" i="5"/>
  <c r="A330" i="5"/>
  <c r="B330" i="5"/>
  <c r="C330" i="5"/>
  <c r="D330" i="5"/>
  <c r="E330" i="5"/>
  <c r="F330" i="5"/>
  <c r="G330" i="5"/>
  <c r="H330" i="5"/>
  <c r="A331" i="5"/>
  <c r="B331" i="5"/>
  <c r="C331" i="5"/>
  <c r="D331" i="5"/>
  <c r="E331" i="5"/>
  <c r="F331" i="5"/>
  <c r="G331" i="5"/>
  <c r="H331" i="5"/>
  <c r="A332" i="5"/>
  <c r="B332" i="5"/>
  <c r="C332" i="5"/>
  <c r="D332" i="5"/>
  <c r="E332" i="5"/>
  <c r="F332" i="5"/>
  <c r="G332" i="5"/>
  <c r="H332" i="5"/>
  <c r="A333" i="5"/>
  <c r="B333" i="5"/>
  <c r="C333" i="5"/>
  <c r="D333" i="5"/>
  <c r="E333" i="5"/>
  <c r="F333" i="5"/>
  <c r="G333" i="5"/>
  <c r="H333" i="5"/>
  <c r="A334" i="5"/>
  <c r="B334" i="5"/>
  <c r="C334" i="5"/>
  <c r="D334" i="5"/>
  <c r="E334" i="5"/>
  <c r="F334" i="5"/>
  <c r="G334" i="5"/>
  <c r="H334" i="5"/>
  <c r="A335" i="5"/>
  <c r="B335" i="5"/>
  <c r="C335" i="5"/>
  <c r="D335" i="5"/>
  <c r="E335" i="5"/>
  <c r="F335" i="5"/>
  <c r="G335" i="5"/>
  <c r="H335" i="5"/>
  <c r="A336" i="5"/>
  <c r="B336" i="5"/>
  <c r="C336" i="5"/>
  <c r="D336" i="5"/>
  <c r="E336" i="5"/>
  <c r="F336" i="5"/>
  <c r="G336" i="5"/>
  <c r="H336" i="5"/>
  <c r="A337" i="5"/>
  <c r="B337" i="5"/>
  <c r="C337" i="5"/>
  <c r="D337" i="5"/>
  <c r="E337" i="5"/>
  <c r="F337" i="5"/>
  <c r="G337" i="5"/>
  <c r="H337" i="5"/>
  <c r="A338" i="5"/>
  <c r="B338" i="5"/>
  <c r="C338" i="5"/>
  <c r="D338" i="5"/>
  <c r="E338" i="5"/>
  <c r="F338" i="5"/>
  <c r="G338" i="5"/>
  <c r="H338" i="5"/>
  <c r="A339" i="5"/>
  <c r="B339" i="5"/>
  <c r="C339" i="5"/>
  <c r="D339" i="5"/>
  <c r="E339" i="5"/>
  <c r="F339" i="5"/>
  <c r="G339" i="5"/>
  <c r="H339" i="5"/>
  <c r="A340" i="5"/>
  <c r="B340" i="5"/>
  <c r="C340" i="5"/>
  <c r="D340" i="5"/>
  <c r="E340" i="5"/>
  <c r="F340" i="5"/>
  <c r="G340" i="5"/>
  <c r="H340" i="5"/>
  <c r="A341" i="5"/>
  <c r="B341" i="5"/>
  <c r="C341" i="5"/>
  <c r="D341" i="5"/>
  <c r="E341" i="5"/>
  <c r="F341" i="5"/>
  <c r="G341" i="5"/>
  <c r="H341" i="5"/>
  <c r="A342" i="5"/>
  <c r="B342" i="5"/>
  <c r="C342" i="5"/>
  <c r="D342" i="5"/>
  <c r="E342" i="5"/>
  <c r="F342" i="5"/>
  <c r="G342" i="5"/>
  <c r="H342" i="5"/>
  <c r="A343" i="5"/>
  <c r="B343" i="5"/>
  <c r="C343" i="5"/>
  <c r="D343" i="5"/>
  <c r="E343" i="5"/>
  <c r="F343" i="5"/>
  <c r="G343" i="5"/>
  <c r="H343" i="5"/>
  <c r="A344" i="5"/>
  <c r="B344" i="5"/>
  <c r="C344" i="5"/>
  <c r="D344" i="5"/>
  <c r="E344" i="5"/>
  <c r="F344" i="5"/>
  <c r="G344" i="5"/>
  <c r="H344" i="5"/>
  <c r="A345" i="5"/>
  <c r="B345" i="5"/>
  <c r="C345" i="5"/>
  <c r="D345" i="5"/>
  <c r="E345" i="5"/>
  <c r="F345" i="5"/>
  <c r="G345" i="5"/>
  <c r="H345" i="5"/>
  <c r="A346" i="5"/>
  <c r="B346" i="5"/>
  <c r="C346" i="5"/>
  <c r="D346" i="5"/>
  <c r="E346" i="5"/>
  <c r="F346" i="5"/>
  <c r="G346" i="5"/>
  <c r="H346" i="5"/>
  <c r="A347" i="5"/>
  <c r="B347" i="5"/>
  <c r="C347" i="5"/>
  <c r="D347" i="5"/>
  <c r="E347" i="5"/>
  <c r="F347" i="5"/>
  <c r="G347" i="5"/>
  <c r="H347" i="5"/>
  <c r="A348" i="5"/>
  <c r="B348" i="5"/>
  <c r="C348" i="5"/>
  <c r="D348" i="5"/>
  <c r="E348" i="5"/>
  <c r="F348" i="5"/>
  <c r="G348" i="5"/>
  <c r="H348" i="5"/>
  <c r="A349" i="5"/>
  <c r="B349" i="5"/>
  <c r="C349" i="5"/>
  <c r="D349" i="5"/>
  <c r="E349" i="5"/>
  <c r="F349" i="5"/>
  <c r="G349" i="5"/>
  <c r="H349" i="5"/>
  <c r="A350" i="5"/>
  <c r="B350" i="5"/>
  <c r="C350" i="5"/>
  <c r="D350" i="5"/>
  <c r="E350" i="5"/>
  <c r="F350" i="5"/>
  <c r="G350" i="5"/>
  <c r="H350" i="5"/>
  <c r="A351" i="5"/>
  <c r="B351" i="5"/>
  <c r="C351" i="5"/>
  <c r="D351" i="5"/>
  <c r="E351" i="5"/>
  <c r="F351" i="5"/>
  <c r="G351" i="5"/>
  <c r="H351" i="5"/>
  <c r="A352" i="5"/>
  <c r="B352" i="5"/>
  <c r="C352" i="5"/>
  <c r="D352" i="5"/>
  <c r="E352" i="5"/>
  <c r="F352" i="5"/>
  <c r="G352" i="5"/>
  <c r="H352" i="5"/>
  <c r="A353" i="5"/>
  <c r="B353" i="5"/>
  <c r="C353" i="5"/>
  <c r="D353" i="5"/>
  <c r="E353" i="5"/>
  <c r="F353" i="5"/>
  <c r="G353" i="5"/>
  <c r="H353" i="5"/>
  <c r="A354" i="5"/>
  <c r="B354" i="5"/>
  <c r="C354" i="5"/>
  <c r="D354" i="5"/>
  <c r="E354" i="5"/>
  <c r="F354" i="5"/>
  <c r="G354" i="5"/>
  <c r="H354" i="5"/>
  <c r="A355" i="5"/>
  <c r="B355" i="5"/>
  <c r="C355" i="5"/>
  <c r="D355" i="5"/>
  <c r="E355" i="5"/>
  <c r="F355" i="5"/>
  <c r="G355" i="5"/>
  <c r="H355" i="5"/>
  <c r="A356" i="5"/>
  <c r="B356" i="5"/>
  <c r="C356" i="5"/>
  <c r="D356" i="5"/>
  <c r="E356" i="5"/>
  <c r="F356" i="5"/>
  <c r="G356" i="5"/>
  <c r="H356" i="5"/>
  <c r="A357" i="5"/>
  <c r="B357" i="5"/>
  <c r="C357" i="5"/>
  <c r="D357" i="5"/>
  <c r="E357" i="5"/>
  <c r="F357" i="5"/>
  <c r="G357" i="5"/>
  <c r="H357" i="5"/>
  <c r="A358" i="5"/>
  <c r="B358" i="5"/>
  <c r="C358" i="5"/>
  <c r="D358" i="5"/>
  <c r="E358" i="5"/>
  <c r="F358" i="5"/>
  <c r="G358" i="5"/>
  <c r="H358" i="5"/>
  <c r="A359" i="5"/>
  <c r="B359" i="5"/>
  <c r="C359" i="5"/>
  <c r="D359" i="5"/>
  <c r="E359" i="5"/>
  <c r="F359" i="5"/>
  <c r="G359" i="5"/>
  <c r="H359" i="5"/>
  <c r="A360" i="5"/>
  <c r="B360" i="5"/>
  <c r="C360" i="5"/>
  <c r="D360" i="5"/>
  <c r="E360" i="5"/>
  <c r="F360" i="5"/>
  <c r="G360" i="5"/>
  <c r="H360" i="5"/>
  <c r="A361" i="5"/>
  <c r="B361" i="5"/>
  <c r="C361" i="5"/>
  <c r="D361" i="5"/>
  <c r="E361" i="5"/>
  <c r="F361" i="5"/>
  <c r="G361" i="5"/>
  <c r="H361" i="5"/>
  <c r="A362" i="5"/>
  <c r="B362" i="5"/>
  <c r="C362" i="5"/>
  <c r="D362" i="5"/>
  <c r="E362" i="5"/>
  <c r="F362" i="5"/>
  <c r="G362" i="5"/>
  <c r="H362" i="5"/>
  <c r="A363" i="5"/>
  <c r="B363" i="5"/>
  <c r="C363" i="5"/>
  <c r="D363" i="5"/>
  <c r="E363" i="5"/>
  <c r="F363" i="5"/>
  <c r="G363" i="5"/>
  <c r="H363" i="5"/>
  <c r="A364" i="5"/>
  <c r="B364" i="5"/>
  <c r="C364" i="5"/>
  <c r="D364" i="5"/>
  <c r="E364" i="5"/>
  <c r="F364" i="5"/>
  <c r="G364" i="5"/>
  <c r="H364" i="5"/>
  <c r="A365" i="5"/>
  <c r="B365" i="5"/>
  <c r="C365" i="5"/>
  <c r="D365" i="5"/>
  <c r="E365" i="5"/>
  <c r="F365" i="5"/>
  <c r="G365" i="5"/>
  <c r="H365" i="5"/>
  <c r="A366" i="5"/>
  <c r="B366" i="5"/>
  <c r="C366" i="5"/>
  <c r="D366" i="5"/>
  <c r="E366" i="5"/>
  <c r="F366" i="5"/>
  <c r="G366" i="5"/>
  <c r="H366" i="5"/>
  <c r="A367" i="5"/>
  <c r="B367" i="5"/>
  <c r="C367" i="5"/>
  <c r="D367" i="5"/>
  <c r="E367" i="5"/>
  <c r="F367" i="5"/>
  <c r="G367" i="5"/>
  <c r="H367" i="5"/>
  <c r="A368" i="5"/>
  <c r="B368" i="5"/>
  <c r="C368" i="5"/>
  <c r="D368" i="5"/>
  <c r="E368" i="5"/>
  <c r="F368" i="5"/>
  <c r="G368" i="5"/>
  <c r="H368" i="5"/>
  <c r="A369" i="5"/>
  <c r="B369" i="5"/>
  <c r="C369" i="5"/>
  <c r="D369" i="5"/>
  <c r="E369" i="5"/>
  <c r="F369" i="5"/>
  <c r="G369" i="5"/>
  <c r="H369" i="5"/>
  <c r="A370" i="5"/>
  <c r="B370" i="5"/>
  <c r="C370" i="5"/>
  <c r="D370" i="5"/>
  <c r="E370" i="5"/>
  <c r="F370" i="5"/>
  <c r="G370" i="5"/>
  <c r="H370" i="5"/>
  <c r="A371" i="5"/>
  <c r="B371" i="5"/>
  <c r="C371" i="5"/>
  <c r="D371" i="5"/>
  <c r="E371" i="5"/>
  <c r="F371" i="5"/>
  <c r="G371" i="5"/>
  <c r="H371" i="5"/>
  <c r="A372" i="5"/>
  <c r="B372" i="5"/>
  <c r="C372" i="5"/>
  <c r="D372" i="5"/>
  <c r="E372" i="5"/>
  <c r="F372" i="5"/>
  <c r="G372" i="5"/>
  <c r="H372" i="5"/>
  <c r="A373" i="5"/>
  <c r="B373" i="5"/>
  <c r="C373" i="5"/>
  <c r="D373" i="5"/>
  <c r="E373" i="5"/>
  <c r="F373" i="5"/>
  <c r="G373" i="5"/>
  <c r="H373" i="5"/>
  <c r="A374" i="5"/>
  <c r="B374" i="5"/>
  <c r="C374" i="5"/>
  <c r="D374" i="5"/>
  <c r="E374" i="5"/>
  <c r="F374" i="5"/>
  <c r="G374" i="5"/>
  <c r="H374" i="5"/>
  <c r="A375" i="5"/>
  <c r="B375" i="5"/>
  <c r="C375" i="5"/>
  <c r="D375" i="5"/>
  <c r="E375" i="5"/>
  <c r="F375" i="5"/>
  <c r="G375" i="5"/>
  <c r="H375" i="5"/>
  <c r="A376" i="5"/>
  <c r="B376" i="5"/>
  <c r="C376" i="5"/>
  <c r="D376" i="5"/>
  <c r="E376" i="5"/>
  <c r="F376" i="5"/>
  <c r="G376" i="5"/>
  <c r="H376" i="5"/>
  <c r="A377" i="5"/>
  <c r="B377" i="5"/>
  <c r="C377" i="5"/>
  <c r="D377" i="5"/>
  <c r="E377" i="5"/>
  <c r="F377" i="5"/>
  <c r="G377" i="5"/>
  <c r="H377" i="5"/>
  <c r="A378" i="5"/>
  <c r="B378" i="5"/>
  <c r="C378" i="5"/>
  <c r="D378" i="5"/>
  <c r="E378" i="5"/>
  <c r="F378" i="5"/>
  <c r="G378" i="5"/>
  <c r="H378" i="5"/>
  <c r="A379" i="5"/>
  <c r="B379" i="5"/>
  <c r="C379" i="5"/>
  <c r="D379" i="5"/>
  <c r="E379" i="5"/>
  <c r="F379" i="5"/>
  <c r="G379" i="5"/>
  <c r="H379" i="5"/>
  <c r="A380" i="5"/>
  <c r="B380" i="5"/>
  <c r="C380" i="5"/>
  <c r="D380" i="5"/>
  <c r="E380" i="5"/>
  <c r="F380" i="5"/>
  <c r="G380" i="5"/>
  <c r="H380" i="5"/>
  <c r="A381" i="5"/>
  <c r="B381" i="5"/>
  <c r="C381" i="5"/>
  <c r="D381" i="5"/>
  <c r="E381" i="5"/>
  <c r="F381" i="5"/>
  <c r="G381" i="5"/>
  <c r="H381" i="5"/>
  <c r="A382" i="5"/>
  <c r="B382" i="5"/>
  <c r="C382" i="5"/>
  <c r="D382" i="5"/>
  <c r="E382" i="5"/>
  <c r="F382" i="5"/>
  <c r="G382" i="5"/>
  <c r="H382" i="5"/>
  <c r="A383" i="5"/>
  <c r="B383" i="5"/>
  <c r="C383" i="5"/>
  <c r="D383" i="5"/>
  <c r="E383" i="5"/>
  <c r="F383" i="5"/>
  <c r="G383" i="5"/>
  <c r="H383" i="5"/>
  <c r="A384" i="5"/>
  <c r="B384" i="5"/>
  <c r="C384" i="5"/>
  <c r="D384" i="5"/>
  <c r="E384" i="5"/>
  <c r="F384" i="5"/>
  <c r="G384" i="5"/>
  <c r="H384" i="5"/>
  <c r="A385" i="5"/>
  <c r="B385" i="5"/>
  <c r="C385" i="5"/>
  <c r="D385" i="5"/>
  <c r="E385" i="5"/>
  <c r="F385" i="5"/>
  <c r="G385" i="5"/>
  <c r="H385" i="5"/>
  <c r="A386" i="5"/>
  <c r="B386" i="5"/>
  <c r="C386" i="5"/>
  <c r="D386" i="5"/>
  <c r="E386" i="5"/>
  <c r="F386" i="5"/>
  <c r="G386" i="5"/>
  <c r="H386" i="5"/>
  <c r="A387" i="5"/>
  <c r="B387" i="5"/>
  <c r="C387" i="5"/>
  <c r="D387" i="5"/>
  <c r="E387" i="5"/>
  <c r="F387" i="5"/>
  <c r="G387" i="5"/>
  <c r="H387" i="5"/>
  <c r="A388" i="5"/>
  <c r="B388" i="5"/>
  <c r="C388" i="5"/>
  <c r="D388" i="5"/>
  <c r="E388" i="5"/>
  <c r="F388" i="5"/>
  <c r="G388" i="5"/>
  <c r="H388" i="5"/>
  <c r="A389" i="5"/>
  <c r="B389" i="5"/>
  <c r="C389" i="5"/>
  <c r="D389" i="5"/>
  <c r="E389" i="5"/>
  <c r="F389" i="5"/>
  <c r="G389" i="5"/>
  <c r="H389" i="5"/>
  <c r="A390" i="5"/>
  <c r="B390" i="5"/>
  <c r="C390" i="5"/>
  <c r="D390" i="5"/>
  <c r="E390" i="5"/>
  <c r="F390" i="5"/>
  <c r="G390" i="5"/>
  <c r="H390" i="5"/>
  <c r="A391" i="5"/>
  <c r="B391" i="5"/>
  <c r="C391" i="5"/>
  <c r="D391" i="5"/>
  <c r="E391" i="5"/>
  <c r="F391" i="5"/>
  <c r="G391" i="5"/>
  <c r="H391" i="5"/>
  <c r="A392" i="5"/>
  <c r="B392" i="5"/>
  <c r="C392" i="5"/>
  <c r="D392" i="5"/>
  <c r="E392" i="5"/>
  <c r="F392" i="5"/>
  <c r="G392" i="5"/>
  <c r="H392" i="5"/>
  <c r="A393" i="5"/>
  <c r="B393" i="5"/>
  <c r="C393" i="5"/>
  <c r="D393" i="5"/>
  <c r="E393" i="5"/>
  <c r="F393" i="5"/>
  <c r="G393" i="5"/>
  <c r="H393" i="5"/>
  <c r="A394" i="5"/>
  <c r="B394" i="5"/>
  <c r="C394" i="5"/>
  <c r="D394" i="5"/>
  <c r="E394" i="5"/>
  <c r="F394" i="5"/>
  <c r="G394" i="5"/>
  <c r="H394" i="5"/>
  <c r="A395" i="5"/>
  <c r="B395" i="5"/>
  <c r="C395" i="5"/>
  <c r="D395" i="5"/>
  <c r="E395" i="5"/>
  <c r="F395" i="5"/>
  <c r="G395" i="5"/>
  <c r="H395" i="5"/>
  <c r="A396" i="5"/>
  <c r="B396" i="5"/>
  <c r="C396" i="5"/>
  <c r="D396" i="5"/>
  <c r="E396" i="5"/>
  <c r="F396" i="5"/>
  <c r="G396" i="5"/>
  <c r="H396" i="5"/>
  <c r="A397" i="5"/>
  <c r="B397" i="5"/>
  <c r="C397" i="5"/>
  <c r="D397" i="5"/>
  <c r="E397" i="5"/>
  <c r="F397" i="5"/>
  <c r="G397" i="5"/>
  <c r="H397" i="5"/>
  <c r="A398" i="5"/>
  <c r="B398" i="5"/>
  <c r="C398" i="5"/>
  <c r="D398" i="5"/>
  <c r="E398" i="5"/>
  <c r="F398" i="5"/>
  <c r="G398" i="5"/>
  <c r="H398" i="5"/>
  <c r="A399" i="5"/>
  <c r="B399" i="5"/>
  <c r="C399" i="5"/>
  <c r="D399" i="5"/>
  <c r="E399" i="5"/>
  <c r="F399" i="5"/>
  <c r="G399" i="5"/>
  <c r="H399" i="5"/>
  <c r="A400" i="5"/>
  <c r="B400" i="5"/>
  <c r="C400" i="5"/>
  <c r="D400" i="5"/>
  <c r="E400" i="5"/>
  <c r="F400" i="5"/>
  <c r="G400" i="5"/>
  <c r="H400" i="5"/>
  <c r="A401" i="5"/>
  <c r="B401" i="5"/>
  <c r="C401" i="5"/>
  <c r="D401" i="5"/>
  <c r="E401" i="5"/>
  <c r="F401" i="5"/>
  <c r="G401" i="5"/>
  <c r="H401" i="5"/>
  <c r="A402" i="5"/>
  <c r="B402" i="5"/>
  <c r="C402" i="5"/>
  <c r="D402" i="5"/>
  <c r="E402" i="5"/>
  <c r="F402" i="5"/>
  <c r="G402" i="5"/>
  <c r="H402" i="5"/>
  <c r="A403" i="5"/>
  <c r="B403" i="5"/>
  <c r="C403" i="5"/>
  <c r="D403" i="5"/>
  <c r="E403" i="5"/>
  <c r="F403" i="5"/>
  <c r="G403" i="5"/>
  <c r="H403" i="5"/>
  <c r="A404" i="5"/>
  <c r="B404" i="5"/>
  <c r="C404" i="5"/>
  <c r="D404" i="5"/>
  <c r="E404" i="5"/>
  <c r="F404" i="5"/>
  <c r="G404" i="5"/>
  <c r="H404" i="5"/>
  <c r="A405" i="5"/>
  <c r="B405" i="5"/>
  <c r="C405" i="5"/>
  <c r="D405" i="5"/>
  <c r="E405" i="5"/>
  <c r="F405" i="5"/>
  <c r="G405" i="5"/>
  <c r="H405" i="5"/>
  <c r="A406" i="5"/>
  <c r="B406" i="5"/>
  <c r="C406" i="5"/>
  <c r="D406" i="5"/>
  <c r="E406" i="5"/>
  <c r="F406" i="5"/>
  <c r="G406" i="5"/>
  <c r="H406" i="5"/>
  <c r="A407" i="5"/>
  <c r="B407" i="5"/>
  <c r="C407" i="5"/>
  <c r="D407" i="5"/>
  <c r="E407" i="5"/>
  <c r="F407" i="5"/>
  <c r="G407" i="5"/>
  <c r="H407" i="5"/>
  <c r="A408" i="5"/>
  <c r="B408" i="5"/>
  <c r="C408" i="5"/>
  <c r="D408" i="5"/>
  <c r="E408" i="5"/>
  <c r="F408" i="5"/>
  <c r="G408" i="5"/>
  <c r="H408" i="5"/>
  <c r="A409" i="5"/>
  <c r="B409" i="5"/>
  <c r="C409" i="5"/>
  <c r="D409" i="5"/>
  <c r="E409" i="5"/>
  <c r="F409" i="5"/>
  <c r="G409" i="5"/>
  <c r="H409" i="5"/>
  <c r="A410" i="5"/>
  <c r="B410" i="5"/>
  <c r="C410" i="5"/>
  <c r="D410" i="5"/>
  <c r="E410" i="5"/>
  <c r="F410" i="5"/>
  <c r="G410" i="5"/>
  <c r="H410" i="5"/>
  <c r="A411" i="5"/>
  <c r="B411" i="5"/>
  <c r="C411" i="5"/>
  <c r="D411" i="5"/>
  <c r="E411" i="5"/>
  <c r="F411" i="5"/>
  <c r="G411" i="5"/>
  <c r="H411" i="5"/>
  <c r="A412" i="5"/>
  <c r="B412" i="5"/>
  <c r="C412" i="5"/>
  <c r="D412" i="5"/>
  <c r="E412" i="5"/>
  <c r="F412" i="5"/>
  <c r="G412" i="5"/>
  <c r="H412" i="5"/>
  <c r="A413" i="5"/>
  <c r="B413" i="5"/>
  <c r="C413" i="5"/>
  <c r="D413" i="5"/>
  <c r="E413" i="5"/>
  <c r="F413" i="5"/>
  <c r="G413" i="5"/>
  <c r="H413" i="5"/>
  <c r="A414" i="5"/>
  <c r="B414" i="5"/>
  <c r="C414" i="5"/>
  <c r="D414" i="5"/>
  <c r="E414" i="5"/>
  <c r="F414" i="5"/>
  <c r="G414" i="5"/>
  <c r="H414" i="5"/>
  <c r="A415" i="5"/>
  <c r="B415" i="5"/>
  <c r="C415" i="5"/>
  <c r="D415" i="5"/>
  <c r="E415" i="5"/>
  <c r="F415" i="5"/>
  <c r="G415" i="5"/>
  <c r="H415" i="5"/>
  <c r="A416" i="5"/>
  <c r="B416" i="5"/>
  <c r="C416" i="5"/>
  <c r="D416" i="5"/>
  <c r="E416" i="5"/>
  <c r="F416" i="5"/>
  <c r="G416" i="5"/>
  <c r="H416" i="5"/>
  <c r="A417" i="5"/>
  <c r="B417" i="5"/>
  <c r="C417" i="5"/>
  <c r="D417" i="5"/>
  <c r="E417" i="5"/>
  <c r="F417" i="5"/>
  <c r="G417" i="5"/>
  <c r="H417" i="5"/>
  <c r="A418" i="5"/>
  <c r="B418" i="5"/>
  <c r="C418" i="5"/>
  <c r="D418" i="5"/>
  <c r="E418" i="5"/>
  <c r="F418" i="5"/>
  <c r="G418" i="5"/>
  <c r="H418" i="5"/>
  <c r="A419" i="5"/>
  <c r="B419" i="5"/>
  <c r="C419" i="5"/>
  <c r="D419" i="5"/>
  <c r="E419" i="5"/>
  <c r="F419" i="5"/>
  <c r="G419" i="5"/>
  <c r="H419" i="5"/>
  <c r="A420" i="5"/>
  <c r="B420" i="5"/>
  <c r="C420" i="5"/>
  <c r="D420" i="5"/>
  <c r="E420" i="5"/>
  <c r="F420" i="5"/>
  <c r="G420" i="5"/>
  <c r="H420" i="5"/>
  <c r="A421" i="5"/>
  <c r="B421" i="5"/>
  <c r="C421" i="5"/>
  <c r="D421" i="5"/>
  <c r="E421" i="5"/>
  <c r="F421" i="5"/>
  <c r="G421" i="5"/>
  <c r="H421" i="5"/>
  <c r="A422" i="5"/>
  <c r="B422" i="5"/>
  <c r="C422" i="5"/>
  <c r="D422" i="5"/>
  <c r="E422" i="5"/>
  <c r="F422" i="5"/>
  <c r="G422" i="5"/>
  <c r="H422" i="5"/>
  <c r="A423" i="5"/>
  <c r="B423" i="5"/>
  <c r="C423" i="5"/>
  <c r="D423" i="5"/>
  <c r="E423" i="5"/>
  <c r="F423" i="5"/>
  <c r="G423" i="5"/>
  <c r="H423" i="5"/>
  <c r="A424" i="5"/>
  <c r="B424" i="5"/>
  <c r="C424" i="5"/>
  <c r="D424" i="5"/>
  <c r="E424" i="5"/>
  <c r="F424" i="5"/>
  <c r="G424" i="5"/>
  <c r="H424" i="5"/>
  <c r="A425" i="5"/>
  <c r="B425" i="5"/>
  <c r="C425" i="5"/>
  <c r="D425" i="5"/>
  <c r="E425" i="5"/>
  <c r="F425" i="5"/>
  <c r="G425" i="5"/>
  <c r="H425" i="5"/>
  <c r="A426" i="5"/>
  <c r="B426" i="5"/>
  <c r="C426" i="5"/>
  <c r="D426" i="5"/>
  <c r="E426" i="5"/>
  <c r="F426" i="5"/>
  <c r="G426" i="5"/>
  <c r="H426" i="5"/>
  <c r="A427" i="5"/>
  <c r="B427" i="5"/>
  <c r="C427" i="5"/>
  <c r="D427" i="5"/>
  <c r="E427" i="5"/>
  <c r="F427" i="5"/>
  <c r="G427" i="5"/>
  <c r="H427" i="5"/>
  <c r="A428" i="5"/>
  <c r="B428" i="5"/>
  <c r="C428" i="5"/>
  <c r="D428" i="5"/>
  <c r="E428" i="5"/>
  <c r="F428" i="5"/>
  <c r="G428" i="5"/>
  <c r="H428" i="5"/>
  <c r="A429" i="5"/>
  <c r="B429" i="5"/>
  <c r="C429" i="5"/>
  <c r="D429" i="5"/>
  <c r="E429" i="5"/>
  <c r="F429" i="5"/>
  <c r="G429" i="5"/>
  <c r="H429" i="5"/>
  <c r="A430" i="5"/>
  <c r="B430" i="5"/>
  <c r="C430" i="5"/>
  <c r="D430" i="5"/>
  <c r="E430" i="5"/>
  <c r="F430" i="5"/>
  <c r="G430" i="5"/>
  <c r="H430" i="5"/>
  <c r="A431" i="5"/>
  <c r="B431" i="5"/>
  <c r="C431" i="5"/>
  <c r="D431" i="5"/>
  <c r="E431" i="5"/>
  <c r="F431" i="5"/>
  <c r="G431" i="5"/>
  <c r="H431" i="5"/>
  <c r="A432" i="5"/>
  <c r="B432" i="5"/>
  <c r="C432" i="5"/>
  <c r="D432" i="5"/>
  <c r="E432" i="5"/>
  <c r="F432" i="5"/>
  <c r="G432" i="5"/>
  <c r="H432" i="5"/>
  <c r="A433" i="5"/>
  <c r="B433" i="5"/>
  <c r="C433" i="5"/>
  <c r="D433" i="5"/>
  <c r="E433" i="5"/>
  <c r="F433" i="5"/>
  <c r="G433" i="5"/>
  <c r="H433" i="5"/>
  <c r="A434" i="5"/>
  <c r="B434" i="5"/>
  <c r="C434" i="5"/>
  <c r="D434" i="5"/>
  <c r="E434" i="5"/>
  <c r="F434" i="5"/>
  <c r="G434" i="5"/>
  <c r="H434" i="5"/>
  <c r="A435" i="5"/>
  <c r="B435" i="5"/>
  <c r="C435" i="5"/>
  <c r="D435" i="5"/>
  <c r="E435" i="5"/>
  <c r="F435" i="5"/>
  <c r="G435" i="5"/>
  <c r="H435" i="5"/>
  <c r="A436" i="5"/>
  <c r="B436" i="5"/>
  <c r="C436" i="5"/>
  <c r="D436" i="5"/>
  <c r="E436" i="5"/>
  <c r="F436" i="5"/>
  <c r="G436" i="5"/>
  <c r="H436" i="5"/>
  <c r="A437" i="5"/>
  <c r="B437" i="5"/>
  <c r="C437" i="5"/>
  <c r="D437" i="5"/>
  <c r="E437" i="5"/>
  <c r="F437" i="5"/>
  <c r="G437" i="5"/>
  <c r="H437" i="5"/>
  <c r="A438" i="5"/>
  <c r="B438" i="5"/>
  <c r="C438" i="5"/>
  <c r="D438" i="5"/>
  <c r="E438" i="5"/>
  <c r="F438" i="5"/>
  <c r="G438" i="5"/>
  <c r="H438" i="5"/>
  <c r="A439" i="5"/>
  <c r="B439" i="5"/>
  <c r="C439" i="5"/>
  <c r="D439" i="5"/>
  <c r="E439" i="5"/>
  <c r="F439" i="5"/>
  <c r="G439" i="5"/>
  <c r="H439" i="5"/>
  <c r="A440" i="5"/>
  <c r="B440" i="5"/>
  <c r="C440" i="5"/>
  <c r="D440" i="5"/>
  <c r="E440" i="5"/>
  <c r="F440" i="5"/>
  <c r="G440" i="5"/>
  <c r="H440" i="5"/>
  <c r="A441" i="5"/>
  <c r="B441" i="5"/>
  <c r="C441" i="5"/>
  <c r="D441" i="5"/>
  <c r="E441" i="5"/>
  <c r="F441" i="5"/>
  <c r="G441" i="5"/>
  <c r="H441" i="5"/>
  <c r="A442" i="5"/>
  <c r="B442" i="5"/>
  <c r="C442" i="5"/>
  <c r="D442" i="5"/>
  <c r="E442" i="5"/>
  <c r="F442" i="5"/>
  <c r="G442" i="5"/>
  <c r="H442" i="5"/>
  <c r="A443" i="5"/>
  <c r="B443" i="5"/>
  <c r="C443" i="5"/>
  <c r="D443" i="5"/>
  <c r="E443" i="5"/>
  <c r="F443" i="5"/>
  <c r="G443" i="5"/>
  <c r="H443" i="5"/>
  <c r="A444" i="5"/>
  <c r="B444" i="5"/>
  <c r="C444" i="5"/>
  <c r="D444" i="5"/>
  <c r="E444" i="5"/>
  <c r="F444" i="5"/>
  <c r="G444" i="5"/>
  <c r="H444" i="5"/>
  <c r="A445" i="5"/>
  <c r="B445" i="5"/>
  <c r="C445" i="5"/>
  <c r="D445" i="5"/>
  <c r="E445" i="5"/>
  <c r="F445" i="5"/>
  <c r="G445" i="5"/>
  <c r="H445" i="5"/>
  <c r="A446" i="5"/>
  <c r="B446" i="5"/>
  <c r="C446" i="5"/>
  <c r="D446" i="5"/>
  <c r="E446" i="5"/>
  <c r="F446" i="5"/>
  <c r="G446" i="5"/>
  <c r="H446" i="5"/>
  <c r="A447" i="5"/>
  <c r="B447" i="5"/>
  <c r="C447" i="5"/>
  <c r="D447" i="5"/>
  <c r="E447" i="5"/>
  <c r="F447" i="5"/>
  <c r="G447" i="5"/>
  <c r="H447" i="5"/>
  <c r="A448" i="5"/>
  <c r="B448" i="5"/>
  <c r="C448" i="5"/>
  <c r="D448" i="5"/>
  <c r="E448" i="5"/>
  <c r="F448" i="5"/>
  <c r="G448" i="5"/>
  <c r="H448" i="5"/>
  <c r="A449" i="5"/>
  <c r="B449" i="5"/>
  <c r="C449" i="5"/>
  <c r="D449" i="5"/>
  <c r="E449" i="5"/>
  <c r="F449" i="5"/>
  <c r="G449" i="5"/>
  <c r="H449" i="5"/>
  <c r="A450" i="5"/>
  <c r="B450" i="5"/>
  <c r="C450" i="5"/>
  <c r="D450" i="5"/>
  <c r="E450" i="5"/>
  <c r="F450" i="5"/>
  <c r="G450" i="5"/>
  <c r="H450" i="5"/>
  <c r="A451" i="5"/>
  <c r="B451" i="5"/>
  <c r="C451" i="5"/>
  <c r="D451" i="5"/>
  <c r="E451" i="5"/>
  <c r="F451" i="5"/>
  <c r="G451" i="5"/>
  <c r="H451" i="5"/>
  <c r="A452" i="5"/>
  <c r="B452" i="5"/>
  <c r="C452" i="5"/>
  <c r="D452" i="5"/>
  <c r="E452" i="5"/>
  <c r="F452" i="5"/>
  <c r="G452" i="5"/>
  <c r="H452" i="5"/>
  <c r="A453" i="5"/>
  <c r="B453" i="5"/>
  <c r="C453" i="5"/>
  <c r="D453" i="5"/>
  <c r="E453" i="5"/>
  <c r="F453" i="5"/>
  <c r="G453" i="5"/>
  <c r="H453" i="5"/>
  <c r="A454" i="5"/>
  <c r="B454" i="5"/>
  <c r="C454" i="5"/>
  <c r="D454" i="5"/>
  <c r="E454" i="5"/>
  <c r="F454" i="5"/>
  <c r="G454" i="5"/>
  <c r="H454" i="5"/>
  <c r="A455" i="5"/>
  <c r="B455" i="5"/>
  <c r="C455" i="5"/>
  <c r="D455" i="5"/>
  <c r="E455" i="5"/>
  <c r="F455" i="5"/>
  <c r="G455" i="5"/>
  <c r="H455" i="5"/>
  <c r="A456" i="5"/>
  <c r="B456" i="5"/>
  <c r="C456" i="5"/>
  <c r="D456" i="5"/>
  <c r="E456" i="5"/>
  <c r="F456" i="5"/>
  <c r="G456" i="5"/>
  <c r="H456" i="5"/>
  <c r="A457" i="5"/>
  <c r="B457" i="5"/>
  <c r="C457" i="5"/>
  <c r="D457" i="5"/>
  <c r="E457" i="5"/>
  <c r="F457" i="5"/>
  <c r="G457" i="5"/>
  <c r="H457" i="5"/>
  <c r="A458" i="5"/>
  <c r="B458" i="5"/>
  <c r="C458" i="5"/>
  <c r="D458" i="5"/>
  <c r="E458" i="5"/>
  <c r="F458" i="5"/>
  <c r="G458" i="5"/>
  <c r="H458" i="5"/>
  <c r="A459" i="5"/>
  <c r="B459" i="5"/>
  <c r="C459" i="5"/>
  <c r="D459" i="5"/>
  <c r="E459" i="5"/>
  <c r="F459" i="5"/>
  <c r="G459" i="5"/>
  <c r="H459" i="5"/>
  <c r="A460" i="5"/>
  <c r="B460" i="5"/>
  <c r="C460" i="5"/>
  <c r="D460" i="5"/>
  <c r="E460" i="5"/>
  <c r="F460" i="5"/>
  <c r="G460" i="5"/>
  <c r="H460" i="5"/>
  <c r="A461" i="5"/>
  <c r="B461" i="5"/>
  <c r="C461" i="5"/>
  <c r="D461" i="5"/>
  <c r="E461" i="5"/>
  <c r="F461" i="5"/>
  <c r="G461" i="5"/>
  <c r="H461" i="5"/>
  <c r="A462" i="5"/>
  <c r="B462" i="5"/>
  <c r="C462" i="5"/>
  <c r="D462" i="5"/>
  <c r="E462" i="5"/>
  <c r="F462" i="5"/>
  <c r="G462" i="5"/>
  <c r="H462" i="5"/>
  <c r="A463" i="5"/>
  <c r="B463" i="5"/>
  <c r="C463" i="5"/>
  <c r="D463" i="5"/>
  <c r="E463" i="5"/>
  <c r="F463" i="5"/>
  <c r="G463" i="5"/>
  <c r="H463" i="5"/>
  <c r="A464" i="5"/>
  <c r="B464" i="5"/>
  <c r="C464" i="5"/>
  <c r="D464" i="5"/>
  <c r="E464" i="5"/>
  <c r="F464" i="5"/>
  <c r="G464" i="5"/>
  <c r="H464" i="5"/>
  <c r="A465" i="5"/>
  <c r="B465" i="5"/>
  <c r="C465" i="5"/>
  <c r="D465" i="5"/>
  <c r="E465" i="5"/>
  <c r="F465" i="5"/>
  <c r="G465" i="5"/>
  <c r="H465" i="5"/>
  <c r="A466" i="5"/>
  <c r="B466" i="5"/>
  <c r="C466" i="5"/>
  <c r="D466" i="5"/>
  <c r="E466" i="5"/>
  <c r="F466" i="5"/>
  <c r="G466" i="5"/>
  <c r="H466" i="5"/>
  <c r="A467" i="5"/>
  <c r="B467" i="5"/>
  <c r="C467" i="5"/>
  <c r="D467" i="5"/>
  <c r="E467" i="5"/>
  <c r="F467" i="5"/>
  <c r="G467" i="5"/>
  <c r="H467" i="5"/>
  <c r="A468" i="5"/>
  <c r="B468" i="5"/>
  <c r="C468" i="5"/>
  <c r="D468" i="5"/>
  <c r="E468" i="5"/>
  <c r="F468" i="5"/>
  <c r="G468" i="5"/>
  <c r="H468" i="5"/>
  <c r="A469" i="5"/>
  <c r="B469" i="5"/>
  <c r="C469" i="5"/>
  <c r="D469" i="5"/>
  <c r="E469" i="5"/>
  <c r="F469" i="5"/>
  <c r="G469" i="5"/>
  <c r="H469" i="5"/>
  <c r="A470" i="5"/>
  <c r="B470" i="5"/>
  <c r="C470" i="5"/>
  <c r="D470" i="5"/>
  <c r="E470" i="5"/>
  <c r="F470" i="5"/>
  <c r="G470" i="5"/>
  <c r="H470" i="5"/>
  <c r="A471" i="5"/>
  <c r="B471" i="5"/>
  <c r="C471" i="5"/>
  <c r="D471" i="5"/>
  <c r="E471" i="5"/>
  <c r="F471" i="5"/>
  <c r="G471" i="5"/>
  <c r="H471" i="5"/>
  <c r="A472" i="5"/>
  <c r="B472" i="5"/>
  <c r="C472" i="5"/>
  <c r="D472" i="5"/>
  <c r="E472" i="5"/>
  <c r="F472" i="5"/>
  <c r="G472" i="5"/>
  <c r="H472" i="5"/>
  <c r="A473" i="5"/>
  <c r="B473" i="5"/>
  <c r="C473" i="5"/>
  <c r="D473" i="5"/>
  <c r="E473" i="5"/>
  <c r="F473" i="5"/>
  <c r="G473" i="5"/>
  <c r="H473" i="5"/>
  <c r="A474" i="5"/>
  <c r="B474" i="5"/>
  <c r="C474" i="5"/>
  <c r="D474" i="5"/>
  <c r="E474" i="5"/>
  <c r="F474" i="5"/>
  <c r="G474" i="5"/>
  <c r="H474" i="5"/>
  <c r="AQ182" i="2"/>
  <c r="L298" i="6" s="1"/>
  <c r="AP182" i="2"/>
  <c r="K298" i="6" s="1"/>
  <c r="AO182" i="2"/>
  <c r="J298" i="6" s="1"/>
  <c r="I298" i="6"/>
  <c r="AI182" i="2"/>
  <c r="AH182" i="2"/>
  <c r="AG182" i="2"/>
  <c r="L297" i="6"/>
  <c r="K297" i="6"/>
  <c r="J297" i="6"/>
  <c r="I297" i="6"/>
  <c r="L296" i="6"/>
  <c r="K296" i="6"/>
  <c r="J296" i="6"/>
  <c r="I296" i="6"/>
  <c r="L295" i="6"/>
  <c r="K295" i="6"/>
  <c r="J295" i="6"/>
  <c r="I295" i="6"/>
  <c r="L294" i="6"/>
  <c r="K294" i="6"/>
  <c r="J294" i="6"/>
  <c r="I294" i="6"/>
  <c r="L293" i="6"/>
  <c r="K293" i="6"/>
  <c r="J293" i="6"/>
  <c r="I293" i="6"/>
  <c r="L292" i="6"/>
  <c r="K292" i="6"/>
  <c r="J292" i="6"/>
  <c r="I292" i="6"/>
  <c r="L291" i="6"/>
  <c r="K291" i="6"/>
  <c r="J291" i="6"/>
  <c r="I291" i="6"/>
  <c r="L290" i="6"/>
  <c r="K290" i="6"/>
  <c r="J290" i="6"/>
  <c r="I290" i="6"/>
  <c r="L289" i="6"/>
  <c r="K289" i="6"/>
  <c r="J289" i="6"/>
  <c r="I289" i="6"/>
  <c r="L288" i="6"/>
  <c r="K288" i="6"/>
  <c r="J288" i="6"/>
  <c r="I288" i="6"/>
  <c r="L287" i="6"/>
  <c r="K287" i="6"/>
  <c r="J287" i="6"/>
  <c r="I287" i="6"/>
  <c r="L286" i="6"/>
  <c r="K286" i="6"/>
  <c r="J286" i="6"/>
  <c r="I286" i="6"/>
  <c r="L47" i="6"/>
  <c r="K47" i="6"/>
  <c r="J47" i="6"/>
  <c r="I47" i="6"/>
  <c r="I48" i="6"/>
  <c r="J48" i="6"/>
  <c r="K48" i="6"/>
  <c r="L48" i="6"/>
  <c r="AG220" i="2"/>
  <c r="AH220" i="2"/>
  <c r="AI220" i="2"/>
  <c r="I504" i="6"/>
  <c r="AO220" i="2"/>
  <c r="J504" i="6" s="1"/>
  <c r="AP220" i="2"/>
  <c r="K504" i="6" s="1"/>
  <c r="AQ220" i="2"/>
  <c r="L504" i="6" s="1"/>
  <c r="AL220" i="2" l="1"/>
  <c r="AJ182" i="2"/>
  <c r="AM182" i="2" s="1"/>
  <c r="AL182" i="2"/>
  <c r="AQ203" i="2"/>
  <c r="L478" i="6" s="1"/>
  <c r="AP203" i="2"/>
  <c r="K478" i="6" s="1"/>
  <c r="AO203" i="2"/>
  <c r="J478" i="6" s="1"/>
  <c r="I478" i="6"/>
  <c r="AI203" i="2"/>
  <c r="AH203" i="2"/>
  <c r="AG203" i="2"/>
  <c r="AL203" i="2" l="1"/>
  <c r="AJ203" i="2"/>
  <c r="AQ202" i="2"/>
  <c r="L477" i="6" s="1"/>
  <c r="AP202" i="2"/>
  <c r="K477" i="6" s="1"/>
  <c r="AO202" i="2"/>
  <c r="J477" i="6" s="1"/>
  <c r="I477" i="6"/>
  <c r="AI202" i="2"/>
  <c r="AH202" i="2"/>
  <c r="AG202" i="2"/>
  <c r="L476" i="6"/>
  <c r="K476" i="6"/>
  <c r="J476" i="6"/>
  <c r="I476" i="6"/>
  <c r="L475" i="6"/>
  <c r="K475" i="6"/>
  <c r="J475" i="6"/>
  <c r="I475" i="6"/>
  <c r="L474" i="6"/>
  <c r="K474" i="6"/>
  <c r="J474" i="6"/>
  <c r="I474" i="6"/>
  <c r="L473" i="6"/>
  <c r="K473" i="6"/>
  <c r="J473" i="6"/>
  <c r="I473" i="6"/>
  <c r="L472" i="6"/>
  <c r="K472" i="6"/>
  <c r="J472" i="6"/>
  <c r="I472" i="6"/>
  <c r="L471" i="6"/>
  <c r="K471" i="6"/>
  <c r="J471" i="6"/>
  <c r="I471" i="6"/>
  <c r="L470" i="6"/>
  <c r="K470" i="6"/>
  <c r="J470" i="6"/>
  <c r="I470" i="6"/>
  <c r="L469" i="6"/>
  <c r="K469" i="6"/>
  <c r="J469" i="6"/>
  <c r="I469" i="6"/>
  <c r="L468" i="6"/>
  <c r="K468" i="6"/>
  <c r="J468" i="6"/>
  <c r="I468" i="6"/>
  <c r="L467" i="6"/>
  <c r="K467" i="6"/>
  <c r="J467" i="6"/>
  <c r="I467" i="6"/>
  <c r="L466" i="6"/>
  <c r="K466" i="6"/>
  <c r="J466" i="6"/>
  <c r="I466" i="6"/>
  <c r="L465" i="6"/>
  <c r="K465" i="6"/>
  <c r="J465" i="6"/>
  <c r="I465" i="6"/>
  <c r="L464" i="6"/>
  <c r="K464" i="6"/>
  <c r="J464" i="6"/>
  <c r="I464" i="6"/>
  <c r="L463" i="6"/>
  <c r="K463" i="6"/>
  <c r="J463" i="6"/>
  <c r="I463" i="6"/>
  <c r="L462" i="6"/>
  <c r="K462" i="6"/>
  <c r="J462" i="6"/>
  <c r="I462" i="6"/>
  <c r="L461" i="6"/>
  <c r="K461" i="6"/>
  <c r="J461" i="6"/>
  <c r="I461" i="6"/>
  <c r="L460" i="6"/>
  <c r="K460" i="6"/>
  <c r="J460" i="6"/>
  <c r="I460" i="6"/>
  <c r="L459" i="6"/>
  <c r="K459" i="6"/>
  <c r="J459" i="6"/>
  <c r="I459" i="6"/>
  <c r="L458" i="6"/>
  <c r="K458" i="6"/>
  <c r="J458" i="6"/>
  <c r="I458" i="6"/>
  <c r="L457" i="6"/>
  <c r="K457" i="6"/>
  <c r="J457" i="6"/>
  <c r="I457" i="6"/>
  <c r="L456" i="6"/>
  <c r="K456" i="6"/>
  <c r="J456" i="6"/>
  <c r="I456" i="6"/>
  <c r="L455" i="6"/>
  <c r="K455" i="6"/>
  <c r="J455" i="6"/>
  <c r="I455" i="6"/>
  <c r="L454" i="6"/>
  <c r="K454" i="6"/>
  <c r="J454" i="6"/>
  <c r="I454" i="6"/>
  <c r="L453" i="6"/>
  <c r="K453" i="6"/>
  <c r="J453" i="6"/>
  <c r="I453" i="6"/>
  <c r="L452" i="6"/>
  <c r="K452" i="6"/>
  <c r="J452" i="6"/>
  <c r="I452" i="6"/>
  <c r="L451" i="6"/>
  <c r="K451" i="6"/>
  <c r="J451" i="6"/>
  <c r="I451" i="6"/>
  <c r="L450" i="6"/>
  <c r="K450" i="6"/>
  <c r="J450" i="6"/>
  <c r="I450" i="6"/>
  <c r="L449" i="6"/>
  <c r="K449" i="6"/>
  <c r="J449" i="6"/>
  <c r="I449" i="6"/>
  <c r="L448" i="6"/>
  <c r="K448" i="6"/>
  <c r="J448" i="6"/>
  <c r="I448" i="6"/>
  <c r="L447" i="6"/>
  <c r="K447" i="6"/>
  <c r="J447" i="6"/>
  <c r="I447" i="6"/>
  <c r="L446" i="6"/>
  <c r="K446" i="6"/>
  <c r="J446" i="6"/>
  <c r="I446" i="6"/>
  <c r="L445" i="6"/>
  <c r="K445" i="6"/>
  <c r="J445" i="6"/>
  <c r="I445" i="6"/>
  <c r="L444" i="6"/>
  <c r="K444" i="6"/>
  <c r="J444" i="6"/>
  <c r="I444" i="6"/>
  <c r="L443" i="6"/>
  <c r="K443" i="6"/>
  <c r="J443" i="6"/>
  <c r="I443" i="6"/>
  <c r="L442" i="6"/>
  <c r="K442" i="6"/>
  <c r="J442" i="6"/>
  <c r="I442" i="6"/>
  <c r="L441" i="6"/>
  <c r="K441" i="6"/>
  <c r="J441" i="6"/>
  <c r="I441" i="6"/>
  <c r="L440" i="6"/>
  <c r="K440" i="6"/>
  <c r="J440" i="6"/>
  <c r="I440" i="6"/>
  <c r="L439" i="6"/>
  <c r="K439" i="6"/>
  <c r="J439" i="6"/>
  <c r="I439" i="6"/>
  <c r="L438" i="6"/>
  <c r="K438" i="6"/>
  <c r="J438" i="6"/>
  <c r="I438" i="6"/>
  <c r="L437" i="6"/>
  <c r="K437" i="6"/>
  <c r="J437" i="6"/>
  <c r="I437" i="6"/>
  <c r="L436" i="6"/>
  <c r="K436" i="6"/>
  <c r="J436" i="6"/>
  <c r="I436" i="6"/>
  <c r="L435" i="6"/>
  <c r="K435" i="6"/>
  <c r="J435" i="6"/>
  <c r="I435" i="6"/>
  <c r="L434" i="6"/>
  <c r="K434" i="6"/>
  <c r="J434" i="6"/>
  <c r="I434" i="6"/>
  <c r="L433" i="6"/>
  <c r="K433" i="6"/>
  <c r="J433" i="6"/>
  <c r="I433" i="6"/>
  <c r="L432" i="6"/>
  <c r="K432" i="6"/>
  <c r="J432" i="6"/>
  <c r="I432" i="6"/>
  <c r="L431" i="6"/>
  <c r="K431" i="6"/>
  <c r="J431" i="6"/>
  <c r="I431" i="6"/>
  <c r="L430" i="6"/>
  <c r="K430" i="6"/>
  <c r="J430" i="6"/>
  <c r="I430" i="6"/>
  <c r="L429" i="6"/>
  <c r="K429" i="6"/>
  <c r="J429" i="6"/>
  <c r="I429" i="6"/>
  <c r="L428" i="6"/>
  <c r="K428" i="6"/>
  <c r="J428" i="6"/>
  <c r="I428" i="6"/>
  <c r="L427" i="6"/>
  <c r="K427" i="6"/>
  <c r="J427" i="6"/>
  <c r="I427" i="6"/>
  <c r="L426" i="6"/>
  <c r="K426" i="6"/>
  <c r="J426" i="6"/>
  <c r="I426" i="6"/>
  <c r="L425" i="6"/>
  <c r="K425" i="6"/>
  <c r="J425" i="6"/>
  <c r="I425" i="6"/>
  <c r="L424" i="6"/>
  <c r="K424" i="6"/>
  <c r="J424" i="6"/>
  <c r="I424" i="6"/>
  <c r="L423" i="6"/>
  <c r="K423" i="6"/>
  <c r="J423" i="6"/>
  <c r="I423" i="6"/>
  <c r="L422" i="6"/>
  <c r="K422" i="6"/>
  <c r="J422" i="6"/>
  <c r="I422" i="6"/>
  <c r="L421" i="6"/>
  <c r="K421" i="6"/>
  <c r="J421" i="6"/>
  <c r="I421" i="6"/>
  <c r="L420" i="6"/>
  <c r="K420" i="6"/>
  <c r="J420" i="6"/>
  <c r="I420" i="6"/>
  <c r="L419" i="6"/>
  <c r="K419" i="6"/>
  <c r="J419" i="6"/>
  <c r="I419" i="6"/>
  <c r="L418" i="6"/>
  <c r="K418" i="6"/>
  <c r="J418" i="6"/>
  <c r="I418" i="6"/>
  <c r="L417" i="6"/>
  <c r="K417" i="6"/>
  <c r="J417" i="6"/>
  <c r="I417" i="6"/>
  <c r="L416" i="6"/>
  <c r="K416" i="6"/>
  <c r="J416" i="6"/>
  <c r="I416" i="6"/>
  <c r="L415" i="6"/>
  <c r="K415" i="6"/>
  <c r="J415" i="6"/>
  <c r="I415" i="6"/>
  <c r="L414" i="6"/>
  <c r="K414" i="6"/>
  <c r="J414" i="6"/>
  <c r="I414" i="6"/>
  <c r="L413" i="6"/>
  <c r="K413" i="6"/>
  <c r="J413" i="6"/>
  <c r="I413" i="6"/>
  <c r="L412" i="6"/>
  <c r="K412" i="6"/>
  <c r="J412" i="6"/>
  <c r="I412" i="6"/>
  <c r="L411" i="6"/>
  <c r="K411" i="6"/>
  <c r="J411" i="6"/>
  <c r="I411" i="6"/>
  <c r="L410" i="6"/>
  <c r="K410" i="6"/>
  <c r="J410" i="6"/>
  <c r="I410" i="6"/>
  <c r="L409" i="6"/>
  <c r="K409" i="6"/>
  <c r="J409" i="6"/>
  <c r="I409" i="6"/>
  <c r="L408" i="6"/>
  <c r="K408" i="6"/>
  <c r="J408" i="6"/>
  <c r="I408" i="6"/>
  <c r="L407" i="6"/>
  <c r="K407" i="6"/>
  <c r="J407" i="6"/>
  <c r="I407" i="6"/>
  <c r="L406" i="6"/>
  <c r="K406" i="6"/>
  <c r="J406" i="6"/>
  <c r="I406" i="6"/>
  <c r="L405" i="6"/>
  <c r="K405" i="6"/>
  <c r="J405" i="6"/>
  <c r="I405" i="6"/>
  <c r="L404" i="6"/>
  <c r="K404" i="6"/>
  <c r="J404" i="6"/>
  <c r="I404" i="6"/>
  <c r="L403" i="6"/>
  <c r="K403" i="6"/>
  <c r="J403" i="6"/>
  <c r="I403" i="6"/>
  <c r="L402" i="6"/>
  <c r="K402" i="6"/>
  <c r="J402" i="6"/>
  <c r="I402" i="6"/>
  <c r="L401" i="6"/>
  <c r="K401" i="6"/>
  <c r="J401" i="6"/>
  <c r="I401" i="6"/>
  <c r="L400" i="6"/>
  <c r="K400" i="6"/>
  <c r="J400" i="6"/>
  <c r="I400" i="6"/>
  <c r="L399" i="6"/>
  <c r="K399" i="6"/>
  <c r="J399" i="6"/>
  <c r="I399" i="6"/>
  <c r="L398" i="6"/>
  <c r="K398" i="6"/>
  <c r="J398" i="6"/>
  <c r="I398" i="6"/>
  <c r="L397" i="6"/>
  <c r="K397" i="6"/>
  <c r="J397" i="6"/>
  <c r="I397" i="6"/>
  <c r="L396" i="6"/>
  <c r="K396" i="6"/>
  <c r="J396" i="6"/>
  <c r="I396" i="6"/>
  <c r="AQ201" i="2"/>
  <c r="L395" i="6" s="1"/>
  <c r="AP201" i="2"/>
  <c r="K395" i="6" s="1"/>
  <c r="AO201" i="2"/>
  <c r="J395" i="6" s="1"/>
  <c r="I395" i="6"/>
  <c r="AI201" i="2"/>
  <c r="AH201" i="2"/>
  <c r="AG201" i="2"/>
  <c r="L394" i="6"/>
  <c r="K394" i="6"/>
  <c r="J394" i="6"/>
  <c r="I394" i="6"/>
  <c r="L393" i="6"/>
  <c r="K393" i="6"/>
  <c r="J393" i="6"/>
  <c r="I393" i="6"/>
  <c r="L392" i="6"/>
  <c r="K392" i="6"/>
  <c r="J392" i="6"/>
  <c r="I392" i="6"/>
  <c r="L391" i="6"/>
  <c r="K391" i="6"/>
  <c r="J391" i="6"/>
  <c r="I391" i="6"/>
  <c r="L390" i="6"/>
  <c r="K390" i="6"/>
  <c r="J390" i="6"/>
  <c r="I390" i="6"/>
  <c r="L389" i="6"/>
  <c r="K389" i="6"/>
  <c r="J389" i="6"/>
  <c r="I389" i="6"/>
  <c r="L388" i="6"/>
  <c r="K388" i="6"/>
  <c r="J388" i="6"/>
  <c r="I388" i="6"/>
  <c r="L387" i="6"/>
  <c r="K387" i="6"/>
  <c r="J387" i="6"/>
  <c r="I387" i="6"/>
  <c r="L386" i="6"/>
  <c r="K386" i="6"/>
  <c r="J386" i="6"/>
  <c r="I386" i="6"/>
  <c r="L385" i="6"/>
  <c r="K385" i="6"/>
  <c r="J385" i="6"/>
  <c r="I385" i="6"/>
  <c r="L384" i="6"/>
  <c r="K384" i="6"/>
  <c r="J384" i="6"/>
  <c r="I384" i="6"/>
  <c r="L383" i="6"/>
  <c r="K383" i="6"/>
  <c r="J383" i="6"/>
  <c r="I383" i="6"/>
  <c r="L382" i="6"/>
  <c r="K382" i="6"/>
  <c r="J382" i="6"/>
  <c r="I382" i="6"/>
  <c r="L381" i="6"/>
  <c r="K381" i="6"/>
  <c r="J381" i="6"/>
  <c r="I381" i="6"/>
  <c r="L380" i="6"/>
  <c r="K380" i="6"/>
  <c r="J380" i="6"/>
  <c r="I380" i="6"/>
  <c r="L379" i="6"/>
  <c r="K379" i="6"/>
  <c r="J379" i="6"/>
  <c r="I379" i="6"/>
  <c r="L378" i="6"/>
  <c r="K378" i="6"/>
  <c r="J378" i="6"/>
  <c r="I378" i="6"/>
  <c r="L377" i="6"/>
  <c r="K377" i="6"/>
  <c r="J377" i="6"/>
  <c r="I377" i="6"/>
  <c r="L376" i="6"/>
  <c r="K376" i="6"/>
  <c r="J376" i="6"/>
  <c r="I376" i="6"/>
  <c r="L375" i="6"/>
  <c r="K375" i="6"/>
  <c r="J375" i="6"/>
  <c r="I375" i="6"/>
  <c r="L374" i="6"/>
  <c r="K374" i="6"/>
  <c r="J374" i="6"/>
  <c r="I374" i="6"/>
  <c r="L373" i="6"/>
  <c r="K373" i="6"/>
  <c r="J373" i="6"/>
  <c r="I373" i="6"/>
  <c r="L372" i="6"/>
  <c r="K372" i="6"/>
  <c r="J372" i="6"/>
  <c r="I372" i="6"/>
  <c r="L371" i="6"/>
  <c r="K371" i="6"/>
  <c r="J371" i="6"/>
  <c r="I371" i="6"/>
  <c r="L370" i="6"/>
  <c r="K370" i="6"/>
  <c r="J370" i="6"/>
  <c r="I370" i="6"/>
  <c r="L369" i="6"/>
  <c r="K369" i="6"/>
  <c r="J369" i="6"/>
  <c r="I369" i="6"/>
  <c r="L368" i="6"/>
  <c r="K368" i="6"/>
  <c r="J368" i="6"/>
  <c r="I368" i="6"/>
  <c r="L367" i="6"/>
  <c r="K367" i="6"/>
  <c r="J367" i="6"/>
  <c r="I367" i="6"/>
  <c r="L366" i="6"/>
  <c r="K366" i="6"/>
  <c r="J366" i="6"/>
  <c r="I366" i="6"/>
  <c r="L365" i="6"/>
  <c r="K365" i="6"/>
  <c r="J365" i="6"/>
  <c r="I365" i="6"/>
  <c r="L364" i="6"/>
  <c r="K364" i="6"/>
  <c r="J364" i="6"/>
  <c r="I364" i="6"/>
  <c r="L363" i="6"/>
  <c r="K363" i="6"/>
  <c r="J363" i="6"/>
  <c r="I363" i="6"/>
  <c r="L362" i="6"/>
  <c r="K362" i="6"/>
  <c r="J362" i="6"/>
  <c r="I362" i="6"/>
  <c r="L361" i="6"/>
  <c r="K361" i="6"/>
  <c r="J361" i="6"/>
  <c r="I361" i="6"/>
  <c r="L360" i="6"/>
  <c r="K360" i="6"/>
  <c r="J360" i="6"/>
  <c r="I360" i="6"/>
  <c r="L359" i="6"/>
  <c r="K359" i="6"/>
  <c r="J359" i="6"/>
  <c r="I359" i="6"/>
  <c r="L358" i="6"/>
  <c r="K358" i="6"/>
  <c r="J358" i="6"/>
  <c r="I358" i="6"/>
  <c r="L357" i="6"/>
  <c r="K357" i="6"/>
  <c r="J357" i="6"/>
  <c r="I357" i="6"/>
  <c r="L356" i="6"/>
  <c r="K356" i="6"/>
  <c r="J356" i="6"/>
  <c r="I356" i="6"/>
  <c r="L355" i="6"/>
  <c r="K355" i="6"/>
  <c r="J355" i="6"/>
  <c r="I355" i="6"/>
  <c r="L354" i="6"/>
  <c r="K354" i="6"/>
  <c r="J354" i="6"/>
  <c r="I354" i="6"/>
  <c r="L353" i="6"/>
  <c r="K353" i="6"/>
  <c r="J353" i="6"/>
  <c r="I353" i="6"/>
  <c r="L352" i="6"/>
  <c r="K352" i="6"/>
  <c r="J352" i="6"/>
  <c r="I352" i="6"/>
  <c r="L351" i="6"/>
  <c r="K351" i="6"/>
  <c r="J351" i="6"/>
  <c r="I351" i="6"/>
  <c r="L350" i="6"/>
  <c r="K350" i="6"/>
  <c r="J350" i="6"/>
  <c r="I350" i="6"/>
  <c r="L349" i="6"/>
  <c r="K349" i="6"/>
  <c r="J349" i="6"/>
  <c r="I349" i="6"/>
  <c r="L348" i="6"/>
  <c r="K348" i="6"/>
  <c r="J348" i="6"/>
  <c r="I348" i="6"/>
  <c r="L347" i="6"/>
  <c r="K347" i="6"/>
  <c r="J347" i="6"/>
  <c r="I347" i="6"/>
  <c r="L346" i="6"/>
  <c r="K346" i="6"/>
  <c r="J346" i="6"/>
  <c r="I346" i="6"/>
  <c r="L345" i="6"/>
  <c r="K345" i="6"/>
  <c r="J345" i="6"/>
  <c r="I345" i="6"/>
  <c r="L344" i="6"/>
  <c r="K344" i="6"/>
  <c r="J344" i="6"/>
  <c r="I344" i="6"/>
  <c r="L343" i="6"/>
  <c r="K343" i="6"/>
  <c r="J343" i="6"/>
  <c r="I343" i="6"/>
  <c r="L342" i="6"/>
  <c r="K342" i="6"/>
  <c r="J342" i="6"/>
  <c r="I342" i="6"/>
  <c r="L341" i="6"/>
  <c r="K341" i="6"/>
  <c r="J341" i="6"/>
  <c r="I341" i="6"/>
  <c r="L340" i="6"/>
  <c r="K340" i="6"/>
  <c r="J340" i="6"/>
  <c r="I340" i="6"/>
  <c r="L339" i="6"/>
  <c r="K339" i="6"/>
  <c r="J339" i="6"/>
  <c r="I339" i="6"/>
  <c r="L338" i="6"/>
  <c r="K338" i="6"/>
  <c r="J338" i="6"/>
  <c r="I338" i="6"/>
  <c r="L337" i="6"/>
  <c r="K337" i="6"/>
  <c r="J337" i="6"/>
  <c r="I337" i="6"/>
  <c r="L336" i="6"/>
  <c r="K336" i="6"/>
  <c r="J336" i="6"/>
  <c r="I336" i="6"/>
  <c r="L335" i="6"/>
  <c r="K335" i="6"/>
  <c r="J335" i="6"/>
  <c r="I335" i="6"/>
  <c r="L334" i="6"/>
  <c r="K334" i="6"/>
  <c r="J334" i="6"/>
  <c r="I334" i="6"/>
  <c r="L333" i="6"/>
  <c r="K333" i="6"/>
  <c r="J333" i="6"/>
  <c r="I333" i="6"/>
  <c r="L332" i="6"/>
  <c r="K332" i="6"/>
  <c r="J332" i="6"/>
  <c r="I332" i="6"/>
  <c r="L331" i="6"/>
  <c r="K331" i="6"/>
  <c r="J331" i="6"/>
  <c r="I331" i="6"/>
  <c r="L330" i="6"/>
  <c r="K330" i="6"/>
  <c r="J330" i="6"/>
  <c r="I330" i="6"/>
  <c r="L329" i="6"/>
  <c r="K329" i="6"/>
  <c r="J329" i="6"/>
  <c r="I329" i="6"/>
  <c r="L328" i="6"/>
  <c r="K328" i="6"/>
  <c r="J328" i="6"/>
  <c r="I328" i="6"/>
  <c r="L327" i="6"/>
  <c r="K327" i="6"/>
  <c r="J327" i="6"/>
  <c r="I327" i="6"/>
  <c r="L326" i="6"/>
  <c r="K326" i="6"/>
  <c r="J326" i="6"/>
  <c r="I326" i="6"/>
  <c r="L325" i="6"/>
  <c r="K325" i="6"/>
  <c r="J325" i="6"/>
  <c r="I325" i="6"/>
  <c r="L324" i="6"/>
  <c r="K324" i="6"/>
  <c r="J324" i="6"/>
  <c r="I324" i="6"/>
  <c r="L323" i="6"/>
  <c r="K323" i="6"/>
  <c r="J323" i="6"/>
  <c r="I323" i="6"/>
  <c r="L322" i="6"/>
  <c r="K322" i="6"/>
  <c r="J322" i="6"/>
  <c r="I322" i="6"/>
  <c r="L321" i="6"/>
  <c r="K321" i="6"/>
  <c r="J321" i="6"/>
  <c r="I321" i="6"/>
  <c r="L320" i="6"/>
  <c r="K320" i="6"/>
  <c r="J320" i="6"/>
  <c r="I320" i="6"/>
  <c r="L319" i="6"/>
  <c r="K319" i="6"/>
  <c r="J319" i="6"/>
  <c r="I319" i="6"/>
  <c r="AQ200" i="2"/>
  <c r="L318" i="6" s="1"/>
  <c r="AP200" i="2"/>
  <c r="K318" i="6" s="1"/>
  <c r="AO200" i="2"/>
  <c r="J318" i="6" s="1"/>
  <c r="I318" i="6"/>
  <c r="AI200" i="2"/>
  <c r="AH200" i="2"/>
  <c r="AG200" i="2"/>
  <c r="AL200" i="2" l="1"/>
  <c r="AM203" i="2"/>
  <c r="AJ200" i="2"/>
  <c r="AJ201" i="2"/>
  <c r="AJ202" i="2"/>
  <c r="AL201" i="2"/>
  <c r="AL202" i="2"/>
  <c r="AQ195" i="2"/>
  <c r="L316" i="6" s="1"/>
  <c r="AP195" i="2"/>
  <c r="K316" i="6" s="1"/>
  <c r="AO195" i="2"/>
  <c r="J316" i="6" s="1"/>
  <c r="AG195" i="2"/>
  <c r="AH195" i="2"/>
  <c r="AI195" i="2"/>
  <c r="I316" i="6"/>
  <c r="AQ243" i="2"/>
  <c r="L540" i="6" s="1"/>
  <c r="AP243" i="2"/>
  <c r="K540" i="6" s="1"/>
  <c r="AO243" i="2"/>
  <c r="J540" i="6" s="1"/>
  <c r="I540" i="6"/>
  <c r="AI243" i="2"/>
  <c r="AH243" i="2"/>
  <c r="AG243" i="2"/>
  <c r="AE243" i="2"/>
  <c r="AQ241" i="2"/>
  <c r="L539" i="6" s="1"/>
  <c r="AP241" i="2"/>
  <c r="K539" i="6" s="1"/>
  <c r="AO241" i="2"/>
  <c r="J539" i="6" s="1"/>
  <c r="I539" i="6"/>
  <c r="AI241" i="2"/>
  <c r="AH241" i="2"/>
  <c r="L538" i="6"/>
  <c r="K538" i="6"/>
  <c r="J538" i="6"/>
  <c r="I538" i="6"/>
  <c r="L537" i="6"/>
  <c r="K537" i="6"/>
  <c r="J537" i="6"/>
  <c r="I537" i="6"/>
  <c r="AQ240" i="2"/>
  <c r="L536" i="6" s="1"/>
  <c r="AP240" i="2"/>
  <c r="K536" i="6" s="1"/>
  <c r="AO240" i="2"/>
  <c r="J536" i="6" s="1"/>
  <c r="I536" i="6"/>
  <c r="AI240" i="2"/>
  <c r="AH240" i="2"/>
  <c r="AG240" i="2"/>
  <c r="L535" i="6"/>
  <c r="K535" i="6"/>
  <c r="J535" i="6"/>
  <c r="I535" i="6"/>
  <c r="L534" i="6"/>
  <c r="K534" i="6"/>
  <c r="J534" i="6"/>
  <c r="I534" i="6"/>
  <c r="AQ239" i="2"/>
  <c r="L533" i="6" s="1"/>
  <c r="AP239" i="2"/>
  <c r="K533" i="6" s="1"/>
  <c r="AO239" i="2"/>
  <c r="J533" i="6" s="1"/>
  <c r="I533" i="6"/>
  <c r="AI239" i="2"/>
  <c r="AH239" i="2"/>
  <c r="AG239" i="2"/>
  <c r="AQ238" i="2"/>
  <c r="L532" i="6" s="1"/>
  <c r="AP238" i="2"/>
  <c r="K532" i="6" s="1"/>
  <c r="AO238" i="2"/>
  <c r="J532" i="6" s="1"/>
  <c r="I532" i="6"/>
  <c r="AI238" i="2"/>
  <c r="AH238" i="2"/>
  <c r="AG238" i="2"/>
  <c r="L531" i="6"/>
  <c r="K531" i="6"/>
  <c r="J531" i="6"/>
  <c r="I531" i="6"/>
  <c r="L530" i="6"/>
  <c r="K530" i="6"/>
  <c r="J530" i="6"/>
  <c r="I530" i="6"/>
  <c r="AQ237" i="2"/>
  <c r="L529" i="6" s="1"/>
  <c r="AP237" i="2"/>
  <c r="K529" i="6" s="1"/>
  <c r="AO237" i="2"/>
  <c r="J529" i="6" s="1"/>
  <c r="I529" i="6"/>
  <c r="AI237" i="2"/>
  <c r="AH237" i="2"/>
  <c r="AG237" i="2"/>
  <c r="AQ236" i="2"/>
  <c r="L528" i="6" s="1"/>
  <c r="AP236" i="2"/>
  <c r="K528" i="6" s="1"/>
  <c r="AO236" i="2"/>
  <c r="J528" i="6" s="1"/>
  <c r="I528" i="6"/>
  <c r="AI236" i="2"/>
  <c r="AH236" i="2"/>
  <c r="AG236" i="2"/>
  <c r="AM202" i="2" l="1"/>
  <c r="AJ240" i="2"/>
  <c r="AM200" i="2"/>
  <c r="AL236" i="2"/>
  <c r="AL237" i="2"/>
  <c r="AL238" i="2"/>
  <c r="AL239" i="2"/>
  <c r="AL240" i="2"/>
  <c r="AL241" i="2"/>
  <c r="AL243" i="2"/>
  <c r="AL195" i="2"/>
  <c r="AM201" i="2"/>
  <c r="AG132" i="2"/>
  <c r="AJ132" i="2" s="1"/>
  <c r="AM132" i="2" s="1"/>
  <c r="AH132" i="2"/>
  <c r="AI132" i="2"/>
  <c r="I213" i="6"/>
  <c r="AO132" i="2"/>
  <c r="J213" i="6" s="1"/>
  <c r="AP132" i="2"/>
  <c r="K213" i="6" s="1"/>
  <c r="AQ132" i="2"/>
  <c r="L213" i="6" s="1"/>
  <c r="AG133" i="2"/>
  <c r="AJ133" i="2" s="1"/>
  <c r="AM133" i="2" s="1"/>
  <c r="AH133" i="2"/>
  <c r="AI133" i="2"/>
  <c r="I214" i="6"/>
  <c r="AO133" i="2"/>
  <c r="J214" i="6" s="1"/>
  <c r="AP133" i="2"/>
  <c r="K214" i="6" s="1"/>
  <c r="AQ133" i="2"/>
  <c r="L214" i="6" s="1"/>
  <c r="AG134" i="2"/>
  <c r="AJ134" i="2" s="1"/>
  <c r="AM134" i="2" s="1"/>
  <c r="AH134" i="2"/>
  <c r="AI134" i="2"/>
  <c r="I215" i="6"/>
  <c r="AO134" i="2"/>
  <c r="J215" i="6" s="1"/>
  <c r="AP134" i="2"/>
  <c r="K215" i="6" s="1"/>
  <c r="AQ134" i="2"/>
  <c r="L215" i="6" s="1"/>
  <c r="AG135" i="2"/>
  <c r="AJ135" i="2" s="1"/>
  <c r="AM135" i="2" s="1"/>
  <c r="AH135" i="2"/>
  <c r="AI135" i="2"/>
  <c r="I216" i="6"/>
  <c r="AO135" i="2"/>
  <c r="J216" i="6" s="1"/>
  <c r="AP135" i="2"/>
  <c r="K216" i="6" s="1"/>
  <c r="AQ135" i="2"/>
  <c r="L216" i="6" s="1"/>
  <c r="I217" i="6"/>
  <c r="J217" i="6"/>
  <c r="K217" i="6"/>
  <c r="L217" i="6"/>
  <c r="AG136" i="2"/>
  <c r="AJ136" i="2" s="1"/>
  <c r="AM136" i="2" s="1"/>
  <c r="AH136" i="2"/>
  <c r="AI136" i="2"/>
  <c r="I218" i="6"/>
  <c r="AO136" i="2"/>
  <c r="J218" i="6" s="1"/>
  <c r="AP136" i="2"/>
  <c r="K218" i="6" s="1"/>
  <c r="AQ136" i="2"/>
  <c r="L218" i="6" s="1"/>
  <c r="AG137" i="2"/>
  <c r="AJ137" i="2" s="1"/>
  <c r="AH137" i="2"/>
  <c r="AI137" i="2"/>
  <c r="I219" i="6"/>
  <c r="AO137" i="2"/>
  <c r="J219" i="6" s="1"/>
  <c r="AP137" i="2"/>
  <c r="K219" i="6" s="1"/>
  <c r="AQ137" i="2"/>
  <c r="L219" i="6" s="1"/>
  <c r="I220" i="6"/>
  <c r="J220" i="6"/>
  <c r="K220" i="6"/>
  <c r="L220" i="6"/>
  <c r="AG138" i="2"/>
  <c r="AH138" i="2"/>
  <c r="AI138" i="2"/>
  <c r="I221" i="6"/>
  <c r="AO138" i="2"/>
  <c r="J221" i="6" s="1"/>
  <c r="AP138" i="2"/>
  <c r="K221" i="6" s="1"/>
  <c r="AQ138" i="2"/>
  <c r="L221" i="6" s="1"/>
  <c r="I222" i="6"/>
  <c r="J222" i="6"/>
  <c r="K222" i="6"/>
  <c r="L222" i="6"/>
  <c r="I223" i="6"/>
  <c r="J223" i="6"/>
  <c r="K223" i="6"/>
  <c r="L223" i="6"/>
  <c r="I224" i="6"/>
  <c r="J224" i="6"/>
  <c r="K224" i="6"/>
  <c r="L224" i="6"/>
  <c r="AG103" i="2"/>
  <c r="AH103" i="2"/>
  <c r="AI103" i="2"/>
  <c r="I178" i="6"/>
  <c r="AO103" i="2"/>
  <c r="J178" i="6" s="1"/>
  <c r="AP103" i="2"/>
  <c r="K178" i="6" s="1"/>
  <c r="AQ103" i="2"/>
  <c r="L178" i="6" s="1"/>
  <c r="I179" i="6"/>
  <c r="J179" i="6"/>
  <c r="K179" i="6"/>
  <c r="L179" i="6"/>
  <c r="I180" i="6"/>
  <c r="J180" i="6"/>
  <c r="K180" i="6"/>
  <c r="L180" i="6"/>
  <c r="I181" i="6"/>
  <c r="J181" i="6"/>
  <c r="K181" i="6"/>
  <c r="L181" i="6"/>
  <c r="I182" i="6"/>
  <c r="J182" i="6"/>
  <c r="K182" i="6"/>
  <c r="L182" i="6"/>
  <c r="I183" i="6"/>
  <c r="J183" i="6"/>
  <c r="K183" i="6"/>
  <c r="L183" i="6"/>
  <c r="I184" i="6"/>
  <c r="J184" i="6"/>
  <c r="K184" i="6"/>
  <c r="L184" i="6"/>
  <c r="I185" i="6"/>
  <c r="J185" i="6"/>
  <c r="K185" i="6"/>
  <c r="L185" i="6"/>
  <c r="AG105" i="2"/>
  <c r="AH105" i="2"/>
  <c r="AI105" i="2"/>
  <c r="I186" i="6"/>
  <c r="AO105" i="2"/>
  <c r="J186" i="6" s="1"/>
  <c r="AP105" i="2"/>
  <c r="K186" i="6" s="1"/>
  <c r="AQ105" i="2"/>
  <c r="L186" i="6" s="1"/>
  <c r="AG106" i="2"/>
  <c r="AH106" i="2"/>
  <c r="AI106" i="2"/>
  <c r="I187" i="6"/>
  <c r="AO106" i="2"/>
  <c r="J187" i="6" s="1"/>
  <c r="AP106" i="2"/>
  <c r="K187" i="6" s="1"/>
  <c r="AQ106" i="2"/>
  <c r="L187" i="6" s="1"/>
  <c r="AG107" i="2"/>
  <c r="AH107" i="2"/>
  <c r="AI107" i="2"/>
  <c r="I188" i="6"/>
  <c r="AO107" i="2"/>
  <c r="J188" i="6" s="1"/>
  <c r="AP107" i="2"/>
  <c r="K188" i="6" s="1"/>
  <c r="AQ107" i="2"/>
  <c r="L188" i="6" s="1"/>
  <c r="AG108" i="2"/>
  <c r="AH108" i="2"/>
  <c r="AI108" i="2"/>
  <c r="I189" i="6"/>
  <c r="AO108" i="2"/>
  <c r="J189" i="6" s="1"/>
  <c r="AP108" i="2"/>
  <c r="K189" i="6" s="1"/>
  <c r="AQ108" i="2"/>
  <c r="L189" i="6" s="1"/>
  <c r="AG109" i="2"/>
  <c r="AH109" i="2"/>
  <c r="AI109" i="2"/>
  <c r="I190" i="6"/>
  <c r="AO109" i="2"/>
  <c r="J190" i="6" s="1"/>
  <c r="AP109" i="2"/>
  <c r="K190" i="6" s="1"/>
  <c r="AQ109" i="2"/>
  <c r="L190" i="6" s="1"/>
  <c r="I164" i="6"/>
  <c r="J164" i="6"/>
  <c r="K164" i="6"/>
  <c r="L164" i="6"/>
  <c r="I165" i="6"/>
  <c r="J165" i="6"/>
  <c r="K165" i="6"/>
  <c r="L165" i="6"/>
  <c r="I166" i="6"/>
  <c r="J166" i="6"/>
  <c r="K166" i="6"/>
  <c r="L166" i="6"/>
  <c r="I167" i="6"/>
  <c r="J167" i="6"/>
  <c r="K167" i="6"/>
  <c r="L167" i="6"/>
  <c r="I168" i="6"/>
  <c r="J168" i="6"/>
  <c r="K168" i="6"/>
  <c r="L168" i="6"/>
  <c r="I169" i="6"/>
  <c r="J169" i="6"/>
  <c r="K169" i="6"/>
  <c r="L169" i="6"/>
  <c r="I170" i="6"/>
  <c r="J170" i="6"/>
  <c r="K170" i="6"/>
  <c r="L170" i="6"/>
  <c r="I171" i="6"/>
  <c r="J171" i="6"/>
  <c r="K171" i="6"/>
  <c r="L171" i="6"/>
  <c r="I172" i="6"/>
  <c r="J172" i="6"/>
  <c r="K172" i="6"/>
  <c r="L172" i="6"/>
  <c r="I173" i="6"/>
  <c r="J173" i="6"/>
  <c r="K173" i="6"/>
  <c r="L173" i="6"/>
  <c r="I174" i="6"/>
  <c r="J174" i="6"/>
  <c r="K174" i="6"/>
  <c r="L174" i="6"/>
  <c r="I175" i="6"/>
  <c r="J175" i="6"/>
  <c r="K175" i="6"/>
  <c r="L175" i="6"/>
  <c r="I176" i="6"/>
  <c r="J176" i="6"/>
  <c r="K176" i="6"/>
  <c r="L176" i="6"/>
  <c r="I177" i="6"/>
  <c r="J177" i="6"/>
  <c r="K177" i="6"/>
  <c r="L177" i="6"/>
  <c r="I191" i="6"/>
  <c r="J191" i="6"/>
  <c r="K191" i="6"/>
  <c r="L191" i="6"/>
  <c r="I192" i="6"/>
  <c r="J192" i="6"/>
  <c r="K192" i="6"/>
  <c r="L192" i="6"/>
  <c r="AG110" i="2"/>
  <c r="AH110" i="2"/>
  <c r="AI110" i="2"/>
  <c r="I193" i="6"/>
  <c r="AO110" i="2"/>
  <c r="J193" i="6" s="1"/>
  <c r="AP110" i="2"/>
  <c r="K193" i="6" s="1"/>
  <c r="AQ110" i="2"/>
  <c r="L193" i="6" s="1"/>
  <c r="AG111" i="2"/>
  <c r="AH111" i="2"/>
  <c r="AI111" i="2"/>
  <c r="I194" i="6"/>
  <c r="AO111" i="2"/>
  <c r="J194" i="6" s="1"/>
  <c r="AP111" i="2"/>
  <c r="K194" i="6" s="1"/>
  <c r="AQ111" i="2"/>
  <c r="L194" i="6" s="1"/>
  <c r="AG112" i="2"/>
  <c r="AH112" i="2"/>
  <c r="AI112" i="2"/>
  <c r="I195" i="6"/>
  <c r="AO112" i="2"/>
  <c r="J195" i="6" s="1"/>
  <c r="AP112" i="2"/>
  <c r="K195" i="6" s="1"/>
  <c r="AQ112" i="2"/>
  <c r="L195" i="6" s="1"/>
  <c r="AG113" i="2"/>
  <c r="AH113" i="2"/>
  <c r="AI113" i="2"/>
  <c r="I196" i="6"/>
  <c r="AO113" i="2"/>
  <c r="J196" i="6" s="1"/>
  <c r="AP113" i="2"/>
  <c r="K196" i="6" s="1"/>
  <c r="AQ113" i="2"/>
  <c r="L196" i="6" s="1"/>
  <c r="AG114" i="2"/>
  <c r="AH114" i="2"/>
  <c r="AI114" i="2"/>
  <c r="I197" i="6"/>
  <c r="AO114" i="2"/>
  <c r="J197" i="6" s="1"/>
  <c r="AP114" i="2"/>
  <c r="K197" i="6" s="1"/>
  <c r="AQ114" i="2"/>
  <c r="L197" i="6" s="1"/>
  <c r="AG115" i="2"/>
  <c r="AH115" i="2"/>
  <c r="AI115" i="2"/>
  <c r="I198" i="6"/>
  <c r="AO115" i="2"/>
  <c r="J198" i="6" s="1"/>
  <c r="AP115" i="2"/>
  <c r="K198" i="6" s="1"/>
  <c r="AQ115" i="2"/>
  <c r="L198" i="6" s="1"/>
  <c r="I199" i="6"/>
  <c r="J199" i="6"/>
  <c r="K199" i="6"/>
  <c r="L199" i="6"/>
  <c r="AG119" i="2"/>
  <c r="AJ119" i="2" s="1"/>
  <c r="AH119" i="2"/>
  <c r="AI119" i="2"/>
  <c r="I200" i="6"/>
  <c r="AO119" i="2"/>
  <c r="J200" i="6" s="1"/>
  <c r="AP119" i="2"/>
  <c r="K200" i="6" s="1"/>
  <c r="AQ119" i="2"/>
  <c r="L200" i="6" s="1"/>
  <c r="AG120" i="2"/>
  <c r="AJ120" i="2" s="1"/>
  <c r="AH120" i="2"/>
  <c r="AI120" i="2"/>
  <c r="I201" i="6"/>
  <c r="AO120" i="2"/>
  <c r="J201" i="6" s="1"/>
  <c r="AP120" i="2"/>
  <c r="K201" i="6" s="1"/>
  <c r="AQ120" i="2"/>
  <c r="L201" i="6" s="1"/>
  <c r="AG121" i="2"/>
  <c r="AJ121" i="2" s="1"/>
  <c r="AH121" i="2"/>
  <c r="AI121" i="2"/>
  <c r="I202" i="6"/>
  <c r="AO121" i="2"/>
  <c r="J202" i="6" s="1"/>
  <c r="AP121" i="2"/>
  <c r="K202" i="6" s="1"/>
  <c r="AQ121" i="2"/>
  <c r="L202" i="6" s="1"/>
  <c r="AG122" i="2"/>
  <c r="AJ122" i="2" s="1"/>
  <c r="AH122" i="2"/>
  <c r="AI122" i="2"/>
  <c r="I203" i="6"/>
  <c r="AO122" i="2"/>
  <c r="J203" i="6" s="1"/>
  <c r="AP122" i="2"/>
  <c r="K203" i="6" s="1"/>
  <c r="AQ122" i="2"/>
  <c r="L203" i="6" s="1"/>
  <c r="AG123" i="2"/>
  <c r="AH123" i="2"/>
  <c r="AI123" i="2"/>
  <c r="I204" i="6"/>
  <c r="AO123" i="2"/>
  <c r="J204" i="6" s="1"/>
  <c r="AP123" i="2"/>
  <c r="K204" i="6" s="1"/>
  <c r="AQ123" i="2"/>
  <c r="L204" i="6" s="1"/>
  <c r="AG124" i="2"/>
  <c r="AH124" i="2"/>
  <c r="AI124" i="2"/>
  <c r="I205" i="6"/>
  <c r="AO124" i="2"/>
  <c r="J205" i="6" s="1"/>
  <c r="AP124" i="2"/>
  <c r="K205" i="6" s="1"/>
  <c r="AQ124" i="2"/>
  <c r="L205" i="6" s="1"/>
  <c r="AG125" i="2"/>
  <c r="AH125" i="2"/>
  <c r="AI125" i="2"/>
  <c r="I206" i="6"/>
  <c r="AO125" i="2"/>
  <c r="J206" i="6" s="1"/>
  <c r="AP125" i="2"/>
  <c r="K206" i="6" s="1"/>
  <c r="AQ125" i="2"/>
  <c r="L206" i="6" s="1"/>
  <c r="AG126" i="2"/>
  <c r="AH126" i="2"/>
  <c r="AI126" i="2"/>
  <c r="I207" i="6"/>
  <c r="AO126" i="2"/>
  <c r="J207" i="6" s="1"/>
  <c r="AP126" i="2"/>
  <c r="K207" i="6" s="1"/>
  <c r="AQ126" i="2"/>
  <c r="L207" i="6" s="1"/>
  <c r="AG127" i="2"/>
  <c r="AH127" i="2"/>
  <c r="AI127" i="2"/>
  <c r="I208" i="6"/>
  <c r="AO127" i="2"/>
  <c r="J208" i="6" s="1"/>
  <c r="AP127" i="2"/>
  <c r="K208" i="6" s="1"/>
  <c r="AQ127" i="2"/>
  <c r="L208" i="6" s="1"/>
  <c r="AG128" i="2"/>
  <c r="AH128" i="2"/>
  <c r="AI128" i="2"/>
  <c r="I209" i="6"/>
  <c r="AO128" i="2"/>
  <c r="J209" i="6" s="1"/>
  <c r="AP128" i="2"/>
  <c r="K209" i="6" s="1"/>
  <c r="AQ128" i="2"/>
  <c r="L209" i="6" s="1"/>
  <c r="AG129" i="2"/>
  <c r="AH129" i="2"/>
  <c r="AI129" i="2"/>
  <c r="I210" i="6"/>
  <c r="AO129" i="2"/>
  <c r="J210" i="6" s="1"/>
  <c r="AP129" i="2"/>
  <c r="K210" i="6" s="1"/>
  <c r="AQ129" i="2"/>
  <c r="L210" i="6" s="1"/>
  <c r="AG130" i="2"/>
  <c r="AH130" i="2"/>
  <c r="AI130" i="2"/>
  <c r="I211" i="6"/>
  <c r="AO130" i="2"/>
  <c r="J211" i="6" s="1"/>
  <c r="AP130" i="2"/>
  <c r="K211" i="6" s="1"/>
  <c r="AQ130" i="2"/>
  <c r="L211" i="6" s="1"/>
  <c r="AG131" i="2"/>
  <c r="AH131" i="2"/>
  <c r="AI131" i="2"/>
  <c r="I212" i="6"/>
  <c r="AO131" i="2"/>
  <c r="J212" i="6" s="1"/>
  <c r="AP131" i="2"/>
  <c r="K212" i="6" s="1"/>
  <c r="AQ131" i="2"/>
  <c r="L212" i="6" s="1"/>
  <c r="I131" i="6"/>
  <c r="J131" i="6"/>
  <c r="K131" i="6"/>
  <c r="L131" i="6"/>
  <c r="I132" i="6"/>
  <c r="J132" i="6"/>
  <c r="K132" i="6"/>
  <c r="L132" i="6"/>
  <c r="I133" i="6"/>
  <c r="J133" i="6"/>
  <c r="K133" i="6"/>
  <c r="L133" i="6"/>
  <c r="I134" i="6"/>
  <c r="J134" i="6"/>
  <c r="K134" i="6"/>
  <c r="L134" i="6"/>
  <c r="I135" i="6"/>
  <c r="J135" i="6"/>
  <c r="K135" i="6"/>
  <c r="L135" i="6"/>
  <c r="I136" i="6"/>
  <c r="J136" i="6"/>
  <c r="K136" i="6"/>
  <c r="L136" i="6"/>
  <c r="AG98" i="2"/>
  <c r="AH98" i="2"/>
  <c r="AI98" i="2"/>
  <c r="I137" i="6"/>
  <c r="AO98" i="2"/>
  <c r="J137" i="6" s="1"/>
  <c r="AP98" i="2"/>
  <c r="K137" i="6" s="1"/>
  <c r="AQ98" i="2"/>
  <c r="L137" i="6" s="1"/>
  <c r="I138" i="6"/>
  <c r="J138" i="6"/>
  <c r="K138" i="6"/>
  <c r="L138" i="6"/>
  <c r="I139" i="6"/>
  <c r="J139" i="6"/>
  <c r="K139" i="6"/>
  <c r="L139" i="6"/>
  <c r="I140" i="6"/>
  <c r="J140" i="6"/>
  <c r="K140" i="6"/>
  <c r="L140" i="6"/>
  <c r="I141" i="6"/>
  <c r="J141" i="6"/>
  <c r="K141" i="6"/>
  <c r="L141" i="6"/>
  <c r="I142" i="6"/>
  <c r="J142" i="6"/>
  <c r="K142" i="6"/>
  <c r="L142" i="6"/>
  <c r="AG99" i="2"/>
  <c r="AH99" i="2"/>
  <c r="AI99" i="2"/>
  <c r="I143" i="6"/>
  <c r="AO99" i="2"/>
  <c r="J143" i="6" s="1"/>
  <c r="AP99" i="2"/>
  <c r="K143" i="6" s="1"/>
  <c r="AQ99" i="2"/>
  <c r="L143" i="6" s="1"/>
  <c r="I144" i="6"/>
  <c r="J144" i="6"/>
  <c r="K144" i="6"/>
  <c r="L144" i="6"/>
  <c r="I145" i="6"/>
  <c r="J145" i="6"/>
  <c r="K145" i="6"/>
  <c r="L145" i="6"/>
  <c r="I146" i="6"/>
  <c r="J146" i="6"/>
  <c r="K146" i="6"/>
  <c r="L146" i="6"/>
  <c r="I147" i="6"/>
  <c r="J147" i="6"/>
  <c r="K147" i="6"/>
  <c r="L147" i="6"/>
  <c r="I148" i="6"/>
  <c r="J148" i="6"/>
  <c r="K148" i="6"/>
  <c r="L148" i="6"/>
  <c r="I149" i="6"/>
  <c r="J149" i="6"/>
  <c r="K149" i="6"/>
  <c r="L149" i="6"/>
  <c r="I150" i="6"/>
  <c r="J150" i="6"/>
  <c r="K150" i="6"/>
  <c r="L150" i="6"/>
  <c r="I151" i="6"/>
  <c r="J151" i="6"/>
  <c r="K151" i="6"/>
  <c r="L151" i="6"/>
  <c r="I152" i="6"/>
  <c r="J152" i="6"/>
  <c r="K152" i="6"/>
  <c r="L152" i="6"/>
  <c r="I153" i="6"/>
  <c r="J153" i="6"/>
  <c r="K153" i="6"/>
  <c r="L153" i="6"/>
  <c r="I154" i="6"/>
  <c r="J154" i="6"/>
  <c r="K154" i="6"/>
  <c r="L154" i="6"/>
  <c r="I155" i="6"/>
  <c r="J155" i="6"/>
  <c r="K155" i="6"/>
  <c r="L155" i="6"/>
  <c r="I156" i="6"/>
  <c r="J156" i="6"/>
  <c r="K156" i="6"/>
  <c r="L156" i="6"/>
  <c r="I157" i="6"/>
  <c r="J157" i="6"/>
  <c r="K157" i="6"/>
  <c r="L157" i="6"/>
  <c r="I158" i="6"/>
  <c r="J158" i="6"/>
  <c r="K158" i="6"/>
  <c r="L158" i="6"/>
  <c r="I159" i="6"/>
  <c r="J159" i="6"/>
  <c r="K159" i="6"/>
  <c r="L159" i="6"/>
  <c r="I160" i="6"/>
  <c r="J160" i="6"/>
  <c r="K160" i="6"/>
  <c r="L160" i="6"/>
  <c r="I161" i="6"/>
  <c r="J161" i="6"/>
  <c r="K161" i="6"/>
  <c r="L161" i="6"/>
  <c r="I162" i="6"/>
  <c r="J162" i="6"/>
  <c r="K162" i="6"/>
  <c r="L162" i="6"/>
  <c r="AG100" i="2"/>
  <c r="AH100" i="2"/>
  <c r="AI100" i="2"/>
  <c r="I163" i="6"/>
  <c r="AO100" i="2"/>
  <c r="J163" i="6" s="1"/>
  <c r="AP100" i="2"/>
  <c r="K163" i="6" s="1"/>
  <c r="AQ100" i="2"/>
  <c r="L163" i="6" s="1"/>
  <c r="I225" i="6"/>
  <c r="J225" i="6"/>
  <c r="K225" i="6"/>
  <c r="L225" i="6"/>
  <c r="I226" i="6"/>
  <c r="J226" i="6"/>
  <c r="K226" i="6"/>
  <c r="L226" i="6"/>
  <c r="AG139" i="2"/>
  <c r="AH139" i="2"/>
  <c r="AI139" i="2"/>
  <c r="I227" i="6"/>
  <c r="AO139" i="2"/>
  <c r="J227" i="6" s="1"/>
  <c r="AP139" i="2"/>
  <c r="K227" i="6" s="1"/>
  <c r="AQ139" i="2"/>
  <c r="L227" i="6" s="1"/>
  <c r="AG140" i="2"/>
  <c r="AH140" i="2"/>
  <c r="AI140" i="2"/>
  <c r="I228" i="6"/>
  <c r="AO140" i="2"/>
  <c r="J228" i="6" s="1"/>
  <c r="AP140" i="2"/>
  <c r="K228" i="6" s="1"/>
  <c r="AQ140" i="2"/>
  <c r="L228" i="6" s="1"/>
  <c r="AG141" i="2"/>
  <c r="AJ141" i="2" s="1"/>
  <c r="AH141" i="2"/>
  <c r="AI141" i="2"/>
  <c r="I229" i="6"/>
  <c r="AO141" i="2"/>
  <c r="J229" i="6" s="1"/>
  <c r="AP141" i="2"/>
  <c r="K229" i="6" s="1"/>
  <c r="AQ141" i="2"/>
  <c r="L229" i="6" s="1"/>
  <c r="AG143" i="2"/>
  <c r="AH143" i="2"/>
  <c r="AI143" i="2"/>
  <c r="I230" i="6"/>
  <c r="AO143" i="2"/>
  <c r="J230" i="6" s="1"/>
  <c r="AP143" i="2"/>
  <c r="K230" i="6" s="1"/>
  <c r="AQ143" i="2"/>
  <c r="L230" i="6" s="1"/>
  <c r="AG144" i="2"/>
  <c r="AH144" i="2"/>
  <c r="AI144" i="2"/>
  <c r="I231" i="6"/>
  <c r="AO144" i="2"/>
  <c r="J231" i="6" s="1"/>
  <c r="AP144" i="2"/>
  <c r="K231" i="6" s="1"/>
  <c r="AQ144" i="2"/>
  <c r="L231" i="6" s="1"/>
  <c r="AG145" i="2"/>
  <c r="AH145" i="2"/>
  <c r="AI145" i="2"/>
  <c r="I232" i="6"/>
  <c r="AO145" i="2"/>
  <c r="J232" i="6" s="1"/>
  <c r="AP145" i="2"/>
  <c r="K232" i="6" s="1"/>
  <c r="AQ145" i="2"/>
  <c r="L232" i="6" s="1"/>
  <c r="AG146" i="2"/>
  <c r="AH146" i="2"/>
  <c r="AI146" i="2"/>
  <c r="I233" i="6"/>
  <c r="AO146" i="2"/>
  <c r="J233" i="6" s="1"/>
  <c r="AP146" i="2"/>
  <c r="K233" i="6" s="1"/>
  <c r="AQ146" i="2"/>
  <c r="L233" i="6" s="1"/>
  <c r="AG147" i="2"/>
  <c r="AH147" i="2"/>
  <c r="AI147" i="2"/>
  <c r="I234" i="6"/>
  <c r="AO147" i="2"/>
  <c r="J234" i="6" s="1"/>
  <c r="AP147" i="2"/>
  <c r="K234" i="6" s="1"/>
  <c r="AQ147" i="2"/>
  <c r="L234" i="6" s="1"/>
  <c r="AG148" i="2"/>
  <c r="AH148" i="2"/>
  <c r="AI148" i="2"/>
  <c r="I235" i="6"/>
  <c r="AO148" i="2"/>
  <c r="J235" i="6" s="1"/>
  <c r="AP148" i="2"/>
  <c r="K235" i="6" s="1"/>
  <c r="AQ148" i="2"/>
  <c r="L235" i="6" s="1"/>
  <c r="AG149" i="2"/>
  <c r="AH149" i="2"/>
  <c r="AI149" i="2"/>
  <c r="I236" i="6"/>
  <c r="AO149" i="2"/>
  <c r="J236" i="6" s="1"/>
  <c r="AP149" i="2"/>
  <c r="K236" i="6" s="1"/>
  <c r="AQ149" i="2"/>
  <c r="L236" i="6" s="1"/>
  <c r="AG150" i="2"/>
  <c r="AH150" i="2"/>
  <c r="AI150" i="2"/>
  <c r="I237" i="6"/>
  <c r="AO150" i="2"/>
  <c r="J237" i="6" s="1"/>
  <c r="AP150" i="2"/>
  <c r="K237" i="6" s="1"/>
  <c r="AQ150" i="2"/>
  <c r="L237" i="6" s="1"/>
  <c r="AG151" i="2"/>
  <c r="AH151" i="2"/>
  <c r="AI151" i="2"/>
  <c r="I238" i="6"/>
  <c r="AO151" i="2"/>
  <c r="J238" i="6" s="1"/>
  <c r="AP151" i="2"/>
  <c r="K238" i="6" s="1"/>
  <c r="AQ151" i="2"/>
  <c r="L238" i="6" s="1"/>
  <c r="AG152" i="2"/>
  <c r="AH152" i="2"/>
  <c r="AI152" i="2"/>
  <c r="I239" i="6"/>
  <c r="AO152" i="2"/>
  <c r="J239" i="6" s="1"/>
  <c r="AP152" i="2"/>
  <c r="K239" i="6" s="1"/>
  <c r="AQ152" i="2"/>
  <c r="L239" i="6" s="1"/>
  <c r="AG153" i="2"/>
  <c r="AH153" i="2"/>
  <c r="AI153" i="2"/>
  <c r="I240" i="6"/>
  <c r="AO153" i="2"/>
  <c r="J240" i="6" s="1"/>
  <c r="AP153" i="2"/>
  <c r="K240" i="6" s="1"/>
  <c r="AQ153" i="2"/>
  <c r="L240" i="6" s="1"/>
  <c r="AG154" i="2"/>
  <c r="AH154" i="2"/>
  <c r="AI154" i="2"/>
  <c r="I241" i="6"/>
  <c r="AO154" i="2"/>
  <c r="J241" i="6" s="1"/>
  <c r="AP154" i="2"/>
  <c r="K241" i="6" s="1"/>
  <c r="AQ154" i="2"/>
  <c r="L241" i="6" s="1"/>
  <c r="AG155" i="2"/>
  <c r="AH155" i="2"/>
  <c r="AI155" i="2"/>
  <c r="I242" i="6"/>
  <c r="AO155" i="2"/>
  <c r="J242" i="6" s="1"/>
  <c r="AP155" i="2"/>
  <c r="K242" i="6" s="1"/>
  <c r="AQ155" i="2"/>
  <c r="L242" i="6" s="1"/>
  <c r="AG97" i="2"/>
  <c r="AH97" i="2"/>
  <c r="AI97" i="2"/>
  <c r="I130" i="6"/>
  <c r="AO97" i="2"/>
  <c r="J130" i="6" s="1"/>
  <c r="AP97" i="2"/>
  <c r="K130" i="6" s="1"/>
  <c r="AQ97" i="2"/>
  <c r="L130" i="6" s="1"/>
  <c r="AQ235" i="2"/>
  <c r="L527" i="6" s="1"/>
  <c r="AP235" i="2"/>
  <c r="K527" i="6" s="1"/>
  <c r="AO235" i="2"/>
  <c r="J527" i="6" s="1"/>
  <c r="I527" i="6"/>
  <c r="AI235" i="2"/>
  <c r="AH235" i="2"/>
  <c r="AG235" i="2"/>
  <c r="AQ234" i="2"/>
  <c r="L526" i="6" s="1"/>
  <c r="AP234" i="2"/>
  <c r="K526" i="6" s="1"/>
  <c r="AO234" i="2"/>
  <c r="J526" i="6" s="1"/>
  <c r="I526" i="6"/>
  <c r="AI234" i="2"/>
  <c r="AH234" i="2"/>
  <c r="AG234" i="2"/>
  <c r="AQ233" i="2"/>
  <c r="L525" i="6" s="1"/>
  <c r="AP233" i="2"/>
  <c r="K525" i="6" s="1"/>
  <c r="AO233" i="2"/>
  <c r="J525" i="6" s="1"/>
  <c r="I525" i="6"/>
  <c r="AI233" i="2"/>
  <c r="AH233" i="2"/>
  <c r="AG233" i="2"/>
  <c r="AQ232" i="2"/>
  <c r="L524" i="6" s="1"/>
  <c r="AP232" i="2"/>
  <c r="K524" i="6" s="1"/>
  <c r="AO232" i="2"/>
  <c r="J524" i="6" s="1"/>
  <c r="I524" i="6"/>
  <c r="AI232" i="2"/>
  <c r="AH232" i="2"/>
  <c r="AG232" i="2"/>
  <c r="L523" i="6"/>
  <c r="K523" i="6"/>
  <c r="J523" i="6"/>
  <c r="I523" i="6"/>
  <c r="AQ231" i="2"/>
  <c r="L522" i="6" s="1"/>
  <c r="AP231" i="2"/>
  <c r="K522" i="6" s="1"/>
  <c r="AO231" i="2"/>
  <c r="J522" i="6" s="1"/>
  <c r="I522" i="6"/>
  <c r="AI231" i="2"/>
  <c r="AH231" i="2"/>
  <c r="AG231" i="2"/>
  <c r="AQ230" i="2"/>
  <c r="L521" i="6" s="1"/>
  <c r="AP230" i="2"/>
  <c r="K521" i="6" s="1"/>
  <c r="AO230" i="2"/>
  <c r="J521" i="6" s="1"/>
  <c r="I521" i="6"/>
  <c r="AI230" i="2"/>
  <c r="AH230" i="2"/>
  <c r="AG230" i="2"/>
  <c r="L520" i="6"/>
  <c r="K520" i="6"/>
  <c r="J520" i="6"/>
  <c r="I520" i="6"/>
  <c r="L519" i="6"/>
  <c r="K519" i="6"/>
  <c r="J519" i="6"/>
  <c r="I519" i="6"/>
  <c r="L518" i="6"/>
  <c r="K518" i="6"/>
  <c r="J518" i="6"/>
  <c r="I518" i="6"/>
  <c r="L517" i="6"/>
  <c r="K517" i="6"/>
  <c r="J517" i="6"/>
  <c r="I517" i="6"/>
  <c r="L516" i="6"/>
  <c r="K516" i="6"/>
  <c r="J516" i="6"/>
  <c r="I516" i="6"/>
  <c r="L515" i="6"/>
  <c r="K515" i="6"/>
  <c r="J515" i="6"/>
  <c r="I515" i="6"/>
  <c r="AQ229" i="2"/>
  <c r="L514" i="6" s="1"/>
  <c r="AP229" i="2"/>
  <c r="K514" i="6" s="1"/>
  <c r="AO229" i="2"/>
  <c r="J514" i="6" s="1"/>
  <c r="I514" i="6"/>
  <c r="AI229" i="2"/>
  <c r="AH229" i="2"/>
  <c r="AG229" i="2"/>
  <c r="L513" i="6"/>
  <c r="K513" i="6"/>
  <c r="J513" i="6"/>
  <c r="I513" i="6"/>
  <c r="AQ228" i="2"/>
  <c r="L512" i="6" s="1"/>
  <c r="AP228" i="2"/>
  <c r="K512" i="6" s="1"/>
  <c r="AO228" i="2"/>
  <c r="J512" i="6" s="1"/>
  <c r="I512" i="6"/>
  <c r="AI228" i="2"/>
  <c r="AH228" i="2"/>
  <c r="AG228" i="2"/>
  <c r="AQ227" i="2"/>
  <c r="L511" i="6" s="1"/>
  <c r="AP227" i="2"/>
  <c r="K511" i="6" s="1"/>
  <c r="AO227" i="2"/>
  <c r="J511" i="6" s="1"/>
  <c r="I511" i="6"/>
  <c r="AI227" i="2"/>
  <c r="AH227" i="2"/>
  <c r="AG227" i="2"/>
  <c r="AQ226" i="2"/>
  <c r="L510" i="6" s="1"/>
  <c r="AP226" i="2"/>
  <c r="K510" i="6" s="1"/>
  <c r="AO226" i="2"/>
  <c r="J510" i="6" s="1"/>
  <c r="I510" i="6"/>
  <c r="AI226" i="2"/>
  <c r="AH226" i="2"/>
  <c r="AG226" i="2"/>
  <c r="AQ225" i="2"/>
  <c r="L509" i="6" s="1"/>
  <c r="AP225" i="2"/>
  <c r="K509" i="6" s="1"/>
  <c r="AO225" i="2"/>
  <c r="J509" i="6" s="1"/>
  <c r="I509" i="6"/>
  <c r="AI225" i="2"/>
  <c r="AH225" i="2"/>
  <c r="AG225" i="2"/>
  <c r="AQ224" i="2"/>
  <c r="L508" i="6" s="1"/>
  <c r="AP224" i="2"/>
  <c r="K508" i="6" s="1"/>
  <c r="AO224" i="2"/>
  <c r="J508" i="6" s="1"/>
  <c r="I508" i="6"/>
  <c r="AI224" i="2"/>
  <c r="AH224" i="2"/>
  <c r="AG224" i="2"/>
  <c r="AQ223" i="2"/>
  <c r="L507" i="6" s="1"/>
  <c r="AP223" i="2"/>
  <c r="K507" i="6" s="1"/>
  <c r="AO223" i="2"/>
  <c r="J507" i="6" s="1"/>
  <c r="I507" i="6"/>
  <c r="AI223" i="2"/>
  <c r="AH223" i="2"/>
  <c r="AG223" i="2"/>
  <c r="AQ222" i="2"/>
  <c r="L506" i="6" s="1"/>
  <c r="AP222" i="2"/>
  <c r="K506" i="6" s="1"/>
  <c r="AO222" i="2"/>
  <c r="J506" i="6" s="1"/>
  <c r="I506" i="6"/>
  <c r="AI222" i="2"/>
  <c r="AH222" i="2"/>
  <c r="AG222" i="2"/>
  <c r="AQ221" i="2"/>
  <c r="L505" i="6" s="1"/>
  <c r="AP221" i="2"/>
  <c r="K505" i="6" s="1"/>
  <c r="AO221" i="2"/>
  <c r="J505" i="6" s="1"/>
  <c r="I505" i="6"/>
  <c r="AI221" i="2"/>
  <c r="AH221" i="2"/>
  <c r="AG221" i="2"/>
  <c r="AQ219" i="2"/>
  <c r="L503" i="6" s="1"/>
  <c r="AP219" i="2"/>
  <c r="K503" i="6" s="1"/>
  <c r="AO219" i="2"/>
  <c r="J503" i="6" s="1"/>
  <c r="I503" i="6"/>
  <c r="AI219" i="2"/>
  <c r="AH219" i="2"/>
  <c r="AG219" i="2"/>
  <c r="AQ218" i="2"/>
  <c r="L502" i="6" s="1"/>
  <c r="AP218" i="2"/>
  <c r="K502" i="6" s="1"/>
  <c r="AO218" i="2"/>
  <c r="J502" i="6" s="1"/>
  <c r="I502" i="6"/>
  <c r="AI218" i="2"/>
  <c r="AH218" i="2"/>
  <c r="AG218" i="2"/>
  <c r="L501" i="6"/>
  <c r="K501" i="6"/>
  <c r="J501" i="6"/>
  <c r="I501" i="6"/>
  <c r="AQ217" i="2"/>
  <c r="L500" i="6" s="1"/>
  <c r="AP217" i="2"/>
  <c r="K500" i="6" s="1"/>
  <c r="AO217" i="2"/>
  <c r="J500" i="6" s="1"/>
  <c r="I500" i="6"/>
  <c r="AI217" i="2"/>
  <c r="AH217" i="2"/>
  <c r="AG217" i="2"/>
  <c r="AQ216" i="2"/>
  <c r="L499" i="6" s="1"/>
  <c r="AP216" i="2"/>
  <c r="K499" i="6" s="1"/>
  <c r="AO216" i="2"/>
  <c r="J499" i="6" s="1"/>
  <c r="I499" i="6"/>
  <c r="AI216" i="2"/>
  <c r="AH216" i="2"/>
  <c r="AG216" i="2"/>
  <c r="AQ215" i="2"/>
  <c r="L498" i="6" s="1"/>
  <c r="AP215" i="2"/>
  <c r="K498" i="6" s="1"/>
  <c r="AO215" i="2"/>
  <c r="J498" i="6" s="1"/>
  <c r="I498" i="6"/>
  <c r="AI215" i="2"/>
  <c r="AH215" i="2"/>
  <c r="AG215" i="2"/>
  <c r="AQ214" i="2"/>
  <c r="L497" i="6" s="1"/>
  <c r="AP214" i="2"/>
  <c r="K497" i="6" s="1"/>
  <c r="AO214" i="2"/>
  <c r="J497" i="6" s="1"/>
  <c r="I497" i="6"/>
  <c r="AI214" i="2"/>
  <c r="AH214" i="2"/>
  <c r="AG214" i="2"/>
  <c r="AQ213" i="2"/>
  <c r="L496" i="6" s="1"/>
  <c r="AP213" i="2"/>
  <c r="K496" i="6" s="1"/>
  <c r="AO213" i="2"/>
  <c r="J496" i="6" s="1"/>
  <c r="I496" i="6"/>
  <c r="AI213" i="2"/>
  <c r="AH213" i="2"/>
  <c r="AG213" i="2"/>
  <c r="AQ212" i="2"/>
  <c r="L495" i="6" s="1"/>
  <c r="AP212" i="2"/>
  <c r="K495" i="6" s="1"/>
  <c r="AO212" i="2"/>
  <c r="J495" i="6" s="1"/>
  <c r="I495" i="6"/>
  <c r="AI212" i="2"/>
  <c r="AH212" i="2"/>
  <c r="AG212" i="2"/>
  <c r="AQ211" i="2"/>
  <c r="L494" i="6" s="1"/>
  <c r="AP211" i="2"/>
  <c r="K494" i="6" s="1"/>
  <c r="AO211" i="2"/>
  <c r="J494" i="6" s="1"/>
  <c r="I494" i="6"/>
  <c r="AI211" i="2"/>
  <c r="AH211" i="2"/>
  <c r="AG211" i="2"/>
  <c r="L493" i="6"/>
  <c r="K493" i="6"/>
  <c r="J493" i="6"/>
  <c r="I493" i="6"/>
  <c r="L492" i="6"/>
  <c r="K492" i="6"/>
  <c r="J492" i="6"/>
  <c r="I492" i="6"/>
  <c r="L491" i="6"/>
  <c r="K491" i="6"/>
  <c r="J491" i="6"/>
  <c r="I491" i="6"/>
  <c r="L490" i="6"/>
  <c r="K490" i="6"/>
  <c r="J490" i="6"/>
  <c r="I490" i="6"/>
  <c r="L489" i="6"/>
  <c r="K489" i="6"/>
  <c r="J489" i="6"/>
  <c r="I489" i="6"/>
  <c r="L488" i="6"/>
  <c r="K488" i="6"/>
  <c r="J488" i="6"/>
  <c r="I488" i="6"/>
  <c r="L487" i="6"/>
  <c r="K487" i="6"/>
  <c r="J487" i="6"/>
  <c r="I487" i="6"/>
  <c r="L486" i="6"/>
  <c r="K486" i="6"/>
  <c r="J486" i="6"/>
  <c r="I486" i="6"/>
  <c r="L485" i="6"/>
  <c r="K485" i="6"/>
  <c r="J485" i="6"/>
  <c r="I485" i="6"/>
  <c r="AQ209" i="2"/>
  <c r="L484" i="6" s="1"/>
  <c r="AP209" i="2"/>
  <c r="K484" i="6" s="1"/>
  <c r="AO209" i="2"/>
  <c r="J484" i="6" s="1"/>
  <c r="I484" i="6"/>
  <c r="AI209" i="2"/>
  <c r="AH209" i="2"/>
  <c r="AG209" i="2"/>
  <c r="AQ208" i="2"/>
  <c r="L483" i="6" s="1"/>
  <c r="AP208" i="2"/>
  <c r="K483" i="6" s="1"/>
  <c r="AO208" i="2"/>
  <c r="J483" i="6" s="1"/>
  <c r="I483" i="6"/>
  <c r="AI208" i="2"/>
  <c r="AH208" i="2"/>
  <c r="AG208" i="2"/>
  <c r="AQ207" i="2"/>
  <c r="L482" i="6" s="1"/>
  <c r="AP207" i="2"/>
  <c r="K482" i="6" s="1"/>
  <c r="AO207" i="2"/>
  <c r="J482" i="6" s="1"/>
  <c r="I482" i="6"/>
  <c r="AI207" i="2"/>
  <c r="AH207" i="2"/>
  <c r="AG207" i="2"/>
  <c r="AQ206" i="2"/>
  <c r="L481" i="6" s="1"/>
  <c r="AP206" i="2"/>
  <c r="K481" i="6" s="1"/>
  <c r="AO206" i="2"/>
  <c r="J481" i="6" s="1"/>
  <c r="I481" i="6"/>
  <c r="AI206" i="2"/>
  <c r="AH206" i="2"/>
  <c r="AG206" i="2"/>
  <c r="AQ205" i="2"/>
  <c r="L480" i="6" s="1"/>
  <c r="AP205" i="2"/>
  <c r="K480" i="6" s="1"/>
  <c r="J480" i="6"/>
  <c r="I480" i="6"/>
  <c r="AI205" i="2"/>
  <c r="AH205" i="2"/>
  <c r="AG205" i="2"/>
  <c r="AJ205" i="2" s="1"/>
  <c r="AQ204" i="2"/>
  <c r="L479" i="6" s="1"/>
  <c r="AP204" i="2"/>
  <c r="K479" i="6" s="1"/>
  <c r="AO204" i="2"/>
  <c r="J479" i="6" s="1"/>
  <c r="I479" i="6"/>
  <c r="AI204" i="2"/>
  <c r="AH204" i="2"/>
  <c r="AG204" i="2"/>
  <c r="AQ196" i="2"/>
  <c r="L317" i="6" s="1"/>
  <c r="AP196" i="2"/>
  <c r="K317" i="6" s="1"/>
  <c r="AO196" i="2"/>
  <c r="J317" i="6" s="1"/>
  <c r="I317" i="6"/>
  <c r="AI196" i="2"/>
  <c r="AH196" i="2"/>
  <c r="AG196" i="2"/>
  <c r="AQ194" i="2"/>
  <c r="L315" i="6" s="1"/>
  <c r="AP194" i="2"/>
  <c r="K315" i="6" s="1"/>
  <c r="AO194" i="2"/>
  <c r="J315" i="6" s="1"/>
  <c r="I315" i="6"/>
  <c r="AI194" i="2"/>
  <c r="AH194" i="2"/>
  <c r="AG194" i="2"/>
  <c r="AQ193" i="2"/>
  <c r="L314" i="6" s="1"/>
  <c r="AP193" i="2"/>
  <c r="K314" i="6" s="1"/>
  <c r="AO193" i="2"/>
  <c r="J314" i="6" s="1"/>
  <c r="I314" i="6"/>
  <c r="AI193" i="2"/>
  <c r="AH193" i="2"/>
  <c r="AG193" i="2"/>
  <c r="AQ192" i="2"/>
  <c r="L313" i="6" s="1"/>
  <c r="AP192" i="2"/>
  <c r="K313" i="6" s="1"/>
  <c r="AO192" i="2"/>
  <c r="J313" i="6" s="1"/>
  <c r="I313" i="6"/>
  <c r="AI192" i="2"/>
  <c r="AH192" i="2"/>
  <c r="AG192" i="2"/>
  <c r="AQ191" i="2"/>
  <c r="L312" i="6" s="1"/>
  <c r="AP191" i="2"/>
  <c r="K312" i="6" s="1"/>
  <c r="AO191" i="2"/>
  <c r="J312" i="6" s="1"/>
  <c r="I312" i="6"/>
  <c r="AI191" i="2"/>
  <c r="AH191" i="2"/>
  <c r="AG191" i="2"/>
  <c r="AQ190" i="2"/>
  <c r="L311" i="6" s="1"/>
  <c r="AP190" i="2"/>
  <c r="K311" i="6" s="1"/>
  <c r="AO190" i="2"/>
  <c r="J311" i="6" s="1"/>
  <c r="I311" i="6"/>
  <c r="AI190" i="2"/>
  <c r="AH190" i="2"/>
  <c r="AG190" i="2"/>
  <c r="AQ189" i="2"/>
  <c r="L310" i="6" s="1"/>
  <c r="AP189" i="2"/>
  <c r="K310" i="6" s="1"/>
  <c r="AO189" i="2"/>
  <c r="J310" i="6" s="1"/>
  <c r="I310" i="6"/>
  <c r="AI189" i="2"/>
  <c r="AH189" i="2"/>
  <c r="AG189" i="2"/>
  <c r="AQ188" i="2"/>
  <c r="L309" i="6" s="1"/>
  <c r="AP188" i="2"/>
  <c r="K309" i="6" s="1"/>
  <c r="AO188" i="2"/>
  <c r="J309" i="6" s="1"/>
  <c r="I309" i="6"/>
  <c r="AI188" i="2"/>
  <c r="AH188" i="2"/>
  <c r="AG188" i="2"/>
  <c r="AQ187" i="2"/>
  <c r="L308" i="6" s="1"/>
  <c r="AP187" i="2"/>
  <c r="K308" i="6" s="1"/>
  <c r="AO187" i="2"/>
  <c r="J308" i="6" s="1"/>
  <c r="I308" i="6"/>
  <c r="AI187" i="2"/>
  <c r="AH187" i="2"/>
  <c r="AG187" i="2"/>
  <c r="AQ186" i="2"/>
  <c r="L307" i="6" s="1"/>
  <c r="AP186" i="2"/>
  <c r="K307" i="6" s="1"/>
  <c r="AO186" i="2"/>
  <c r="J307" i="6" s="1"/>
  <c r="I307" i="6"/>
  <c r="AI186" i="2"/>
  <c r="AH186" i="2"/>
  <c r="AG186" i="2"/>
  <c r="AQ185" i="2"/>
  <c r="L306" i="6" s="1"/>
  <c r="AP185" i="2"/>
  <c r="K306" i="6" s="1"/>
  <c r="AO185" i="2"/>
  <c r="J306" i="6" s="1"/>
  <c r="I306" i="6"/>
  <c r="AI185" i="2"/>
  <c r="AH185" i="2"/>
  <c r="AG185" i="2"/>
  <c r="AQ184" i="2"/>
  <c r="L305" i="6" s="1"/>
  <c r="AP184" i="2"/>
  <c r="K305" i="6" s="1"/>
  <c r="AO184" i="2"/>
  <c r="J305" i="6" s="1"/>
  <c r="I305" i="6"/>
  <c r="AI184" i="2"/>
  <c r="AH184" i="2"/>
  <c r="AG184" i="2"/>
  <c r="L304" i="6"/>
  <c r="K304" i="6"/>
  <c r="J304" i="6"/>
  <c r="I304" i="6"/>
  <c r="L303" i="6"/>
  <c r="K303" i="6"/>
  <c r="J303" i="6"/>
  <c r="I303" i="6"/>
  <c r="AQ183" i="2"/>
  <c r="L302" i="6" s="1"/>
  <c r="AP183" i="2"/>
  <c r="K302" i="6" s="1"/>
  <c r="AO183" i="2"/>
  <c r="J302" i="6" s="1"/>
  <c r="I302" i="6"/>
  <c r="AI183" i="2"/>
  <c r="AH183" i="2"/>
  <c r="AG183" i="2"/>
  <c r="L301" i="6"/>
  <c r="K301" i="6"/>
  <c r="J301" i="6"/>
  <c r="I301" i="6"/>
  <c r="L300" i="6"/>
  <c r="K300" i="6"/>
  <c r="J300" i="6"/>
  <c r="I300" i="6"/>
  <c r="L299" i="6"/>
  <c r="K299" i="6"/>
  <c r="J299" i="6"/>
  <c r="I299" i="6"/>
  <c r="L285" i="6"/>
  <c r="K285" i="6"/>
  <c r="J285" i="6"/>
  <c r="I285" i="6"/>
  <c r="L284" i="6"/>
  <c r="K284" i="6"/>
  <c r="J284" i="6"/>
  <c r="I284" i="6"/>
  <c r="L283" i="6"/>
  <c r="K283" i="6"/>
  <c r="J283" i="6"/>
  <c r="I283" i="6"/>
  <c r="L282" i="6"/>
  <c r="K282" i="6"/>
  <c r="J282" i="6"/>
  <c r="I282" i="6"/>
  <c r="L281" i="6"/>
  <c r="K281" i="6"/>
  <c r="J281" i="6"/>
  <c r="I281" i="6"/>
  <c r="L280" i="6"/>
  <c r="K280" i="6"/>
  <c r="J280" i="6"/>
  <c r="I280" i="6"/>
  <c r="L279" i="6"/>
  <c r="K279" i="6"/>
  <c r="J279" i="6"/>
  <c r="I279" i="6"/>
  <c r="L278" i="6"/>
  <c r="K278" i="6"/>
  <c r="J278" i="6"/>
  <c r="I278" i="6"/>
  <c r="L277" i="6"/>
  <c r="K277" i="6"/>
  <c r="J277" i="6"/>
  <c r="I277" i="6"/>
  <c r="L276" i="6"/>
  <c r="K276" i="6"/>
  <c r="J276" i="6"/>
  <c r="I276" i="6"/>
  <c r="L275" i="6"/>
  <c r="K275" i="6"/>
  <c r="J275" i="6"/>
  <c r="I275" i="6"/>
  <c r="L274" i="6"/>
  <c r="K274" i="6"/>
  <c r="J274" i="6"/>
  <c r="I274" i="6"/>
  <c r="L273" i="6"/>
  <c r="K273" i="6"/>
  <c r="J273" i="6"/>
  <c r="I273" i="6"/>
  <c r="L272" i="6"/>
  <c r="K272" i="6"/>
  <c r="J272" i="6"/>
  <c r="I272" i="6"/>
  <c r="L271" i="6"/>
  <c r="K271" i="6"/>
  <c r="J271" i="6"/>
  <c r="I271" i="6"/>
  <c r="L270" i="6"/>
  <c r="K270" i="6"/>
  <c r="J270" i="6"/>
  <c r="I270" i="6"/>
  <c r="L269" i="6"/>
  <c r="K269" i="6"/>
  <c r="J269" i="6"/>
  <c r="I269" i="6"/>
  <c r="L268" i="6"/>
  <c r="K268" i="6"/>
  <c r="J268" i="6"/>
  <c r="I268" i="6"/>
  <c r="L267" i="6"/>
  <c r="K267" i="6"/>
  <c r="J267" i="6"/>
  <c r="I267" i="6"/>
  <c r="L266" i="6"/>
  <c r="K266" i="6"/>
  <c r="J266" i="6"/>
  <c r="I266" i="6"/>
  <c r="AQ166" i="2"/>
  <c r="L265" i="6" s="1"/>
  <c r="AP166" i="2"/>
  <c r="K265" i="6" s="1"/>
  <c r="AO166" i="2"/>
  <c r="J265" i="6" s="1"/>
  <c r="I265" i="6"/>
  <c r="AI166" i="2"/>
  <c r="AH166" i="2"/>
  <c r="AG166" i="2"/>
  <c r="L264" i="6"/>
  <c r="K264" i="6"/>
  <c r="J264" i="6"/>
  <c r="I264" i="6"/>
  <c r="L263" i="6"/>
  <c r="K263" i="6"/>
  <c r="J263" i="6"/>
  <c r="I263" i="6"/>
  <c r="L262" i="6"/>
  <c r="K262" i="6"/>
  <c r="J262" i="6"/>
  <c r="I262" i="6"/>
  <c r="L261" i="6"/>
  <c r="K261" i="6"/>
  <c r="J261" i="6"/>
  <c r="I261" i="6"/>
  <c r="L260" i="6"/>
  <c r="K260" i="6"/>
  <c r="J260" i="6"/>
  <c r="I260" i="6"/>
  <c r="L259" i="6"/>
  <c r="K259" i="6"/>
  <c r="J259" i="6"/>
  <c r="I259" i="6"/>
  <c r="AQ165" i="2"/>
  <c r="L258" i="6" s="1"/>
  <c r="AP165" i="2"/>
  <c r="K258" i="6" s="1"/>
  <c r="AO165" i="2"/>
  <c r="J258" i="6" s="1"/>
  <c r="I258" i="6"/>
  <c r="AI165" i="2"/>
  <c r="AH165" i="2"/>
  <c r="AG165" i="2"/>
  <c r="L257" i="6"/>
  <c r="K257" i="6"/>
  <c r="J257" i="6"/>
  <c r="I257" i="6"/>
  <c r="L256" i="6"/>
  <c r="K256" i="6"/>
  <c r="J256" i="6"/>
  <c r="I256" i="6"/>
  <c r="AQ163" i="2"/>
  <c r="L255" i="6" s="1"/>
  <c r="AP163" i="2"/>
  <c r="K255" i="6" s="1"/>
  <c r="AO163" i="2"/>
  <c r="J255" i="6" s="1"/>
  <c r="I255" i="6"/>
  <c r="AI163" i="2"/>
  <c r="AH163" i="2"/>
  <c r="AG163" i="2"/>
  <c r="AQ162" i="2"/>
  <c r="L254" i="6" s="1"/>
  <c r="AP162" i="2"/>
  <c r="K254" i="6" s="1"/>
  <c r="AO162" i="2"/>
  <c r="J254" i="6" s="1"/>
  <c r="I254" i="6"/>
  <c r="AI162" i="2"/>
  <c r="AH162" i="2"/>
  <c r="AG162" i="2"/>
  <c r="AQ161" i="2"/>
  <c r="L253" i="6" s="1"/>
  <c r="AP161" i="2"/>
  <c r="K253" i="6" s="1"/>
  <c r="AO161" i="2"/>
  <c r="J253" i="6" s="1"/>
  <c r="I253" i="6"/>
  <c r="AI161" i="2"/>
  <c r="AH161" i="2"/>
  <c r="AG161" i="2"/>
  <c r="L252" i="6"/>
  <c r="K252" i="6"/>
  <c r="J252" i="6"/>
  <c r="I252" i="6"/>
  <c r="AQ160" i="2"/>
  <c r="L251" i="6" s="1"/>
  <c r="AP160" i="2"/>
  <c r="K251" i="6" s="1"/>
  <c r="AO160" i="2"/>
  <c r="J251" i="6" s="1"/>
  <c r="I251" i="6"/>
  <c r="AI160" i="2"/>
  <c r="AH160" i="2"/>
  <c r="AG160" i="2"/>
  <c r="AQ159" i="2"/>
  <c r="L250" i="6" s="1"/>
  <c r="AP159" i="2"/>
  <c r="K250" i="6" s="1"/>
  <c r="AO159" i="2"/>
  <c r="J250" i="6" s="1"/>
  <c r="I250" i="6"/>
  <c r="AI159" i="2"/>
  <c r="AH159" i="2"/>
  <c r="AG159" i="2"/>
  <c r="AQ157" i="2"/>
  <c r="L249" i="6" s="1"/>
  <c r="AP157" i="2"/>
  <c r="K249" i="6" s="1"/>
  <c r="AO157" i="2"/>
  <c r="J249" i="6" s="1"/>
  <c r="I249" i="6"/>
  <c r="AI157" i="2"/>
  <c r="AH157" i="2"/>
  <c r="AG157" i="2"/>
  <c r="L248" i="6"/>
  <c r="K248" i="6"/>
  <c r="J248" i="6"/>
  <c r="I248" i="6"/>
  <c r="L247" i="6"/>
  <c r="K247" i="6"/>
  <c r="J247" i="6"/>
  <c r="I247" i="6"/>
  <c r="L246" i="6"/>
  <c r="K246" i="6"/>
  <c r="J246" i="6"/>
  <c r="I246" i="6"/>
  <c r="L245" i="6"/>
  <c r="K245" i="6"/>
  <c r="J245" i="6"/>
  <c r="I245" i="6"/>
  <c r="L244" i="6"/>
  <c r="K244" i="6"/>
  <c r="J244" i="6"/>
  <c r="I244" i="6"/>
  <c r="AQ156" i="2"/>
  <c r="L243" i="6" s="1"/>
  <c r="AP156" i="2"/>
  <c r="K243" i="6" s="1"/>
  <c r="AO156" i="2"/>
  <c r="J243" i="6" s="1"/>
  <c r="I243" i="6"/>
  <c r="AI156" i="2"/>
  <c r="AH156" i="2"/>
  <c r="AG156" i="2"/>
  <c r="L129" i="6"/>
  <c r="K129" i="6"/>
  <c r="J129" i="6"/>
  <c r="I129" i="6"/>
  <c r="L128" i="6"/>
  <c r="K128" i="6"/>
  <c r="J128" i="6"/>
  <c r="I128" i="6"/>
  <c r="L127" i="6"/>
  <c r="K127" i="6"/>
  <c r="J127" i="6"/>
  <c r="I127" i="6"/>
  <c r="L126" i="6"/>
  <c r="K126" i="6"/>
  <c r="J126" i="6"/>
  <c r="I126" i="6"/>
  <c r="L125" i="6"/>
  <c r="K125" i="6"/>
  <c r="J125" i="6"/>
  <c r="I125" i="6"/>
  <c r="L124" i="6"/>
  <c r="K124" i="6"/>
  <c r="J124" i="6"/>
  <c r="I124" i="6"/>
  <c r="L123" i="6"/>
  <c r="K123" i="6"/>
  <c r="J123" i="6"/>
  <c r="I123" i="6"/>
  <c r="AQ96" i="2"/>
  <c r="L122" i="6" s="1"/>
  <c r="AP96" i="2"/>
  <c r="K122" i="6" s="1"/>
  <c r="AO96" i="2"/>
  <c r="J122" i="6" s="1"/>
  <c r="I122" i="6"/>
  <c r="AI96" i="2"/>
  <c r="AH96" i="2"/>
  <c r="AG96" i="2"/>
  <c r="AQ94" i="2"/>
  <c r="L121" i="6" s="1"/>
  <c r="AP94" i="2"/>
  <c r="K121" i="6" s="1"/>
  <c r="AO94" i="2"/>
  <c r="J121" i="6" s="1"/>
  <c r="I121" i="6"/>
  <c r="AI94" i="2"/>
  <c r="AH94" i="2"/>
  <c r="AG94" i="2"/>
  <c r="AQ93" i="2"/>
  <c r="L120" i="6" s="1"/>
  <c r="AP93" i="2"/>
  <c r="K120" i="6" s="1"/>
  <c r="AO93" i="2"/>
  <c r="J120" i="6" s="1"/>
  <c r="I120" i="6"/>
  <c r="AI93" i="2"/>
  <c r="AH93" i="2"/>
  <c r="AG93" i="2"/>
  <c r="AQ92" i="2"/>
  <c r="L119" i="6" s="1"/>
  <c r="AP92" i="2"/>
  <c r="K119" i="6" s="1"/>
  <c r="AO92" i="2"/>
  <c r="J119" i="6" s="1"/>
  <c r="I119" i="6"/>
  <c r="AI92" i="2"/>
  <c r="AH92" i="2"/>
  <c r="AG92" i="2"/>
  <c r="AQ91" i="2"/>
  <c r="L118" i="6" s="1"/>
  <c r="AP91" i="2"/>
  <c r="K118" i="6" s="1"/>
  <c r="AO91" i="2"/>
  <c r="J118" i="6" s="1"/>
  <c r="I118" i="6"/>
  <c r="AI91" i="2"/>
  <c r="AH91" i="2"/>
  <c r="AG91" i="2"/>
  <c r="L117" i="6"/>
  <c r="K117" i="6"/>
  <c r="J117" i="6"/>
  <c r="I117" i="6"/>
  <c r="AQ90" i="2"/>
  <c r="L116" i="6" s="1"/>
  <c r="AP90" i="2"/>
  <c r="K116" i="6" s="1"/>
  <c r="AO90" i="2"/>
  <c r="J116" i="6" s="1"/>
  <c r="I116" i="6"/>
  <c r="AI90" i="2"/>
  <c r="AH90" i="2"/>
  <c r="AG90" i="2"/>
  <c r="AQ89" i="2"/>
  <c r="L115" i="6" s="1"/>
  <c r="AP89" i="2"/>
  <c r="K115" i="6" s="1"/>
  <c r="AO89" i="2"/>
  <c r="J115" i="6" s="1"/>
  <c r="I115" i="6"/>
  <c r="AI89" i="2"/>
  <c r="AH89" i="2"/>
  <c r="AG89" i="2"/>
  <c r="AQ88" i="2"/>
  <c r="L114" i="6" s="1"/>
  <c r="AP88" i="2"/>
  <c r="K114" i="6" s="1"/>
  <c r="AO88" i="2"/>
  <c r="J114" i="6" s="1"/>
  <c r="I114" i="6"/>
  <c r="AI88" i="2"/>
  <c r="AH88" i="2"/>
  <c r="AG88" i="2"/>
  <c r="AQ87" i="2"/>
  <c r="L113" i="6" s="1"/>
  <c r="AP87" i="2"/>
  <c r="K113" i="6" s="1"/>
  <c r="AO87" i="2"/>
  <c r="J113" i="6" s="1"/>
  <c r="I113" i="6"/>
  <c r="AI87" i="2"/>
  <c r="AH87" i="2"/>
  <c r="AG87" i="2"/>
  <c r="AQ86" i="2"/>
  <c r="L112" i="6" s="1"/>
  <c r="AP86" i="2"/>
  <c r="K112" i="6" s="1"/>
  <c r="AO86" i="2"/>
  <c r="J112" i="6" s="1"/>
  <c r="I112" i="6"/>
  <c r="AI86" i="2"/>
  <c r="AH86" i="2"/>
  <c r="AG86" i="2"/>
  <c r="L111" i="6"/>
  <c r="K111" i="6"/>
  <c r="J111" i="6"/>
  <c r="I111" i="6"/>
  <c r="AQ85" i="2"/>
  <c r="L110" i="6" s="1"/>
  <c r="AP85" i="2"/>
  <c r="K110" i="6" s="1"/>
  <c r="AO85" i="2"/>
  <c r="J110" i="6" s="1"/>
  <c r="I110" i="6"/>
  <c r="AI85" i="2"/>
  <c r="AH85" i="2"/>
  <c r="AG85" i="2"/>
  <c r="AQ84" i="2"/>
  <c r="L109" i="6" s="1"/>
  <c r="AP84" i="2"/>
  <c r="K109" i="6" s="1"/>
  <c r="AO84" i="2"/>
  <c r="J109" i="6" s="1"/>
  <c r="I109" i="6"/>
  <c r="AI84" i="2"/>
  <c r="AH84" i="2"/>
  <c r="AG84" i="2"/>
  <c r="AQ83" i="2"/>
  <c r="L108" i="6" s="1"/>
  <c r="AP83" i="2"/>
  <c r="K108" i="6" s="1"/>
  <c r="AO83" i="2"/>
  <c r="J108" i="6" s="1"/>
  <c r="I108" i="6"/>
  <c r="AI83" i="2"/>
  <c r="AH83" i="2"/>
  <c r="AG83" i="2"/>
  <c r="L107" i="6"/>
  <c r="K107" i="6"/>
  <c r="J107" i="6"/>
  <c r="I107" i="6"/>
  <c r="AQ82" i="2"/>
  <c r="L106" i="6" s="1"/>
  <c r="AP82" i="2"/>
  <c r="K106" i="6" s="1"/>
  <c r="AO82" i="2"/>
  <c r="J106" i="6" s="1"/>
  <c r="I106" i="6"/>
  <c r="AI82" i="2"/>
  <c r="AH82" i="2"/>
  <c r="AG82" i="2"/>
  <c r="AQ81" i="2"/>
  <c r="L105" i="6" s="1"/>
  <c r="AP81" i="2"/>
  <c r="K105" i="6" s="1"/>
  <c r="AO81" i="2"/>
  <c r="J105" i="6" s="1"/>
  <c r="I105" i="6"/>
  <c r="AI81" i="2"/>
  <c r="AH81" i="2"/>
  <c r="AG81" i="2"/>
  <c r="L104" i="6"/>
  <c r="K104" i="6"/>
  <c r="J104" i="6"/>
  <c r="I104" i="6"/>
  <c r="AQ80" i="2"/>
  <c r="L103" i="6" s="1"/>
  <c r="AP80" i="2"/>
  <c r="K103" i="6" s="1"/>
  <c r="AO80" i="2"/>
  <c r="J103" i="6" s="1"/>
  <c r="I103" i="6"/>
  <c r="AI80" i="2"/>
  <c r="AH80" i="2"/>
  <c r="AG80" i="2"/>
  <c r="AQ78" i="2"/>
  <c r="L102" i="6" s="1"/>
  <c r="AP78" i="2"/>
  <c r="K102" i="6" s="1"/>
  <c r="AO78" i="2"/>
  <c r="J102" i="6" s="1"/>
  <c r="I102" i="6"/>
  <c r="AI78" i="2"/>
  <c r="AH78" i="2"/>
  <c r="AG78" i="2"/>
  <c r="L101" i="6"/>
  <c r="K101" i="6"/>
  <c r="J101" i="6"/>
  <c r="I101" i="6"/>
  <c r="L100" i="6"/>
  <c r="K100" i="6"/>
  <c r="J100" i="6"/>
  <c r="I100" i="6"/>
  <c r="AQ77" i="2"/>
  <c r="L99" i="6" s="1"/>
  <c r="AP77" i="2"/>
  <c r="K99" i="6" s="1"/>
  <c r="AO77" i="2"/>
  <c r="J99" i="6" s="1"/>
  <c r="I99" i="6"/>
  <c r="AI77" i="2"/>
  <c r="AH77" i="2"/>
  <c r="AG77" i="2"/>
  <c r="AQ76" i="2"/>
  <c r="L98" i="6" s="1"/>
  <c r="AP76" i="2"/>
  <c r="K98" i="6" s="1"/>
  <c r="AO76" i="2"/>
  <c r="J98" i="6" s="1"/>
  <c r="I98" i="6"/>
  <c r="AI76" i="2"/>
  <c r="AH76" i="2"/>
  <c r="AG76" i="2"/>
  <c r="AQ75" i="2"/>
  <c r="L97" i="6" s="1"/>
  <c r="AP75" i="2"/>
  <c r="K97" i="6" s="1"/>
  <c r="AO75" i="2"/>
  <c r="J97" i="6" s="1"/>
  <c r="I97" i="6"/>
  <c r="AI75" i="2"/>
  <c r="AH75" i="2"/>
  <c r="AG75" i="2"/>
  <c r="AQ74" i="2"/>
  <c r="L96" i="6" s="1"/>
  <c r="AP74" i="2"/>
  <c r="K96" i="6" s="1"/>
  <c r="AO74" i="2"/>
  <c r="J96" i="6" s="1"/>
  <c r="I96" i="6"/>
  <c r="AI74" i="2"/>
  <c r="AH74" i="2"/>
  <c r="AG74" i="2"/>
  <c r="AQ73" i="2"/>
  <c r="L95" i="6" s="1"/>
  <c r="AP73" i="2"/>
  <c r="K95" i="6" s="1"/>
  <c r="AO73" i="2"/>
  <c r="J95" i="6" s="1"/>
  <c r="I95" i="6"/>
  <c r="AI73" i="2"/>
  <c r="AH73" i="2"/>
  <c r="AG73" i="2"/>
  <c r="L94" i="6"/>
  <c r="K94" i="6"/>
  <c r="J94" i="6"/>
  <c r="I94" i="6"/>
  <c r="L93" i="6"/>
  <c r="K93" i="6"/>
  <c r="J93" i="6"/>
  <c r="I93" i="6"/>
  <c r="AQ72" i="2"/>
  <c r="L92" i="6" s="1"/>
  <c r="AP72" i="2"/>
  <c r="K92" i="6" s="1"/>
  <c r="AO72" i="2"/>
  <c r="J92" i="6" s="1"/>
  <c r="I92" i="6"/>
  <c r="AI72" i="2"/>
  <c r="AH72" i="2"/>
  <c r="AG72" i="2"/>
  <c r="AQ71" i="2"/>
  <c r="L91" i="6" s="1"/>
  <c r="AP71" i="2"/>
  <c r="K91" i="6" s="1"/>
  <c r="AO71" i="2"/>
  <c r="J91" i="6" s="1"/>
  <c r="I91" i="6"/>
  <c r="AI71" i="2"/>
  <c r="AH71" i="2"/>
  <c r="AG71" i="2"/>
  <c r="AQ70" i="2"/>
  <c r="L90" i="6" s="1"/>
  <c r="AP70" i="2"/>
  <c r="K90" i="6" s="1"/>
  <c r="AO70" i="2"/>
  <c r="J90" i="6" s="1"/>
  <c r="I90" i="6"/>
  <c r="AI70" i="2"/>
  <c r="AH70" i="2"/>
  <c r="AG70" i="2"/>
  <c r="AQ69" i="2"/>
  <c r="L89" i="6" s="1"/>
  <c r="AP69" i="2"/>
  <c r="K89" i="6" s="1"/>
  <c r="AO69" i="2"/>
  <c r="J89" i="6" s="1"/>
  <c r="I89" i="6"/>
  <c r="AI69" i="2"/>
  <c r="AH69" i="2"/>
  <c r="AG69" i="2"/>
  <c r="L88" i="6"/>
  <c r="K88" i="6"/>
  <c r="J88" i="6"/>
  <c r="I88" i="6"/>
  <c r="L87" i="6"/>
  <c r="K87" i="6"/>
  <c r="J87" i="6"/>
  <c r="I87" i="6"/>
  <c r="AQ68" i="2"/>
  <c r="L86" i="6" s="1"/>
  <c r="AP68" i="2"/>
  <c r="K86" i="6" s="1"/>
  <c r="AO68" i="2"/>
  <c r="J86" i="6" s="1"/>
  <c r="I86" i="6"/>
  <c r="AI68" i="2"/>
  <c r="AH68" i="2"/>
  <c r="AG68" i="2"/>
  <c r="L85" i="6"/>
  <c r="K85" i="6"/>
  <c r="J85" i="6"/>
  <c r="I85" i="6"/>
  <c r="AQ67" i="2"/>
  <c r="L84" i="6" s="1"/>
  <c r="AP67" i="2"/>
  <c r="K84" i="6" s="1"/>
  <c r="AO67" i="2"/>
  <c r="J84" i="6" s="1"/>
  <c r="I84" i="6"/>
  <c r="AI67" i="2"/>
  <c r="AH67" i="2"/>
  <c r="AG67" i="2"/>
  <c r="L83" i="6"/>
  <c r="K83" i="6"/>
  <c r="J83" i="6"/>
  <c r="I83" i="6"/>
  <c r="L82" i="6"/>
  <c r="K82" i="6"/>
  <c r="J82" i="6"/>
  <c r="I82" i="6"/>
  <c r="L81" i="6"/>
  <c r="K81" i="6"/>
  <c r="J81" i="6"/>
  <c r="I81" i="6"/>
  <c r="L80" i="6"/>
  <c r="K80" i="6"/>
  <c r="J80" i="6"/>
  <c r="I80" i="6"/>
  <c r="L79" i="6"/>
  <c r="K79" i="6"/>
  <c r="J79" i="6"/>
  <c r="I79" i="6"/>
  <c r="L78" i="6"/>
  <c r="K78" i="6"/>
  <c r="J78" i="6"/>
  <c r="I78" i="6"/>
  <c r="AQ55" i="2"/>
  <c r="L77" i="6" s="1"/>
  <c r="AP55" i="2"/>
  <c r="K77" i="6" s="1"/>
  <c r="AO55" i="2"/>
  <c r="J77" i="6" s="1"/>
  <c r="I77" i="6"/>
  <c r="AI55" i="2"/>
  <c r="AH55" i="2"/>
  <c r="AG55" i="2"/>
  <c r="AQ54" i="2"/>
  <c r="L76" i="6" s="1"/>
  <c r="AP54" i="2"/>
  <c r="K76" i="6" s="1"/>
  <c r="AO54" i="2"/>
  <c r="J76" i="6" s="1"/>
  <c r="I76" i="6"/>
  <c r="AI54" i="2"/>
  <c r="AH54" i="2"/>
  <c r="AG54" i="2"/>
  <c r="AQ53" i="2"/>
  <c r="L75" i="6" s="1"/>
  <c r="AP53" i="2"/>
  <c r="K75" i="6" s="1"/>
  <c r="AO53" i="2"/>
  <c r="J75" i="6" s="1"/>
  <c r="I75" i="6"/>
  <c r="AI53" i="2"/>
  <c r="AH53" i="2"/>
  <c r="AG53" i="2"/>
  <c r="AQ52" i="2"/>
  <c r="L74" i="6" s="1"/>
  <c r="AP52" i="2"/>
  <c r="K74" i="6" s="1"/>
  <c r="AO52" i="2"/>
  <c r="J74" i="6" s="1"/>
  <c r="I74" i="6"/>
  <c r="AI52" i="2"/>
  <c r="AH52" i="2"/>
  <c r="AG52" i="2"/>
  <c r="AQ51" i="2"/>
  <c r="L73" i="6" s="1"/>
  <c r="AP51" i="2"/>
  <c r="K73" i="6" s="1"/>
  <c r="AO51" i="2"/>
  <c r="J73" i="6" s="1"/>
  <c r="I73" i="6"/>
  <c r="AI51" i="2"/>
  <c r="AH51" i="2"/>
  <c r="AG51" i="2"/>
  <c r="AQ50" i="2"/>
  <c r="L72" i="6" s="1"/>
  <c r="AP50" i="2"/>
  <c r="K72" i="6" s="1"/>
  <c r="AO50" i="2"/>
  <c r="J72" i="6" s="1"/>
  <c r="I72" i="6"/>
  <c r="AI50" i="2"/>
  <c r="AH50" i="2"/>
  <c r="AG50" i="2"/>
  <c r="AQ49" i="2"/>
  <c r="L71" i="6" s="1"/>
  <c r="AP49" i="2"/>
  <c r="K71" i="6" s="1"/>
  <c r="AO49" i="2"/>
  <c r="J71" i="6" s="1"/>
  <c r="I71" i="6"/>
  <c r="AI49" i="2"/>
  <c r="AH49" i="2"/>
  <c r="AG49" i="2"/>
  <c r="AQ48" i="2"/>
  <c r="L70" i="6" s="1"/>
  <c r="AP48" i="2"/>
  <c r="K70" i="6" s="1"/>
  <c r="AO48" i="2"/>
  <c r="J70" i="6" s="1"/>
  <c r="I70" i="6"/>
  <c r="AI48" i="2"/>
  <c r="AH48" i="2"/>
  <c r="AG48" i="2"/>
  <c r="L69" i="6"/>
  <c r="K69" i="6"/>
  <c r="J69" i="6"/>
  <c r="I69" i="6"/>
  <c r="L68" i="6"/>
  <c r="K68" i="6"/>
  <c r="J68" i="6"/>
  <c r="I68" i="6"/>
  <c r="AQ47" i="2"/>
  <c r="L67" i="6" s="1"/>
  <c r="AP47" i="2"/>
  <c r="K67" i="6" s="1"/>
  <c r="AO47" i="2"/>
  <c r="J67" i="6" s="1"/>
  <c r="I67" i="6"/>
  <c r="AI47" i="2"/>
  <c r="AH47" i="2"/>
  <c r="AG47" i="2"/>
  <c r="AQ46" i="2"/>
  <c r="L66" i="6" s="1"/>
  <c r="AP46" i="2"/>
  <c r="K66" i="6" s="1"/>
  <c r="AO46" i="2"/>
  <c r="J66" i="6" s="1"/>
  <c r="I66" i="6"/>
  <c r="AI46" i="2"/>
  <c r="AH46" i="2"/>
  <c r="AG46" i="2"/>
  <c r="AQ45" i="2"/>
  <c r="L65" i="6" s="1"/>
  <c r="AP45" i="2"/>
  <c r="K65" i="6" s="1"/>
  <c r="AO45" i="2"/>
  <c r="J65" i="6" s="1"/>
  <c r="I65" i="6"/>
  <c r="AI45" i="2"/>
  <c r="AH45" i="2"/>
  <c r="AG45" i="2"/>
  <c r="AQ44" i="2"/>
  <c r="L64" i="6" s="1"/>
  <c r="AP44" i="2"/>
  <c r="K64" i="6" s="1"/>
  <c r="AO44" i="2"/>
  <c r="J64" i="6" s="1"/>
  <c r="I64" i="6"/>
  <c r="AI44" i="2"/>
  <c r="AH44" i="2"/>
  <c r="AG44" i="2"/>
  <c r="AQ43" i="2"/>
  <c r="L63" i="6" s="1"/>
  <c r="AP43" i="2"/>
  <c r="K63" i="6" s="1"/>
  <c r="AO43" i="2"/>
  <c r="J63" i="6" s="1"/>
  <c r="I63" i="6"/>
  <c r="AI43" i="2"/>
  <c r="AH43" i="2"/>
  <c r="AG43" i="2"/>
  <c r="AQ42" i="2"/>
  <c r="L62" i="6" s="1"/>
  <c r="AP42" i="2"/>
  <c r="K62" i="6" s="1"/>
  <c r="AO42" i="2"/>
  <c r="J62" i="6" s="1"/>
  <c r="I62" i="6"/>
  <c r="AI42" i="2"/>
  <c r="AH42" i="2"/>
  <c r="AG42" i="2"/>
  <c r="AQ41" i="2"/>
  <c r="L61" i="6" s="1"/>
  <c r="AP41" i="2"/>
  <c r="K61" i="6" s="1"/>
  <c r="AO41" i="2"/>
  <c r="J61" i="6" s="1"/>
  <c r="I61" i="6"/>
  <c r="AI41" i="2"/>
  <c r="AH41" i="2"/>
  <c r="AG41" i="2"/>
  <c r="AQ40" i="2"/>
  <c r="L60" i="6" s="1"/>
  <c r="AP40" i="2"/>
  <c r="K60" i="6" s="1"/>
  <c r="AO40" i="2"/>
  <c r="J60" i="6" s="1"/>
  <c r="I60" i="6"/>
  <c r="AI40" i="2"/>
  <c r="AH40" i="2"/>
  <c r="AG40" i="2"/>
  <c r="AQ38" i="2"/>
  <c r="L59" i="6" s="1"/>
  <c r="AP38" i="2"/>
  <c r="K59" i="6" s="1"/>
  <c r="AO38" i="2"/>
  <c r="J59" i="6" s="1"/>
  <c r="I59" i="6"/>
  <c r="AI38" i="2"/>
  <c r="AH38" i="2"/>
  <c r="AG38" i="2"/>
  <c r="L58" i="6"/>
  <c r="K58" i="6"/>
  <c r="J58" i="6"/>
  <c r="I58" i="6"/>
  <c r="L57" i="6"/>
  <c r="K57" i="6"/>
  <c r="J57" i="6"/>
  <c r="I57" i="6"/>
  <c r="L56" i="6"/>
  <c r="K56" i="6"/>
  <c r="J56" i="6"/>
  <c r="I56" i="6"/>
  <c r="L55" i="6"/>
  <c r="K55" i="6"/>
  <c r="J55" i="6"/>
  <c r="I55" i="6"/>
  <c r="L54" i="6"/>
  <c r="K54" i="6"/>
  <c r="J54" i="6"/>
  <c r="I54" i="6"/>
  <c r="L53" i="6"/>
  <c r="K53" i="6"/>
  <c r="J53" i="6"/>
  <c r="I53" i="6"/>
  <c r="L52" i="6"/>
  <c r="K52" i="6"/>
  <c r="J52" i="6"/>
  <c r="I52" i="6"/>
  <c r="L51" i="6"/>
  <c r="K51" i="6"/>
  <c r="J51" i="6"/>
  <c r="I51" i="6"/>
  <c r="L50" i="6"/>
  <c r="K50" i="6"/>
  <c r="J50" i="6"/>
  <c r="I50" i="6"/>
  <c r="L49" i="6"/>
  <c r="K49" i="6"/>
  <c r="J49" i="6"/>
  <c r="I49" i="6"/>
  <c r="AL138" i="2" l="1"/>
  <c r="AK138" i="2"/>
  <c r="AL205" i="2"/>
  <c r="AM205" i="2" s="1"/>
  <c r="AJ238" i="2"/>
  <c r="AM238" i="2" s="1"/>
  <c r="AJ243" i="2"/>
  <c r="AM243" i="2" s="1"/>
  <c r="AJ239" i="2"/>
  <c r="AM239" i="2" s="1"/>
  <c r="AL68" i="2"/>
  <c r="AL69" i="2"/>
  <c r="AL70" i="2"/>
  <c r="AL71" i="2"/>
  <c r="AL72" i="2"/>
  <c r="AL73" i="2"/>
  <c r="AL74" i="2"/>
  <c r="AL75" i="2"/>
  <c r="AL76" i="2"/>
  <c r="AL77" i="2"/>
  <c r="AL78" i="2"/>
  <c r="AL80" i="2"/>
  <c r="AL81" i="2"/>
  <c r="AL82" i="2"/>
  <c r="AL83" i="2"/>
  <c r="AL84" i="2"/>
  <c r="AL85" i="2"/>
  <c r="AL86" i="2"/>
  <c r="AL87" i="2"/>
  <c r="AL88" i="2"/>
  <c r="AL89" i="2"/>
  <c r="AL90" i="2"/>
  <c r="AL91" i="2"/>
  <c r="AL92" i="2"/>
  <c r="AL93" i="2"/>
  <c r="AL94" i="2"/>
  <c r="AL96" i="2"/>
  <c r="AL156" i="2"/>
  <c r="AL157" i="2"/>
  <c r="AL159" i="2"/>
  <c r="AL160" i="2"/>
  <c r="AL161" i="2"/>
  <c r="AL162" i="2"/>
  <c r="AL163" i="2"/>
  <c r="AL165" i="2"/>
  <c r="AL166" i="2"/>
  <c r="AL183" i="2"/>
  <c r="AL185" i="2"/>
  <c r="AL186" i="2"/>
  <c r="AL187" i="2"/>
  <c r="AL188" i="2"/>
  <c r="AL189" i="2"/>
  <c r="AL190" i="2"/>
  <c r="AL191" i="2"/>
  <c r="AL192" i="2"/>
  <c r="AL193" i="2"/>
  <c r="AL194" i="2"/>
  <c r="AL196" i="2"/>
  <c r="AL204" i="2"/>
  <c r="AL206" i="2"/>
  <c r="AL207" i="2"/>
  <c r="AL208" i="2"/>
  <c r="AL209" i="2"/>
  <c r="AL211" i="2"/>
  <c r="AL212" i="2"/>
  <c r="AL213" i="2"/>
  <c r="AL214" i="2"/>
  <c r="AL215" i="2"/>
  <c r="AL216" i="2"/>
  <c r="AL217" i="2"/>
  <c r="AL218" i="2"/>
  <c r="AL219" i="2"/>
  <c r="AL221" i="2"/>
  <c r="AL222" i="2"/>
  <c r="AL136" i="2"/>
  <c r="AL223" i="2"/>
  <c r="AL224" i="2"/>
  <c r="AL225" i="2"/>
  <c r="AL226" i="2"/>
  <c r="AL227" i="2"/>
  <c r="AL228" i="2"/>
  <c r="AL229" i="2"/>
  <c r="AL230" i="2"/>
  <c r="AL231" i="2"/>
  <c r="AL232" i="2"/>
  <c r="AL233" i="2"/>
  <c r="AL234" i="2"/>
  <c r="AL235" i="2"/>
  <c r="AJ139" i="2"/>
  <c r="AL133" i="2"/>
  <c r="AJ131" i="2"/>
  <c r="AJ130" i="2"/>
  <c r="AM130" i="2" s="1"/>
  <c r="AJ129" i="2"/>
  <c r="AM129" i="2" s="1"/>
  <c r="AJ128" i="2"/>
  <c r="AM128" i="2" s="1"/>
  <c r="AJ127" i="2"/>
  <c r="AM127" i="2" s="1"/>
  <c r="AJ126" i="2"/>
  <c r="AM126" i="2" s="1"/>
  <c r="AJ125" i="2"/>
  <c r="AM125" i="2" s="1"/>
  <c r="AJ124" i="2"/>
  <c r="AM124" i="2" s="1"/>
  <c r="AJ123" i="2"/>
  <c r="AM123" i="2" s="1"/>
  <c r="AM122" i="2"/>
  <c r="AM121" i="2"/>
  <c r="AM120" i="2"/>
  <c r="AJ115" i="2"/>
  <c r="AJ114" i="2"/>
  <c r="AM114" i="2" s="1"/>
  <c r="AJ113" i="2"/>
  <c r="AM113" i="2" s="1"/>
  <c r="AJ112" i="2"/>
  <c r="AM112" i="2" s="1"/>
  <c r="AJ111" i="2"/>
  <c r="AM111" i="2" s="1"/>
  <c r="AJ110" i="2"/>
  <c r="AM110" i="2" s="1"/>
  <c r="AJ109" i="2"/>
  <c r="AM109" i="2" s="1"/>
  <c r="AJ108" i="2"/>
  <c r="AM108" i="2" s="1"/>
  <c r="AJ107" i="2"/>
  <c r="AJ106" i="2"/>
  <c r="AJ105" i="2"/>
  <c r="AJ103" i="2"/>
  <c r="AJ155" i="2"/>
  <c r="AJ152" i="2"/>
  <c r="AJ150" i="2"/>
  <c r="AJ148" i="2"/>
  <c r="AM148" i="2" s="1"/>
  <c r="AJ146" i="2"/>
  <c r="AJ145" i="2"/>
  <c r="AJ143" i="2"/>
  <c r="AJ140" i="2"/>
  <c r="AJ97" i="2"/>
  <c r="AJ154" i="2"/>
  <c r="AJ153" i="2"/>
  <c r="AJ151" i="2"/>
  <c r="AM151" i="2" s="1"/>
  <c r="AJ149" i="2"/>
  <c r="AJ147" i="2"/>
  <c r="AJ144" i="2"/>
  <c r="AM144" i="2" s="1"/>
  <c r="AL135" i="2"/>
  <c r="AJ100" i="2"/>
  <c r="AJ99" i="2"/>
  <c r="AJ98" i="2"/>
  <c r="AL67" i="2"/>
  <c r="AL184" i="2"/>
  <c r="AL100" i="2"/>
  <c r="AL99" i="2"/>
  <c r="AL98" i="2"/>
  <c r="AL131" i="2"/>
  <c r="AL130" i="2"/>
  <c r="AL129" i="2"/>
  <c r="AL128" i="2"/>
  <c r="AL127" i="2"/>
  <c r="AL126" i="2"/>
  <c r="AL125" i="2"/>
  <c r="AL124" i="2"/>
  <c r="AL123" i="2"/>
  <c r="AL122" i="2"/>
  <c r="AL121" i="2"/>
  <c r="AL120" i="2"/>
  <c r="AL119" i="2"/>
  <c r="AL115" i="2"/>
  <c r="AL114" i="2"/>
  <c r="AL113" i="2"/>
  <c r="AL112" i="2"/>
  <c r="AL111" i="2"/>
  <c r="AL110" i="2"/>
  <c r="AL109" i="2"/>
  <c r="AL108" i="2"/>
  <c r="AL107" i="2"/>
  <c r="AL106" i="2"/>
  <c r="AL105" i="2"/>
  <c r="AL103" i="2"/>
  <c r="AJ138" i="2"/>
  <c r="AM138" i="2" s="1"/>
  <c r="AL38" i="2"/>
  <c r="AL40" i="2"/>
  <c r="AL41" i="2"/>
  <c r="AL42" i="2"/>
  <c r="AL43" i="2"/>
  <c r="AL44" i="2"/>
  <c r="AL45" i="2"/>
  <c r="AL46" i="2"/>
  <c r="AL47" i="2"/>
  <c r="AL48" i="2"/>
  <c r="AL49" i="2"/>
  <c r="AL50" i="2"/>
  <c r="AL51" i="2"/>
  <c r="AL52" i="2"/>
  <c r="AL53" i="2"/>
  <c r="AL54" i="2"/>
  <c r="AL55" i="2"/>
  <c r="AL97" i="2"/>
  <c r="AL155" i="2"/>
  <c r="AL154" i="2"/>
  <c r="AL153" i="2"/>
  <c r="AL152" i="2"/>
  <c r="AL151" i="2"/>
  <c r="AL150" i="2"/>
  <c r="AL149" i="2"/>
  <c r="AL148" i="2"/>
  <c r="AL147" i="2"/>
  <c r="AL146" i="2"/>
  <c r="AL145" i="2"/>
  <c r="AL144" i="2"/>
  <c r="AL143" i="2"/>
  <c r="AL141" i="2"/>
  <c r="AL140" i="2"/>
  <c r="AL139" i="2"/>
  <c r="AJ38" i="2"/>
  <c r="AM38" i="2" s="1"/>
  <c r="AJ40" i="2"/>
  <c r="AJ41" i="2"/>
  <c r="AM41" i="2" s="1"/>
  <c r="AJ42" i="2"/>
  <c r="AM42" i="2" s="1"/>
  <c r="AJ43" i="2"/>
  <c r="AJ44" i="2"/>
  <c r="AJ45" i="2"/>
  <c r="AJ46" i="2"/>
  <c r="AJ47" i="2"/>
  <c r="AJ48" i="2"/>
  <c r="AM48" i="2" s="1"/>
  <c r="AJ49" i="2"/>
  <c r="AM49" i="2" s="1"/>
  <c r="AJ50" i="2"/>
  <c r="AJ51" i="2"/>
  <c r="AJ52" i="2"/>
  <c r="AJ53" i="2"/>
  <c r="AJ54" i="2"/>
  <c r="AJ55" i="2"/>
  <c r="AJ67" i="2"/>
  <c r="AJ68" i="2"/>
  <c r="AJ69" i="2"/>
  <c r="AJ70" i="2"/>
  <c r="AJ71" i="2"/>
  <c r="AJ72" i="2"/>
  <c r="AM72" i="2" s="1"/>
  <c r="AJ73" i="2"/>
  <c r="AJ74" i="2"/>
  <c r="AJ75" i="2"/>
  <c r="AJ76" i="2"/>
  <c r="AJ77" i="2"/>
  <c r="AJ78" i="2"/>
  <c r="AJ80" i="2"/>
  <c r="AL137" i="2"/>
  <c r="AM137" i="2" s="1"/>
  <c r="AL132" i="2"/>
  <c r="AJ83" i="2"/>
  <c r="AJ84" i="2"/>
  <c r="AJ85" i="2"/>
  <c r="AJ86" i="2"/>
  <c r="AJ87" i="2"/>
  <c r="AJ88" i="2"/>
  <c r="AJ89" i="2"/>
  <c r="AJ90" i="2"/>
  <c r="AJ91" i="2"/>
  <c r="AJ92" i="2"/>
  <c r="AJ93" i="2"/>
  <c r="AJ94" i="2"/>
  <c r="AJ96" i="2"/>
  <c r="AJ156" i="2"/>
  <c r="AM156" i="2" s="1"/>
  <c r="AJ157" i="2"/>
  <c r="AM157" i="2" s="1"/>
  <c r="AJ159" i="2"/>
  <c r="AM159" i="2" s="1"/>
  <c r="AJ160" i="2"/>
  <c r="AJ161" i="2"/>
  <c r="AJ162" i="2"/>
  <c r="AJ163" i="2"/>
  <c r="AJ165" i="2"/>
  <c r="AJ166" i="2"/>
  <c r="AJ183" i="2"/>
  <c r="AJ184" i="2"/>
  <c r="AJ185" i="2"/>
  <c r="AJ186" i="2"/>
  <c r="AM186" i="2" s="1"/>
  <c r="AJ187" i="2"/>
  <c r="AM187" i="2" s="1"/>
  <c r="AJ188" i="2"/>
  <c r="AM240" i="2"/>
  <c r="AJ236" i="2"/>
  <c r="AM236" i="2" s="1"/>
  <c r="AJ224" i="2"/>
  <c r="AM224" i="2" s="1"/>
  <c r="AJ209" i="2"/>
  <c r="AJ193" i="2"/>
  <c r="AJ234" i="2"/>
  <c r="AM234" i="2" s="1"/>
  <c r="AJ223" i="2"/>
  <c r="AM223" i="2" s="1"/>
  <c r="AJ208" i="2"/>
  <c r="AM208" i="2" s="1"/>
  <c r="AJ192" i="2"/>
  <c r="AM192" i="2" s="1"/>
  <c r="AJ231" i="2"/>
  <c r="AJ229" i="2"/>
  <c r="AJ222" i="2"/>
  <c r="AM222" i="2" s="1"/>
  <c r="AJ207" i="2"/>
  <c r="AJ191" i="2"/>
  <c r="AM191" i="2" s="1"/>
  <c r="AJ230" i="2"/>
  <c r="AJ221" i="2"/>
  <c r="AJ206" i="2"/>
  <c r="AJ190" i="2"/>
  <c r="AJ228" i="2"/>
  <c r="AM228" i="2" s="1"/>
  <c r="AJ220" i="2"/>
  <c r="AM220" i="2" s="1"/>
  <c r="AJ189" i="2"/>
  <c r="AM189" i="2" s="1"/>
  <c r="AM241" i="2"/>
  <c r="AJ227" i="2"/>
  <c r="AM226" i="2"/>
  <c r="AJ196" i="2"/>
  <c r="AM196" i="2" s="1"/>
  <c r="AJ225" i="2"/>
  <c r="AM225" i="2" s="1"/>
  <c r="AJ195" i="2"/>
  <c r="AM195" i="2" s="1"/>
  <c r="AJ219" i="2"/>
  <c r="AM219" i="2" s="1"/>
  <c r="AJ194" i="2"/>
  <c r="AM194" i="2" s="1"/>
  <c r="AJ237" i="2"/>
  <c r="AM237" i="2" s="1"/>
  <c r="AJ218" i="2"/>
  <c r="AM218" i="2" s="1"/>
  <c r="AJ217" i="2"/>
  <c r="AJ204" i="2"/>
  <c r="AJ211" i="2"/>
  <c r="AJ212" i="2"/>
  <c r="AJ213" i="2"/>
  <c r="AM213" i="2" s="1"/>
  <c r="AJ214" i="2"/>
  <c r="AJ215" i="2"/>
  <c r="AJ216" i="2"/>
  <c r="AJ232" i="2"/>
  <c r="AM232" i="2" s="1"/>
  <c r="AJ233" i="2"/>
  <c r="AJ235" i="2"/>
  <c r="AM235" i="2" s="1"/>
  <c r="AL134" i="2"/>
  <c r="I3" i="4"/>
  <c r="I2" i="4"/>
  <c r="I1" i="4"/>
  <c r="N3" i="6"/>
  <c r="N2" i="6"/>
  <c r="N1" i="6"/>
  <c r="H3" i="5"/>
  <c r="H2" i="5"/>
  <c r="H1" i="5"/>
  <c r="G3" i="11"/>
  <c r="G2" i="11"/>
  <c r="G1" i="11"/>
  <c r="AA2" i="2"/>
  <c r="AQ37" i="2"/>
  <c r="AP37" i="2"/>
  <c r="AO37" i="2"/>
  <c r="AI37" i="2"/>
  <c r="AH37" i="2"/>
  <c r="AG37" i="2"/>
  <c r="AQ36" i="2"/>
  <c r="AP36" i="2"/>
  <c r="AO36" i="2"/>
  <c r="AI36" i="2"/>
  <c r="AH36" i="2"/>
  <c r="AG36" i="2"/>
  <c r="AQ35" i="2"/>
  <c r="AP35" i="2"/>
  <c r="AO35" i="2"/>
  <c r="AI35" i="2"/>
  <c r="AH35" i="2"/>
  <c r="AG35" i="2"/>
  <c r="AQ34" i="2"/>
  <c r="AP34" i="2"/>
  <c r="AO34" i="2"/>
  <c r="AI34" i="2"/>
  <c r="AH34" i="2"/>
  <c r="AG34" i="2"/>
  <c r="AQ33" i="2"/>
  <c r="AP33" i="2"/>
  <c r="AO33" i="2"/>
  <c r="AI33" i="2"/>
  <c r="AH33" i="2"/>
  <c r="AG33" i="2"/>
  <c r="AQ32" i="2"/>
  <c r="AP32" i="2"/>
  <c r="AI32" i="2"/>
  <c r="AH32" i="2"/>
  <c r="AG32" i="2"/>
  <c r="AQ31" i="2"/>
  <c r="AP31" i="2"/>
  <c r="AI31" i="2"/>
  <c r="AH31" i="2"/>
  <c r="AG31" i="2"/>
  <c r="AQ30" i="2"/>
  <c r="AP30" i="2"/>
  <c r="AI30" i="2"/>
  <c r="AH30" i="2"/>
  <c r="AG30" i="2"/>
  <c r="AQ29" i="2"/>
  <c r="AP29" i="2"/>
  <c r="AI29" i="2"/>
  <c r="AH29" i="2"/>
  <c r="AG29" i="2"/>
  <c r="AQ28" i="2"/>
  <c r="AP28" i="2"/>
  <c r="AI28" i="2"/>
  <c r="AH28" i="2"/>
  <c r="AG28" i="2"/>
  <c r="AQ27" i="2"/>
  <c r="AP27" i="2"/>
  <c r="AI27" i="2"/>
  <c r="AH27" i="2"/>
  <c r="AG27" i="2"/>
  <c r="AQ26" i="2"/>
  <c r="AP26" i="2"/>
  <c r="AI26" i="2"/>
  <c r="AH26" i="2"/>
  <c r="AG26" i="2"/>
  <c r="AQ25" i="2"/>
  <c r="AP25" i="2"/>
  <c r="AI25" i="2"/>
  <c r="AH25" i="2"/>
  <c r="AG25" i="2"/>
  <c r="AQ24" i="2"/>
  <c r="AP24" i="2"/>
  <c r="AO24" i="2"/>
  <c r="AI24" i="2"/>
  <c r="AH24" i="2"/>
  <c r="AG24" i="2"/>
  <c r="AQ23" i="2"/>
  <c r="AP23" i="2"/>
  <c r="AO23" i="2"/>
  <c r="AI23" i="2"/>
  <c r="AH23" i="2"/>
  <c r="AG23" i="2"/>
  <c r="AQ22" i="2"/>
  <c r="AP22" i="2"/>
  <c r="AO22" i="2"/>
  <c r="AI22" i="2"/>
  <c r="AH22" i="2"/>
  <c r="AG22" i="2"/>
  <c r="AQ21" i="2"/>
  <c r="AP21" i="2"/>
  <c r="AO21" i="2"/>
  <c r="AI21" i="2"/>
  <c r="AH21" i="2"/>
  <c r="AG21" i="2"/>
  <c r="AQ20" i="2"/>
  <c r="AP20" i="2"/>
  <c r="AO20" i="2"/>
  <c r="AI20" i="2"/>
  <c r="AH20" i="2"/>
  <c r="AG20" i="2"/>
  <c r="AQ19" i="2"/>
  <c r="AP19" i="2"/>
  <c r="AO19" i="2"/>
  <c r="AI19" i="2"/>
  <c r="AH19" i="2"/>
  <c r="AG19" i="2"/>
  <c r="AQ18" i="2"/>
  <c r="AP18" i="2"/>
  <c r="AO18" i="2"/>
  <c r="AI18" i="2"/>
  <c r="AH18" i="2"/>
  <c r="AG18" i="2"/>
  <c r="AQ17" i="2"/>
  <c r="AP17" i="2"/>
  <c r="AO17" i="2"/>
  <c r="AI17" i="2"/>
  <c r="AH17" i="2"/>
  <c r="AG17" i="2"/>
  <c r="AM70" i="2" l="1"/>
  <c r="AM227" i="2"/>
  <c r="AM165" i="2"/>
  <c r="AM188" i="2"/>
  <c r="AM233" i="2"/>
  <c r="AM231" i="2"/>
  <c r="AM230" i="2"/>
  <c r="AM221" i="2"/>
  <c r="AM193" i="2"/>
  <c r="AM190" i="2"/>
  <c r="AM185" i="2"/>
  <c r="AM115" i="2"/>
  <c r="AM107" i="2"/>
  <c r="AM106" i="2"/>
  <c r="AM105" i="2"/>
  <c r="AM212" i="2"/>
  <c r="AM204" i="2"/>
  <c r="AM209" i="2"/>
  <c r="AM78" i="2"/>
  <c r="AM68" i="2"/>
  <c r="AM91" i="2"/>
  <c r="AM85" i="2"/>
  <c r="AM80" i="2"/>
  <c r="AM73" i="2"/>
  <c r="AM92" i="2"/>
  <c r="AM217" i="2"/>
  <c r="AM74" i="2"/>
  <c r="AM93" i="2"/>
  <c r="AM81" i="2"/>
  <c r="AM75" i="2"/>
  <c r="AM94" i="2"/>
  <c r="AM87" i="2"/>
  <c r="AM69" i="2"/>
  <c r="AM166" i="2"/>
  <c r="AM86" i="2"/>
  <c r="AM155" i="2"/>
  <c r="AM76" i="2"/>
  <c r="AM96" i="2"/>
  <c r="AM88" i="2"/>
  <c r="AM82" i="2"/>
  <c r="AM229" i="2"/>
  <c r="AM77" i="2"/>
  <c r="AM89" i="2"/>
  <c r="AM71" i="2"/>
  <c r="AM160" i="2"/>
  <c r="AM90" i="2"/>
  <c r="AM83" i="2"/>
  <c r="AM84" i="2"/>
  <c r="AM211" i="2"/>
  <c r="AM183" i="2"/>
  <c r="AM216" i="2"/>
  <c r="AM163" i="2"/>
  <c r="AM145" i="2"/>
  <c r="AM154" i="2"/>
  <c r="AM214" i="2"/>
  <c r="AM161" i="2"/>
  <c r="AM215" i="2"/>
  <c r="AM162" i="2"/>
  <c r="AM206" i="2"/>
  <c r="AM207" i="2"/>
  <c r="AM184" i="2"/>
  <c r="AM103" i="2"/>
  <c r="AM131" i="2"/>
  <c r="AM51" i="2"/>
  <c r="AM45" i="2"/>
  <c r="AM98" i="2"/>
  <c r="AM119" i="2"/>
  <c r="AJ17" i="2"/>
  <c r="AL19" i="2"/>
  <c r="AM99" i="2"/>
  <c r="AM147" i="2"/>
  <c r="AM139" i="2"/>
  <c r="AM143" i="2"/>
  <c r="AM153" i="2"/>
  <c r="AM50" i="2"/>
  <c r="AM44" i="2"/>
  <c r="AM146" i="2"/>
  <c r="AM100" i="2"/>
  <c r="AM149" i="2"/>
  <c r="AM150" i="2"/>
  <c r="AM55" i="2"/>
  <c r="AM97" i="2"/>
  <c r="AM54" i="2"/>
  <c r="AM40" i="2"/>
  <c r="AM53" i="2"/>
  <c r="AM47" i="2"/>
  <c r="AM152" i="2"/>
  <c r="AM140" i="2"/>
  <c r="AM141" i="2"/>
  <c r="AJ22" i="2"/>
  <c r="AL24" i="2"/>
  <c r="AJ34" i="2"/>
  <c r="AL36" i="2"/>
  <c r="AM43" i="2"/>
  <c r="AJ19" i="2"/>
  <c r="AL21" i="2"/>
  <c r="AM67" i="2"/>
  <c r="AM52" i="2"/>
  <c r="AM46" i="2"/>
  <c r="AJ21" i="2"/>
  <c r="AL23" i="2"/>
  <c r="AJ33" i="2"/>
  <c r="AL35" i="2"/>
  <c r="AJ37" i="2"/>
  <c r="AL18" i="2"/>
  <c r="AJ24" i="2"/>
  <c r="AJ36" i="2"/>
  <c r="AL33" i="2"/>
  <c r="AJ20" i="2"/>
  <c r="AL22" i="2"/>
  <c r="AL34" i="2"/>
  <c r="AJ18" i="2"/>
  <c r="AL20" i="2"/>
  <c r="AL17" i="2"/>
  <c r="AJ23" i="2"/>
  <c r="AJ35" i="2"/>
  <c r="AL37" i="2"/>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6" i="6"/>
  <c r="AM34" i="2" l="1"/>
  <c r="AM17" i="2"/>
  <c r="AM19" i="2"/>
  <c r="AM23" i="2"/>
  <c r="AM22" i="2"/>
  <c r="AM21" i="2"/>
  <c r="AM37" i="2"/>
  <c r="AM33" i="2"/>
  <c r="AM24" i="2"/>
  <c r="AM36" i="2"/>
  <c r="AM35" i="2"/>
  <c r="AM18" i="2"/>
  <c r="AM20" i="2"/>
  <c r="AH16" i="4"/>
  <c r="AG10" i="2"/>
  <c r="AH10" i="2"/>
  <c r="AI10" i="2"/>
  <c r="I11" i="6"/>
  <c r="AO10" i="2"/>
  <c r="J11" i="6" s="1"/>
  <c r="AP10" i="2"/>
  <c r="K11" i="6" s="1"/>
  <c r="AQ10" i="2"/>
  <c r="L11" i="6" s="1"/>
  <c r="AG11" i="2"/>
  <c r="AH11" i="2"/>
  <c r="AI11" i="2"/>
  <c r="I12" i="6"/>
  <c r="AO11" i="2"/>
  <c r="J12" i="6" s="1"/>
  <c r="AP11" i="2"/>
  <c r="K12" i="6" s="1"/>
  <c r="AQ11" i="2"/>
  <c r="L12" i="6" s="1"/>
  <c r="AG12" i="2"/>
  <c r="AH12" i="2"/>
  <c r="AI12" i="2"/>
  <c r="I13" i="6"/>
  <c r="AO12" i="2"/>
  <c r="J13" i="6" s="1"/>
  <c r="AP12" i="2"/>
  <c r="K13" i="6" s="1"/>
  <c r="AQ12" i="2"/>
  <c r="L13" i="6" s="1"/>
  <c r="AG13" i="2"/>
  <c r="AH13" i="2"/>
  <c r="AI13" i="2"/>
  <c r="I14" i="6"/>
  <c r="AO13" i="2"/>
  <c r="J14" i="6" s="1"/>
  <c r="AP13" i="2"/>
  <c r="K14" i="6" s="1"/>
  <c r="AQ13" i="2"/>
  <c r="L14" i="6" s="1"/>
  <c r="AG14" i="2"/>
  <c r="AH14" i="2"/>
  <c r="AI14" i="2"/>
  <c r="I27" i="5"/>
  <c r="AO14" i="2"/>
  <c r="J15" i="6" s="1"/>
  <c r="AP14" i="2"/>
  <c r="K15" i="6" s="1"/>
  <c r="AQ14" i="2"/>
  <c r="L15" i="6" s="1"/>
  <c r="AG15" i="2"/>
  <c r="AH15" i="2"/>
  <c r="AI15" i="2"/>
  <c r="I16" i="6"/>
  <c r="AO15" i="2"/>
  <c r="J16" i="6" s="1"/>
  <c r="AP15" i="2"/>
  <c r="K16" i="6" s="1"/>
  <c r="AQ15" i="2"/>
  <c r="L16" i="6" s="1"/>
  <c r="AG16" i="2"/>
  <c r="AH16" i="2"/>
  <c r="AI16" i="2"/>
  <c r="I17" i="6"/>
  <c r="AO16" i="2"/>
  <c r="J17" i="6" s="1"/>
  <c r="AP16" i="2"/>
  <c r="K17" i="6" s="1"/>
  <c r="AQ16" i="2"/>
  <c r="L17" i="6" s="1"/>
  <c r="AG6" i="2"/>
  <c r="AH6" i="2"/>
  <c r="AI6" i="2"/>
  <c r="I7" i="6"/>
  <c r="J7" i="6"/>
  <c r="K7" i="6"/>
  <c r="L7" i="6"/>
  <c r="AG7" i="2"/>
  <c r="AH7" i="2"/>
  <c r="AI7" i="2"/>
  <c r="I8" i="6"/>
  <c r="J8" i="6"/>
  <c r="K8" i="6"/>
  <c r="L8" i="6"/>
  <c r="AG8" i="2"/>
  <c r="AH8" i="2"/>
  <c r="AI8" i="2"/>
  <c r="I9" i="6"/>
  <c r="AO8" i="2"/>
  <c r="J9" i="6" s="1"/>
  <c r="AP8" i="2"/>
  <c r="K9" i="6" s="1"/>
  <c r="AQ8" i="2"/>
  <c r="L9" i="6" s="1"/>
  <c r="AG9" i="2"/>
  <c r="AH9" i="2"/>
  <c r="AI9" i="2"/>
  <c r="I10" i="6"/>
  <c r="AO9" i="2"/>
  <c r="J10" i="6" s="1"/>
  <c r="AP9" i="2"/>
  <c r="K10" i="6" s="1"/>
  <c r="AQ9" i="2"/>
  <c r="L10" i="6" s="1"/>
  <c r="A7" i="6"/>
  <c r="B7" i="6"/>
  <c r="C7" i="6"/>
  <c r="D7" i="6"/>
  <c r="E7" i="6"/>
  <c r="G7" i="6"/>
  <c r="H7" i="6"/>
  <c r="M7" i="6"/>
  <c r="O7" i="6"/>
  <c r="A8" i="6"/>
  <c r="B8" i="6"/>
  <c r="C8" i="6"/>
  <c r="D8" i="6"/>
  <c r="E8" i="6"/>
  <c r="G8" i="6"/>
  <c r="H8" i="6"/>
  <c r="M8" i="6"/>
  <c r="O8" i="6"/>
  <c r="A9" i="6"/>
  <c r="B9" i="6"/>
  <c r="C9" i="6"/>
  <c r="D9" i="6"/>
  <c r="E9" i="6"/>
  <c r="G9" i="6"/>
  <c r="H9" i="6"/>
  <c r="M9" i="6"/>
  <c r="O9" i="6"/>
  <c r="A10" i="6"/>
  <c r="B10" i="6"/>
  <c r="C10" i="6"/>
  <c r="D10" i="6"/>
  <c r="E10" i="6"/>
  <c r="G10" i="6"/>
  <c r="H10" i="6"/>
  <c r="M10" i="6"/>
  <c r="O10" i="6"/>
  <c r="A11" i="6"/>
  <c r="B11" i="6"/>
  <c r="C11" i="6"/>
  <c r="D11" i="6"/>
  <c r="E11" i="6"/>
  <c r="G11" i="6"/>
  <c r="H11" i="6"/>
  <c r="M11" i="6"/>
  <c r="O11" i="6"/>
  <c r="A12" i="6"/>
  <c r="B12" i="6"/>
  <c r="C12" i="6"/>
  <c r="D12" i="6"/>
  <c r="E12" i="6"/>
  <c r="G12" i="6"/>
  <c r="H12" i="6"/>
  <c r="M12" i="6"/>
  <c r="O12" i="6"/>
  <c r="A13" i="6"/>
  <c r="B13" i="6"/>
  <c r="C13" i="6"/>
  <c r="D13" i="6"/>
  <c r="E13" i="6"/>
  <c r="G13" i="6"/>
  <c r="H13" i="6"/>
  <c r="M13" i="6"/>
  <c r="O13" i="6"/>
  <c r="A14" i="6"/>
  <c r="B14" i="6"/>
  <c r="C14" i="6"/>
  <c r="D14" i="6"/>
  <c r="E14" i="6"/>
  <c r="G14" i="6"/>
  <c r="H14" i="6"/>
  <c r="M14" i="6"/>
  <c r="O14" i="6"/>
  <c r="A15" i="6"/>
  <c r="B15" i="6"/>
  <c r="C15" i="6"/>
  <c r="D15" i="6"/>
  <c r="E15" i="6"/>
  <c r="G15" i="6"/>
  <c r="H15" i="6"/>
  <c r="M15" i="6"/>
  <c r="O15" i="6"/>
  <c r="A16" i="6"/>
  <c r="B16" i="6"/>
  <c r="C16" i="6"/>
  <c r="D16" i="6"/>
  <c r="E16" i="6"/>
  <c r="G16" i="6"/>
  <c r="H16" i="6"/>
  <c r="M16" i="6"/>
  <c r="O16" i="6"/>
  <c r="A17" i="6"/>
  <c r="B17" i="6"/>
  <c r="C17" i="6"/>
  <c r="D17" i="6"/>
  <c r="E17" i="6"/>
  <c r="G17" i="6"/>
  <c r="H17" i="6"/>
  <c r="M17" i="6"/>
  <c r="O17" i="6"/>
  <c r="A18" i="6"/>
  <c r="B18" i="6"/>
  <c r="C18" i="6"/>
  <c r="D18" i="6"/>
  <c r="E18" i="6"/>
  <c r="G18" i="6"/>
  <c r="H18" i="6"/>
  <c r="I18" i="6"/>
  <c r="J18" i="6"/>
  <c r="K18" i="6"/>
  <c r="L18" i="6"/>
  <c r="M18" i="6"/>
  <c r="O18" i="6"/>
  <c r="A19" i="6"/>
  <c r="B19" i="6"/>
  <c r="C19" i="6"/>
  <c r="D19" i="6"/>
  <c r="E19" i="6"/>
  <c r="G19" i="6"/>
  <c r="H19" i="6"/>
  <c r="I19" i="6"/>
  <c r="J19" i="6"/>
  <c r="K19" i="6"/>
  <c r="L19" i="6"/>
  <c r="M19" i="6"/>
  <c r="O19" i="6"/>
  <c r="A20" i="6"/>
  <c r="B20" i="6"/>
  <c r="C20" i="6"/>
  <c r="D20" i="6"/>
  <c r="E20" i="6"/>
  <c r="G20" i="6"/>
  <c r="H20" i="6"/>
  <c r="I20" i="6"/>
  <c r="J20" i="6"/>
  <c r="K20" i="6"/>
  <c r="L20" i="6"/>
  <c r="M20" i="6"/>
  <c r="O20" i="6"/>
  <c r="A21" i="6"/>
  <c r="B21" i="6"/>
  <c r="C21" i="6"/>
  <c r="D21" i="6"/>
  <c r="E21" i="6"/>
  <c r="G21" i="6"/>
  <c r="H21" i="6"/>
  <c r="I21" i="6"/>
  <c r="J21" i="6"/>
  <c r="K21" i="6"/>
  <c r="L21" i="6"/>
  <c r="M21" i="6"/>
  <c r="O21" i="6"/>
  <c r="A22" i="6"/>
  <c r="B22" i="6"/>
  <c r="C22" i="6"/>
  <c r="D22" i="6"/>
  <c r="E22" i="6"/>
  <c r="G22" i="6"/>
  <c r="H22" i="6"/>
  <c r="I22" i="6"/>
  <c r="J22" i="6"/>
  <c r="K22" i="6"/>
  <c r="L22" i="6"/>
  <c r="M22" i="6"/>
  <c r="O22" i="6"/>
  <c r="A23" i="6"/>
  <c r="B23" i="6"/>
  <c r="C23" i="6"/>
  <c r="D23" i="6"/>
  <c r="E23" i="6"/>
  <c r="G23" i="6"/>
  <c r="H23" i="6"/>
  <c r="I23" i="6"/>
  <c r="J23" i="6"/>
  <c r="K23" i="6"/>
  <c r="L23" i="6"/>
  <c r="M23" i="6"/>
  <c r="O23" i="6"/>
  <c r="A24" i="6"/>
  <c r="B24" i="6"/>
  <c r="C24" i="6"/>
  <c r="D24" i="6"/>
  <c r="E24" i="6"/>
  <c r="G24" i="6"/>
  <c r="H24" i="6"/>
  <c r="I24" i="6"/>
  <c r="J24" i="6"/>
  <c r="K24" i="6"/>
  <c r="L24" i="6"/>
  <c r="M24" i="6"/>
  <c r="O24" i="6"/>
  <c r="A25" i="6"/>
  <c r="B25" i="6"/>
  <c r="C25" i="6"/>
  <c r="D25" i="6"/>
  <c r="E25" i="6"/>
  <c r="G25" i="6"/>
  <c r="H25" i="6"/>
  <c r="I25" i="6"/>
  <c r="J25" i="6"/>
  <c r="K25" i="6"/>
  <c r="L25" i="6"/>
  <c r="M25" i="6"/>
  <c r="O25" i="6"/>
  <c r="A26" i="6"/>
  <c r="B26" i="6"/>
  <c r="C26" i="6"/>
  <c r="D26" i="6"/>
  <c r="E26" i="6"/>
  <c r="G26" i="6"/>
  <c r="H26" i="6"/>
  <c r="I26" i="6"/>
  <c r="J26" i="6"/>
  <c r="K26" i="6"/>
  <c r="L26" i="6"/>
  <c r="M26" i="6"/>
  <c r="O26" i="6"/>
  <c r="A27" i="6"/>
  <c r="B27" i="6"/>
  <c r="C27" i="6"/>
  <c r="D27" i="6"/>
  <c r="E27" i="6"/>
  <c r="G27" i="6"/>
  <c r="H27" i="6"/>
  <c r="I27" i="6"/>
  <c r="J27" i="6"/>
  <c r="K27" i="6"/>
  <c r="L27" i="6"/>
  <c r="M27" i="6"/>
  <c r="O27" i="6"/>
  <c r="A28" i="6"/>
  <c r="B28" i="6"/>
  <c r="C28" i="6"/>
  <c r="D28" i="6"/>
  <c r="E28" i="6"/>
  <c r="G28" i="6"/>
  <c r="H28" i="6"/>
  <c r="I28" i="6"/>
  <c r="J28" i="6"/>
  <c r="K28" i="6"/>
  <c r="L28" i="6"/>
  <c r="M28" i="6"/>
  <c r="O28" i="6"/>
  <c r="A29" i="6"/>
  <c r="B29" i="6"/>
  <c r="C29" i="6"/>
  <c r="D29" i="6"/>
  <c r="E29" i="6"/>
  <c r="G29" i="6"/>
  <c r="H29" i="6"/>
  <c r="I29" i="6"/>
  <c r="J29" i="6"/>
  <c r="K29" i="6"/>
  <c r="L29" i="6"/>
  <c r="M29" i="6"/>
  <c r="O29" i="6"/>
  <c r="A30" i="6"/>
  <c r="B30" i="6"/>
  <c r="C30" i="6"/>
  <c r="D30" i="6"/>
  <c r="E30" i="6"/>
  <c r="G30" i="6"/>
  <c r="H30" i="6"/>
  <c r="I30" i="6"/>
  <c r="J30" i="6"/>
  <c r="K30" i="6"/>
  <c r="L30" i="6"/>
  <c r="M30" i="6"/>
  <c r="O30" i="6"/>
  <c r="A31" i="6"/>
  <c r="B31" i="6"/>
  <c r="C31" i="6"/>
  <c r="D31" i="6"/>
  <c r="E31" i="6"/>
  <c r="G31" i="6"/>
  <c r="H31" i="6"/>
  <c r="I31" i="6"/>
  <c r="J31" i="6"/>
  <c r="K31" i="6"/>
  <c r="L31" i="6"/>
  <c r="M31" i="6"/>
  <c r="O31" i="6"/>
  <c r="A32" i="6"/>
  <c r="B32" i="6"/>
  <c r="C32" i="6"/>
  <c r="D32" i="6"/>
  <c r="E32" i="6"/>
  <c r="G32" i="6"/>
  <c r="H32" i="6"/>
  <c r="I32" i="6"/>
  <c r="J32" i="6"/>
  <c r="K32" i="6"/>
  <c r="L32" i="6"/>
  <c r="M32" i="6"/>
  <c r="O32" i="6"/>
  <c r="A33" i="6"/>
  <c r="B33" i="6"/>
  <c r="C33" i="6"/>
  <c r="D33" i="6"/>
  <c r="E33" i="6"/>
  <c r="G33" i="6"/>
  <c r="H33" i="6"/>
  <c r="I33" i="6"/>
  <c r="J33" i="6"/>
  <c r="K33" i="6"/>
  <c r="L33" i="6"/>
  <c r="M33" i="6"/>
  <c r="O33" i="6"/>
  <c r="A34" i="6"/>
  <c r="B34" i="6"/>
  <c r="C34" i="6"/>
  <c r="D34" i="6"/>
  <c r="E34" i="6"/>
  <c r="G34" i="6"/>
  <c r="H34" i="6"/>
  <c r="I34" i="6"/>
  <c r="J34" i="6"/>
  <c r="K34" i="6"/>
  <c r="L34" i="6"/>
  <c r="M34" i="6"/>
  <c r="O34" i="6"/>
  <c r="A35" i="6"/>
  <c r="B35" i="6"/>
  <c r="C35" i="6"/>
  <c r="D35" i="6"/>
  <c r="E35" i="6"/>
  <c r="G35" i="6"/>
  <c r="H35" i="6"/>
  <c r="I35" i="6"/>
  <c r="J35" i="6"/>
  <c r="K35" i="6"/>
  <c r="L35" i="6"/>
  <c r="M35" i="6"/>
  <c r="O35" i="6"/>
  <c r="A36" i="6"/>
  <c r="B36" i="6"/>
  <c r="C36" i="6"/>
  <c r="D36" i="6"/>
  <c r="E36" i="6"/>
  <c r="G36" i="6"/>
  <c r="H36" i="6"/>
  <c r="I36" i="6"/>
  <c r="J36" i="6"/>
  <c r="K36" i="6"/>
  <c r="L36" i="6"/>
  <c r="M36" i="6"/>
  <c r="O36" i="6"/>
  <c r="A37" i="6"/>
  <c r="B37" i="6"/>
  <c r="C37" i="6"/>
  <c r="D37" i="6"/>
  <c r="E37" i="6"/>
  <c r="G37" i="6"/>
  <c r="H37" i="6"/>
  <c r="I37" i="6"/>
  <c r="J37" i="6"/>
  <c r="K37" i="6"/>
  <c r="L37" i="6"/>
  <c r="M37" i="6"/>
  <c r="O37" i="6"/>
  <c r="A38" i="6"/>
  <c r="B38" i="6"/>
  <c r="C38" i="6"/>
  <c r="D38" i="6"/>
  <c r="E38" i="6"/>
  <c r="G38" i="6"/>
  <c r="H38" i="6"/>
  <c r="I38" i="6"/>
  <c r="J38" i="6"/>
  <c r="K38" i="6"/>
  <c r="L38" i="6"/>
  <c r="M38" i="6"/>
  <c r="O38" i="6"/>
  <c r="A39" i="6"/>
  <c r="B39" i="6"/>
  <c r="C39" i="6"/>
  <c r="D39" i="6"/>
  <c r="E39" i="6"/>
  <c r="G39" i="6"/>
  <c r="H39" i="6"/>
  <c r="I39" i="6"/>
  <c r="J39" i="6"/>
  <c r="K39" i="6"/>
  <c r="L39" i="6"/>
  <c r="M39" i="6"/>
  <c r="O39" i="6"/>
  <c r="A40" i="6"/>
  <c r="B40" i="6"/>
  <c r="C40" i="6"/>
  <c r="D40" i="6"/>
  <c r="E40" i="6"/>
  <c r="G40" i="6"/>
  <c r="H40" i="6"/>
  <c r="I40" i="6"/>
  <c r="J40" i="6"/>
  <c r="K40" i="6"/>
  <c r="L40" i="6"/>
  <c r="M40" i="6"/>
  <c r="O40" i="6"/>
  <c r="A41" i="6"/>
  <c r="B41" i="6"/>
  <c r="C41" i="6"/>
  <c r="D41" i="6"/>
  <c r="E41" i="6"/>
  <c r="G41" i="6"/>
  <c r="H41" i="6"/>
  <c r="I41" i="6"/>
  <c r="J41" i="6"/>
  <c r="K41" i="6"/>
  <c r="L41" i="6"/>
  <c r="M41" i="6"/>
  <c r="O41" i="6"/>
  <c r="A42" i="6"/>
  <c r="B42" i="6"/>
  <c r="C42" i="6"/>
  <c r="D42" i="6"/>
  <c r="E42" i="6"/>
  <c r="G42" i="6"/>
  <c r="H42" i="6"/>
  <c r="I42" i="6"/>
  <c r="J42" i="6"/>
  <c r="K42" i="6"/>
  <c r="L42" i="6"/>
  <c r="M42" i="6"/>
  <c r="O42" i="6"/>
  <c r="A43" i="6"/>
  <c r="B43" i="6"/>
  <c r="C43" i="6"/>
  <c r="D43" i="6"/>
  <c r="E43" i="6"/>
  <c r="G43" i="6"/>
  <c r="H43" i="6"/>
  <c r="I43" i="6"/>
  <c r="J43" i="6"/>
  <c r="K43" i="6"/>
  <c r="L43" i="6"/>
  <c r="M43" i="6"/>
  <c r="O43" i="6"/>
  <c r="A44" i="6"/>
  <c r="B44" i="6"/>
  <c r="C44" i="6"/>
  <c r="D44" i="6"/>
  <c r="E44" i="6"/>
  <c r="G44" i="6"/>
  <c r="H44" i="6"/>
  <c r="I44" i="6"/>
  <c r="J44" i="6"/>
  <c r="K44" i="6"/>
  <c r="L44" i="6"/>
  <c r="M44" i="6"/>
  <c r="O44" i="6"/>
  <c r="A45" i="6"/>
  <c r="B45" i="6"/>
  <c r="C45" i="6"/>
  <c r="D45" i="6"/>
  <c r="E45" i="6"/>
  <c r="G45" i="6"/>
  <c r="H45" i="6"/>
  <c r="I45" i="6"/>
  <c r="J45" i="6"/>
  <c r="K45" i="6"/>
  <c r="L45" i="6"/>
  <c r="M45" i="6"/>
  <c r="O45" i="6"/>
  <c r="A46" i="6"/>
  <c r="B46" i="6"/>
  <c r="C46" i="6"/>
  <c r="D46" i="6"/>
  <c r="E46" i="6"/>
  <c r="G46" i="6"/>
  <c r="H46" i="6"/>
  <c r="I46" i="6"/>
  <c r="J46" i="6"/>
  <c r="K46" i="6"/>
  <c r="L46" i="6"/>
  <c r="M46" i="6"/>
  <c r="O46" i="6"/>
  <c r="O6" i="6"/>
  <c r="M6" i="6"/>
  <c r="H6" i="6"/>
  <c r="G6" i="6"/>
  <c r="E6" i="6"/>
  <c r="D6" i="6"/>
  <c r="C6" i="6"/>
  <c r="B6" i="6"/>
  <c r="A6" i="6"/>
  <c r="A7" i="5"/>
  <c r="B7" i="5"/>
  <c r="C7" i="5"/>
  <c r="D7" i="5"/>
  <c r="E7" i="5"/>
  <c r="F7" i="5"/>
  <c r="G7" i="5"/>
  <c r="H7" i="5"/>
  <c r="A8" i="5"/>
  <c r="B8" i="5"/>
  <c r="C8" i="5"/>
  <c r="D8" i="5"/>
  <c r="E8" i="5"/>
  <c r="F8" i="5"/>
  <c r="G8" i="5"/>
  <c r="H8" i="5"/>
  <c r="A9" i="5"/>
  <c r="B9" i="5"/>
  <c r="C9" i="5"/>
  <c r="D9" i="5"/>
  <c r="E9" i="5"/>
  <c r="F9" i="5"/>
  <c r="G9" i="5"/>
  <c r="H9" i="5"/>
  <c r="A10" i="5"/>
  <c r="B10" i="5"/>
  <c r="C10" i="5"/>
  <c r="D10" i="5"/>
  <c r="E10" i="5"/>
  <c r="F10" i="5"/>
  <c r="G10" i="5"/>
  <c r="H10" i="5"/>
  <c r="A11" i="5"/>
  <c r="B11" i="5"/>
  <c r="C11" i="5"/>
  <c r="D11" i="5"/>
  <c r="E11" i="5"/>
  <c r="F11" i="5"/>
  <c r="G11" i="5"/>
  <c r="H11" i="5"/>
  <c r="A12" i="5"/>
  <c r="B12" i="5"/>
  <c r="C12" i="5"/>
  <c r="D12" i="5"/>
  <c r="E12" i="5"/>
  <c r="F12" i="5"/>
  <c r="G12" i="5"/>
  <c r="H12" i="5"/>
  <c r="A13" i="5"/>
  <c r="B13" i="5"/>
  <c r="C13" i="5"/>
  <c r="D13" i="5"/>
  <c r="E13" i="5"/>
  <c r="F13" i="5"/>
  <c r="G13" i="5"/>
  <c r="H13" i="5"/>
  <c r="A14" i="5"/>
  <c r="B14" i="5"/>
  <c r="C14" i="5"/>
  <c r="D14" i="5"/>
  <c r="E14" i="5"/>
  <c r="F14" i="5"/>
  <c r="G14" i="5"/>
  <c r="H14" i="5"/>
  <c r="A15" i="5"/>
  <c r="B15" i="5"/>
  <c r="C15" i="5"/>
  <c r="D15" i="5"/>
  <c r="E15" i="5"/>
  <c r="F15" i="5"/>
  <c r="G15" i="5"/>
  <c r="H15" i="5"/>
  <c r="A16" i="5"/>
  <c r="B16" i="5"/>
  <c r="C16" i="5"/>
  <c r="D16" i="5"/>
  <c r="E16" i="5"/>
  <c r="F16" i="5"/>
  <c r="G16" i="5"/>
  <c r="H16" i="5"/>
  <c r="A17" i="5"/>
  <c r="B17" i="5"/>
  <c r="C17" i="5"/>
  <c r="D17" i="5"/>
  <c r="E17" i="5"/>
  <c r="F17" i="5"/>
  <c r="G17" i="5"/>
  <c r="H17" i="5"/>
  <c r="A18" i="5"/>
  <c r="B18" i="5"/>
  <c r="C18" i="5"/>
  <c r="D18" i="5"/>
  <c r="E18" i="5"/>
  <c r="F18" i="5"/>
  <c r="G18" i="5"/>
  <c r="H18" i="5"/>
  <c r="A19" i="5"/>
  <c r="B19" i="5"/>
  <c r="C19" i="5"/>
  <c r="D19" i="5"/>
  <c r="E19" i="5"/>
  <c r="F19" i="5"/>
  <c r="G19" i="5"/>
  <c r="H19" i="5"/>
  <c r="A20" i="5"/>
  <c r="B20" i="5"/>
  <c r="C20" i="5"/>
  <c r="D20" i="5"/>
  <c r="E20" i="5"/>
  <c r="F20" i="5"/>
  <c r="G20" i="5"/>
  <c r="H20" i="5"/>
  <c r="A21" i="5"/>
  <c r="B21" i="5"/>
  <c r="C21" i="5"/>
  <c r="D21" i="5"/>
  <c r="E21" i="5"/>
  <c r="F21" i="5"/>
  <c r="G21" i="5"/>
  <c r="H21" i="5"/>
  <c r="A22" i="5"/>
  <c r="B22" i="5"/>
  <c r="C22" i="5"/>
  <c r="D22" i="5"/>
  <c r="E22" i="5"/>
  <c r="F22" i="5"/>
  <c r="G22" i="5"/>
  <c r="H22" i="5"/>
  <c r="A23" i="5"/>
  <c r="B23" i="5"/>
  <c r="C23" i="5"/>
  <c r="D23" i="5"/>
  <c r="E23" i="5"/>
  <c r="F23" i="5"/>
  <c r="G23" i="5"/>
  <c r="H23" i="5"/>
  <c r="A24" i="5"/>
  <c r="B24" i="5"/>
  <c r="C24" i="5"/>
  <c r="D24" i="5"/>
  <c r="E24" i="5"/>
  <c r="F24" i="5"/>
  <c r="G24" i="5"/>
  <c r="H24" i="5"/>
  <c r="A25" i="5"/>
  <c r="B25" i="5"/>
  <c r="C25" i="5"/>
  <c r="D25" i="5"/>
  <c r="E25" i="5"/>
  <c r="F25" i="5"/>
  <c r="G25" i="5"/>
  <c r="H25" i="5"/>
  <c r="A26" i="5"/>
  <c r="B26" i="5"/>
  <c r="C26" i="5"/>
  <c r="D26" i="5"/>
  <c r="E26" i="5"/>
  <c r="F26" i="5"/>
  <c r="G26" i="5"/>
  <c r="H26" i="5"/>
  <c r="A27" i="5"/>
  <c r="B27" i="5"/>
  <c r="C27" i="5"/>
  <c r="D27" i="5"/>
  <c r="E27" i="5"/>
  <c r="F27" i="5"/>
  <c r="G27" i="5"/>
  <c r="H27" i="5"/>
  <c r="A28" i="5"/>
  <c r="B28" i="5"/>
  <c r="C28" i="5"/>
  <c r="D28" i="5"/>
  <c r="E28" i="5"/>
  <c r="F28" i="5"/>
  <c r="G28" i="5"/>
  <c r="H28" i="5"/>
  <c r="A29" i="5"/>
  <c r="B29" i="5"/>
  <c r="C29" i="5"/>
  <c r="D29" i="5"/>
  <c r="E29" i="5"/>
  <c r="F29" i="5"/>
  <c r="G29" i="5"/>
  <c r="H29" i="5"/>
  <c r="A30" i="5"/>
  <c r="B30" i="5"/>
  <c r="C30" i="5"/>
  <c r="D30" i="5"/>
  <c r="E30" i="5"/>
  <c r="F30" i="5"/>
  <c r="G30" i="5"/>
  <c r="H30" i="5"/>
  <c r="A31" i="5"/>
  <c r="B31" i="5"/>
  <c r="C31" i="5"/>
  <c r="D31" i="5"/>
  <c r="E31" i="5"/>
  <c r="F31" i="5"/>
  <c r="G31" i="5"/>
  <c r="H31" i="5"/>
  <c r="A32" i="5"/>
  <c r="B32" i="5"/>
  <c r="C32" i="5"/>
  <c r="D32" i="5"/>
  <c r="E32" i="5"/>
  <c r="F32" i="5"/>
  <c r="G32" i="5"/>
  <c r="H32" i="5"/>
  <c r="A33" i="5"/>
  <c r="B33" i="5"/>
  <c r="C33" i="5"/>
  <c r="D33" i="5"/>
  <c r="E33" i="5"/>
  <c r="F33" i="5"/>
  <c r="G33" i="5"/>
  <c r="H33" i="5"/>
  <c r="A34" i="5"/>
  <c r="B34" i="5"/>
  <c r="C34" i="5"/>
  <c r="D34" i="5"/>
  <c r="E34" i="5"/>
  <c r="F34" i="5"/>
  <c r="G34" i="5"/>
  <c r="H34" i="5"/>
  <c r="A35" i="5"/>
  <c r="B35" i="5"/>
  <c r="C35" i="5"/>
  <c r="D35" i="5"/>
  <c r="E35" i="5"/>
  <c r="F35" i="5"/>
  <c r="G35" i="5"/>
  <c r="H35" i="5"/>
  <c r="A36" i="5"/>
  <c r="B36" i="5"/>
  <c r="C36" i="5"/>
  <c r="D36" i="5"/>
  <c r="E36" i="5"/>
  <c r="F36" i="5"/>
  <c r="G36" i="5"/>
  <c r="H36" i="5"/>
  <c r="A37" i="5"/>
  <c r="B37" i="5"/>
  <c r="C37" i="5"/>
  <c r="D37" i="5"/>
  <c r="E37" i="5"/>
  <c r="F37" i="5"/>
  <c r="G37" i="5"/>
  <c r="H37" i="5"/>
  <c r="A38" i="5"/>
  <c r="B38" i="5"/>
  <c r="C38" i="5"/>
  <c r="D38" i="5"/>
  <c r="E38" i="5"/>
  <c r="F38" i="5"/>
  <c r="G38" i="5"/>
  <c r="H38" i="5"/>
  <c r="A39" i="5"/>
  <c r="B39" i="5"/>
  <c r="C39" i="5"/>
  <c r="D39" i="5"/>
  <c r="E39" i="5"/>
  <c r="F39" i="5"/>
  <c r="G39" i="5"/>
  <c r="H39" i="5"/>
  <c r="A40" i="5"/>
  <c r="B40" i="5"/>
  <c r="C40" i="5"/>
  <c r="D40" i="5"/>
  <c r="E40" i="5"/>
  <c r="F40" i="5"/>
  <c r="G40" i="5"/>
  <c r="H40" i="5"/>
  <c r="A41" i="5"/>
  <c r="B41" i="5"/>
  <c r="C41" i="5"/>
  <c r="D41" i="5"/>
  <c r="E41" i="5"/>
  <c r="F41" i="5"/>
  <c r="G41" i="5"/>
  <c r="H41" i="5"/>
  <c r="A42" i="5"/>
  <c r="B42" i="5"/>
  <c r="C42" i="5"/>
  <c r="D42" i="5"/>
  <c r="E42" i="5"/>
  <c r="F42" i="5"/>
  <c r="G42" i="5"/>
  <c r="H42" i="5"/>
  <c r="A43" i="5"/>
  <c r="B43" i="5"/>
  <c r="C43" i="5"/>
  <c r="D43" i="5"/>
  <c r="E43" i="5"/>
  <c r="F43" i="5"/>
  <c r="G43" i="5"/>
  <c r="H43" i="5"/>
  <c r="A44" i="5"/>
  <c r="B44" i="5"/>
  <c r="C44" i="5"/>
  <c r="D44" i="5"/>
  <c r="E44" i="5"/>
  <c r="F44" i="5"/>
  <c r="G44" i="5"/>
  <c r="H44" i="5"/>
  <c r="A45" i="5"/>
  <c r="B45" i="5"/>
  <c r="C45" i="5"/>
  <c r="D45" i="5"/>
  <c r="E45" i="5"/>
  <c r="F45" i="5"/>
  <c r="G45" i="5"/>
  <c r="H45" i="5"/>
  <c r="A46" i="5"/>
  <c r="B46" i="5"/>
  <c r="C46" i="5"/>
  <c r="D46" i="5"/>
  <c r="E46" i="5"/>
  <c r="F46" i="5"/>
  <c r="G46" i="5"/>
  <c r="H46" i="5"/>
  <c r="H6" i="5"/>
  <c r="G6" i="5"/>
  <c r="F6" i="5"/>
  <c r="E6" i="5"/>
  <c r="D6" i="5"/>
  <c r="C6" i="5"/>
  <c r="B6" i="5"/>
  <c r="A6" i="5"/>
  <c r="AE5" i="2"/>
  <c r="AG5" i="2"/>
  <c r="AH5" i="2"/>
  <c r="AI5" i="2"/>
  <c r="I6" i="6"/>
  <c r="J6" i="6"/>
  <c r="K6" i="6"/>
  <c r="L6" i="6"/>
  <c r="I42" i="5"/>
  <c r="I73" i="5"/>
  <c r="I298" i="5"/>
  <c r="I289" i="5"/>
  <c r="I281" i="5"/>
  <c r="I253" i="5"/>
  <c r="I249" i="5"/>
  <c r="I245" i="5"/>
  <c r="I241" i="5"/>
  <c r="I237" i="5"/>
  <c r="I233" i="5"/>
  <c r="I229" i="5"/>
  <c r="I225" i="5"/>
  <c r="I221" i="5"/>
  <c r="I193" i="5"/>
  <c r="I189" i="5"/>
  <c r="I161" i="5"/>
  <c r="I157" i="5"/>
  <c r="I145" i="5"/>
  <c r="I141" i="5"/>
  <c r="I101" i="5"/>
  <c r="I53" i="5"/>
  <c r="I49" i="5"/>
  <c r="I46" i="5"/>
  <c r="I285" i="5"/>
  <c r="I296" i="5"/>
  <c r="I288" i="5"/>
  <c r="I280" i="5"/>
  <c r="I252" i="5"/>
  <c r="I248" i="5"/>
  <c r="I244" i="5"/>
  <c r="I240" i="5"/>
  <c r="I236" i="5"/>
  <c r="I232" i="5"/>
  <c r="I228" i="5"/>
  <c r="I224" i="5"/>
  <c r="I220" i="5"/>
  <c r="I192" i="5"/>
  <c r="I188" i="5"/>
  <c r="I160" i="5"/>
  <c r="I144" i="5"/>
  <c r="I140" i="5"/>
  <c r="I124" i="5"/>
  <c r="I100" i="5"/>
  <c r="I48" i="5"/>
  <c r="I45" i="5"/>
  <c r="I17" i="5"/>
  <c r="I293" i="5"/>
  <c r="I292" i="5"/>
  <c r="I284" i="5"/>
  <c r="I295" i="5"/>
  <c r="I291" i="5"/>
  <c r="I287" i="5"/>
  <c r="I283" i="5"/>
  <c r="I279" i="5"/>
  <c r="I251" i="5"/>
  <c r="I247" i="5"/>
  <c r="I243" i="5"/>
  <c r="I239" i="5"/>
  <c r="I235" i="5"/>
  <c r="I231" i="5"/>
  <c r="I227" i="5"/>
  <c r="I223" i="5"/>
  <c r="I219" i="5"/>
  <c r="I195" i="5"/>
  <c r="I191" i="5"/>
  <c r="I187" i="5"/>
  <c r="I159" i="5"/>
  <c r="I147" i="5"/>
  <c r="I143" i="5"/>
  <c r="I139" i="5"/>
  <c r="I123" i="5"/>
  <c r="I99" i="5"/>
  <c r="I297" i="5"/>
  <c r="I294" i="5"/>
  <c r="I290" i="5"/>
  <c r="I286" i="5"/>
  <c r="I282" i="5"/>
  <c r="I254" i="5"/>
  <c r="I250" i="5"/>
  <c r="I246" i="5"/>
  <c r="I242" i="5"/>
  <c r="I238" i="5"/>
  <c r="I234" i="5"/>
  <c r="I230" i="5"/>
  <c r="I226" i="5"/>
  <c r="I222" i="5"/>
  <c r="I198" i="5"/>
  <c r="I194" i="5"/>
  <c r="I190" i="5"/>
  <c r="I162" i="5"/>
  <c r="I158" i="5"/>
  <c r="I146" i="5"/>
  <c r="I142" i="5"/>
  <c r="I126" i="5"/>
  <c r="I122" i="5"/>
  <c r="I50" i="5"/>
  <c r="I43" i="5"/>
  <c r="I19" i="5"/>
  <c r="C25" i="9"/>
  <c r="C26" i="9"/>
  <c r="C27" i="9"/>
  <c r="C28" i="9"/>
  <c r="C29" i="9"/>
  <c r="C30" i="9"/>
  <c r="C31" i="9"/>
  <c r="C32" i="9"/>
  <c r="C33" i="9"/>
  <c r="C34" i="9"/>
  <c r="C35" i="9"/>
  <c r="C36" i="9"/>
  <c r="C37" i="9"/>
  <c r="C38" i="9"/>
  <c r="C39" i="9"/>
  <c r="H46" i="4"/>
  <c r="H45" i="4"/>
  <c r="K7" i="4"/>
  <c r="F9" i="9"/>
  <c r="E12" i="9"/>
  <c r="D3" i="9"/>
  <c r="D14" i="9"/>
  <c r="C16" i="9"/>
  <c r="E38" i="9" s="1"/>
  <c r="C17" i="9"/>
  <c r="E39" i="9" s="1"/>
  <c r="D8" i="9"/>
  <c r="E8" i="9"/>
  <c r="F8" i="9"/>
  <c r="E9" i="9"/>
  <c r="C15" i="9"/>
  <c r="D37" i="9" s="1"/>
  <c r="C14" i="9"/>
  <c r="D36" i="9" s="1"/>
  <c r="C13" i="9"/>
  <c r="D35" i="9" s="1"/>
  <c r="C12" i="9"/>
  <c r="F34" i="9" s="1"/>
  <c r="C11" i="9"/>
  <c r="E33" i="9" s="1"/>
  <c r="C10" i="9"/>
  <c r="E32" i="9" s="1"/>
  <c r="C9" i="9"/>
  <c r="F31" i="9" s="1"/>
  <c r="C8" i="9"/>
  <c r="E30" i="9" s="1"/>
  <c r="C7" i="9"/>
  <c r="E29" i="9" s="1"/>
  <c r="C6" i="9"/>
  <c r="D28" i="9" s="1"/>
  <c r="C5" i="9"/>
  <c r="E27" i="9" s="1"/>
  <c r="C4" i="9"/>
  <c r="C3" i="9"/>
  <c r="C9" i="8"/>
  <c r="C17" i="8"/>
  <c r="C16" i="8"/>
  <c r="C15" i="8"/>
  <c r="C14" i="8"/>
  <c r="C13" i="8"/>
  <c r="C12" i="8"/>
  <c r="C11" i="8"/>
  <c r="C10" i="8"/>
  <c r="C8" i="8"/>
  <c r="C7" i="8"/>
  <c r="C6" i="8"/>
  <c r="C5" i="8"/>
  <c r="C4" i="8"/>
  <c r="C3" i="8"/>
  <c r="D6" i="9"/>
  <c r="E6" i="9"/>
  <c r="F6" i="9"/>
  <c r="E10" i="9"/>
  <c r="D10" i="9"/>
  <c r="F10" i="9"/>
  <c r="D11" i="9"/>
  <c r="F11" i="9"/>
  <c r="F14" i="9"/>
  <c r="F13" i="9"/>
  <c r="D13" i="9"/>
  <c r="E13" i="9"/>
  <c r="D15" i="9"/>
  <c r="F15" i="9"/>
  <c r="E4" i="9"/>
  <c r="E5" i="9"/>
  <c r="F4" i="9"/>
  <c r="D4" i="9"/>
  <c r="D5" i="9"/>
  <c r="G5" i="9"/>
  <c r="F7" i="9"/>
  <c r="E7" i="9"/>
  <c r="D7" i="9"/>
  <c r="E3" i="9"/>
  <c r="F3" i="9"/>
  <c r="F12" i="9"/>
  <c r="D12" i="9"/>
  <c r="E11" i="9"/>
  <c r="F5" i="9"/>
  <c r="D9" i="9"/>
  <c r="F16" i="9"/>
  <c r="E14" i="9"/>
  <c r="E15" i="9"/>
  <c r="D16" i="9"/>
  <c r="E16" i="9"/>
  <c r="D17" i="9"/>
  <c r="F17" i="9"/>
  <c r="E17" i="9"/>
  <c r="I51" i="5"/>
  <c r="I138" i="5"/>
  <c r="I65" i="5"/>
  <c r="I81" i="5"/>
  <c r="I33" i="5"/>
  <c r="I272" i="5"/>
  <c r="I25" i="5"/>
  <c r="I111" i="5"/>
  <c r="I76" i="5"/>
  <c r="I61" i="5"/>
  <c r="I89" i="5"/>
  <c r="I41" i="5"/>
  <c r="I105" i="5"/>
  <c r="I271" i="5"/>
  <c r="I108" i="5"/>
  <c r="I54" i="5"/>
  <c r="I168" i="5"/>
  <c r="I119" i="5"/>
  <c r="I202" i="5"/>
  <c r="I57" i="5"/>
  <c r="I210" i="5"/>
  <c r="I154" i="5"/>
  <c r="I255" i="5"/>
  <c r="I164" i="5"/>
  <c r="I69" i="5"/>
  <c r="I150" i="5"/>
  <c r="I214" i="5"/>
  <c r="I21" i="5"/>
  <c r="I85" i="5"/>
  <c r="I93" i="5"/>
  <c r="I197" i="5"/>
  <c r="I259" i="5"/>
  <c r="I133" i="5"/>
  <c r="I121" i="5"/>
  <c r="I103" i="5"/>
  <c r="I179" i="5"/>
  <c r="I68" i="5"/>
  <c r="I47" i="5"/>
  <c r="I36" i="5"/>
  <c r="I266" i="5"/>
  <c r="I117" i="5"/>
  <c r="I177" i="5"/>
  <c r="I58" i="5"/>
  <c r="I18" i="5"/>
  <c r="I74" i="5"/>
  <c r="I34" i="5"/>
  <c r="I169" i="5"/>
  <c r="I130" i="5"/>
  <c r="I155" i="5"/>
  <c r="I22" i="5"/>
  <c r="I86" i="5"/>
  <c r="I52" i="5"/>
  <c r="I62" i="5"/>
  <c r="I204" i="5"/>
  <c r="I30" i="5"/>
  <c r="I15" i="5"/>
  <c r="I23" i="5"/>
  <c r="I102" i="5"/>
  <c r="I83" i="5"/>
  <c r="I186" i="5"/>
  <c r="I212" i="5"/>
  <c r="I118" i="5"/>
  <c r="I120" i="5"/>
  <c r="I110" i="5"/>
  <c r="I91" i="5"/>
  <c r="I44" i="5"/>
  <c r="I148" i="5"/>
  <c r="I35" i="5"/>
  <c r="I67" i="5"/>
  <c r="I131" i="5"/>
  <c r="I40" i="5"/>
  <c r="I128" i="5"/>
  <c r="I64" i="5"/>
  <c r="I209" i="5"/>
  <c r="I72" i="5"/>
  <c r="I278" i="5"/>
  <c r="I262" i="5"/>
  <c r="I201" i="5"/>
  <c r="I217" i="5"/>
  <c r="I79" i="5"/>
  <c r="I166" i="5"/>
  <c r="I87" i="5"/>
  <c r="I135" i="5"/>
  <c r="I174" i="5"/>
  <c r="I106" i="5"/>
  <c r="I152" i="5"/>
  <c r="I114" i="5"/>
  <c r="I113" i="5"/>
  <c r="I260" i="5"/>
  <c r="I125" i="5"/>
  <c r="I181" i="5"/>
  <c r="I182" i="5"/>
  <c r="I200" i="5"/>
  <c r="I137" i="5"/>
  <c r="I94" i="5"/>
  <c r="I218" i="5"/>
  <c r="I71" i="5"/>
  <c r="I171" i="5"/>
  <c r="I258" i="5"/>
  <c r="I132" i="5"/>
  <c r="I265" i="5"/>
  <c r="I78" i="5"/>
  <c r="I273" i="5"/>
  <c r="I203" i="5"/>
  <c r="I185" i="5"/>
  <c r="I178" i="5"/>
  <c r="I37" i="5"/>
  <c r="I14" i="5"/>
  <c r="I60" i="5"/>
  <c r="I261" i="5"/>
  <c r="I268" i="5"/>
  <c r="I66" i="5"/>
  <c r="I275" i="5"/>
  <c r="I151" i="5"/>
  <c r="I134" i="5"/>
  <c r="I96" i="5"/>
  <c r="I165" i="5"/>
  <c r="I127" i="5"/>
  <c r="I172" i="5"/>
  <c r="I55" i="5"/>
  <c r="I116" i="5"/>
  <c r="I75" i="5"/>
  <c r="I90" i="5"/>
  <c r="I82" i="5"/>
  <c r="I277" i="5"/>
  <c r="I270" i="5"/>
  <c r="I256" i="5"/>
  <c r="I196" i="5"/>
  <c r="I180" i="5"/>
  <c r="I173" i="5"/>
  <c r="I39" i="5"/>
  <c r="I167" i="5"/>
  <c r="I136" i="5"/>
  <c r="I176" i="5"/>
  <c r="I104" i="5"/>
  <c r="I129" i="5"/>
  <c r="I211" i="5"/>
  <c r="I80" i="5"/>
  <c r="I274" i="5"/>
  <c r="I95" i="5"/>
  <c r="I59" i="5"/>
  <c r="I183" i="5"/>
  <c r="I163" i="5"/>
  <c r="I149" i="5"/>
  <c r="I112" i="5"/>
  <c r="I20" i="5"/>
  <c r="I175" i="5"/>
  <c r="I170" i="5"/>
  <c r="I156" i="5"/>
  <c r="I215" i="5"/>
  <c r="I207" i="5"/>
  <c r="I199" i="5"/>
  <c r="I92" i="5"/>
  <c r="I70" i="5"/>
  <c r="I63" i="5"/>
  <c r="I56" i="5"/>
  <c r="I153" i="5"/>
  <c r="I264" i="5"/>
  <c r="I206" i="5"/>
  <c r="I109" i="5"/>
  <c r="I98" i="5"/>
  <c r="I31" i="5"/>
  <c r="I269" i="5"/>
  <c r="I16" i="5"/>
  <c r="I38" i="5"/>
  <c r="I213" i="5"/>
  <c r="I24" i="5"/>
  <c r="I263" i="5"/>
  <c r="I208" i="5"/>
  <c r="I184" i="5"/>
  <c r="I216" i="5"/>
  <c r="I97" i="5"/>
  <c r="I115" i="5"/>
  <c r="I107" i="5"/>
  <c r="I77" i="5"/>
  <c r="I88" i="5"/>
  <c r="I84" i="5"/>
  <c r="I267" i="5"/>
  <c r="I276" i="5"/>
  <c r="I205" i="5"/>
  <c r="I32" i="5"/>
  <c r="I257" i="5"/>
  <c r="AJ5" i="2" l="1"/>
  <c r="AL9" i="2"/>
  <c r="AL8" i="2"/>
  <c r="AL7" i="2"/>
  <c r="AL6" i="2"/>
  <c r="AL16" i="2"/>
  <c r="AL15" i="2"/>
  <c r="AL14" i="2"/>
  <c r="AL13" i="2"/>
  <c r="AL12" i="2"/>
  <c r="AL11" i="2"/>
  <c r="AL10" i="2"/>
  <c r="AJ9" i="2"/>
  <c r="AJ8" i="2"/>
  <c r="AJ7" i="2"/>
  <c r="AJ6" i="2"/>
  <c r="AJ16" i="2"/>
  <c r="AJ15" i="2"/>
  <c r="AJ14" i="2"/>
  <c r="AM14" i="2" s="1"/>
  <c r="AJ13" i="2"/>
  <c r="AJ12" i="2"/>
  <c r="AJ11" i="2"/>
  <c r="AM11" i="2" s="1"/>
  <c r="AJ10" i="2"/>
  <c r="AL5" i="2"/>
  <c r="I13" i="5"/>
  <c r="G13" i="9"/>
  <c r="G14" i="9"/>
  <c r="G10" i="9"/>
  <c r="G11" i="9"/>
  <c r="G8" i="9"/>
  <c r="G7" i="9"/>
  <c r="G6" i="9"/>
  <c r="G12" i="9"/>
  <c r="G17" i="9"/>
  <c r="G4" i="9"/>
  <c r="G15" i="9"/>
  <c r="F20" i="9"/>
  <c r="G16" i="9"/>
  <c r="G9" i="9"/>
  <c r="D20" i="9"/>
  <c r="G18" i="9"/>
  <c r="E20" i="9"/>
  <c r="F27" i="9"/>
  <c r="D31" i="9"/>
  <c r="E25" i="9"/>
  <c r="E42" i="9" s="1"/>
  <c r="I9" i="5"/>
  <c r="G3" i="9"/>
  <c r="I8" i="5"/>
  <c r="I28" i="5"/>
  <c r="I7" i="5"/>
  <c r="I10" i="5"/>
  <c r="E34" i="9"/>
  <c r="I15" i="6"/>
  <c r="E31" i="9"/>
  <c r="I26" i="5"/>
  <c r="I12" i="5"/>
  <c r="F33" i="9"/>
  <c r="F39" i="9"/>
  <c r="D38" i="9"/>
  <c r="I29" i="5"/>
  <c r="F38" i="9"/>
  <c r="F35" i="9"/>
  <c r="D33" i="9"/>
  <c r="D39" i="9"/>
  <c r="E36" i="9"/>
  <c r="E35" i="9"/>
  <c r="C20" i="9"/>
  <c r="C20" i="8"/>
  <c r="F37" i="9"/>
  <c r="D29" i="9"/>
  <c r="D26" i="9"/>
  <c r="F29" i="9"/>
  <c r="D30" i="9"/>
  <c r="F30" i="9"/>
  <c r="I11" i="5"/>
  <c r="F26" i="9"/>
  <c r="E37" i="9"/>
  <c r="D27" i="9"/>
  <c r="E26" i="9"/>
  <c r="D32" i="9"/>
  <c r="D34" i="9"/>
  <c r="F32" i="9"/>
  <c r="F36" i="9"/>
  <c r="F28" i="9"/>
  <c r="E28" i="9"/>
  <c r="AM7" i="2" l="1"/>
  <c r="AM6" i="2"/>
  <c r="AM13" i="2"/>
  <c r="AM5" i="2"/>
  <c r="AM8" i="2"/>
  <c r="AM12" i="2"/>
  <c r="AM9" i="2"/>
  <c r="AM16" i="2"/>
  <c r="AM10" i="2"/>
  <c r="AM15" i="2"/>
  <c r="D25" i="9"/>
  <c r="F25" i="9" l="1"/>
  <c r="F42" i="9" s="1"/>
  <c r="D4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Merly Torres Bernal</author>
  </authors>
  <commentList>
    <comment ref="I4" authorId="0" shapeId="0" xr:uid="{00000000-0006-0000-0100-000001000000}">
      <text>
        <r>
          <rPr>
            <b/>
            <sz val="9"/>
            <color indexed="81"/>
            <rFont val="Tahoma"/>
            <family val="2"/>
          </rPr>
          <t>Merly Torres Bernal:</t>
        </r>
        <r>
          <rPr>
            <sz val="9"/>
            <color indexed="81"/>
            <rFont val="Tahoma"/>
            <family val="2"/>
          </rPr>
          <t xml:space="preserve">
Descripción resumida de manera clara para identificar el activo de información
======</t>
        </r>
      </text>
    </comment>
    <comment ref="K4" authorId="0" shapeId="0" xr:uid="{00000000-0006-0000-0100-000002000000}">
      <text>
        <r>
          <rPr>
            <b/>
            <sz val="9"/>
            <color indexed="81"/>
            <rFont val="Tahoma"/>
            <family val="2"/>
          </rPr>
          <t>Merly Torres Bernal:</t>
        </r>
        <r>
          <rPr>
            <sz val="9"/>
            <color indexed="81"/>
            <rFont val="Tahoma"/>
            <family val="2"/>
          </rPr>
          <t xml:space="preserve">
Físico: papel, Discos duros,  CD, DVD, etc.
Electrónico: aplicaciones, documentos digitales, etc.
======</t>
        </r>
      </text>
    </comment>
    <comment ref="M4" authorId="0" shapeId="0" xr:uid="{00000000-0006-0000-0100-000003000000}">
      <text>
        <r>
          <rPr>
            <b/>
            <sz val="9"/>
            <color indexed="81"/>
            <rFont val="Tahoma"/>
            <family val="2"/>
          </rPr>
          <t>Merly Torres Bernal:</t>
        </r>
        <r>
          <rPr>
            <sz val="9"/>
            <color indexed="81"/>
            <rFont val="Tahoma"/>
            <family val="2"/>
          </rPr>
          <t xml:space="preserve">
Texto,  hojas de cálculo, presentaciones, bases de datos, audio, video. Ej.: .doc, .txt, .rtf, .pdf, .xls, .xlt, .csv, .ppT, .pps, .jpg, etc).
======</t>
        </r>
      </text>
    </comment>
    <comment ref="Q4" authorId="0" shapeId="0" xr:uid="{00000000-0006-0000-0100-000004000000}">
      <text>
        <r>
          <rPr>
            <b/>
            <sz val="9"/>
            <color indexed="81"/>
            <rFont val="Tahoma"/>
            <family val="2"/>
          </rPr>
          <t>Merly Torres Bernal:</t>
        </r>
        <r>
          <rPr>
            <sz val="9"/>
            <color indexed="81"/>
            <rFont val="Tahoma"/>
            <family val="2"/>
          </rPr>
          <t xml:space="preserve">
(periodicidad con la que se debe actualizar la información)</t>
        </r>
      </text>
    </comment>
    <comment ref="S4" authorId="0" shapeId="0" xr:uid="{00000000-0006-0000-0100-000005000000}">
      <text>
        <r>
          <rPr>
            <b/>
            <sz val="9"/>
            <color indexed="81"/>
            <rFont val="Tahoma"/>
            <family val="2"/>
          </rPr>
          <t>Merly Torres Bernal:</t>
        </r>
        <r>
          <rPr>
            <sz val="9"/>
            <color indexed="81"/>
            <rFont val="Tahoma"/>
            <family val="2"/>
          </rPr>
          <t xml:space="preserve">
 (nombre del área, dependencia o unidad encargada de la custodia o control de la información para efectos de permitir su acceso.)</t>
        </r>
      </text>
    </comment>
  </commentList>
</comments>
</file>

<file path=xl/sharedStrings.xml><?xml version="1.0" encoding="utf-8"?>
<sst xmlns="http://schemas.openxmlformats.org/spreadsheetml/2006/main" count="17354" uniqueCount="1950">
  <si>
    <t>MANUAL DE USO</t>
  </si>
  <si>
    <t>1. Encuesta</t>
  </si>
  <si>
    <t>Esta sección de la herramienta recopila la información propia del activo, la columna denominada Campo relaciona cada una de las celdas a llenar, por su parte, la columna Descripción presenta la información que cada campo debe contener.</t>
  </si>
  <si>
    <t>Campo</t>
  </si>
  <si>
    <t>Descripción</t>
  </si>
  <si>
    <t>SUBSERIE / NOMBRE DEL ACTIVO DE INFORMACIÓN</t>
  </si>
  <si>
    <t>Término con el que se da a conocer el nombre o asunto de la Información</t>
  </si>
  <si>
    <t>SERIE</t>
  </si>
  <si>
    <t>Serie Documental de acuerdo a las TRD de la Entidad</t>
  </si>
  <si>
    <t>PROCESO</t>
  </si>
  <si>
    <t>Identificador de Proceso al cual hace parte el activo de información identificado</t>
  </si>
  <si>
    <t>TIPO DE PROCESO</t>
  </si>
  <si>
    <t>Clasificación de acuerdo al Tipo de proceso en la Entidad</t>
  </si>
  <si>
    <t>SECCIÓN</t>
  </si>
  <si>
    <t>Identifica la Sección a la que pertenece la serie y subserie de acuerdo a las TRD de la Entidad</t>
  </si>
  <si>
    <t>SUBSECCIÓN</t>
  </si>
  <si>
    <t>Identifica la Subsección</t>
  </si>
  <si>
    <t>GRUPO</t>
  </si>
  <si>
    <t>Identifica el grupo de la Entidad</t>
  </si>
  <si>
    <t>DESCRIPCIÓN DEL ACTIVO</t>
  </si>
  <si>
    <t>Define brevemente de qué se trata la información</t>
  </si>
  <si>
    <t>IDIOMA</t>
  </si>
  <si>
    <t>Establece el idioma en el cual se encuentra el activo de Información</t>
  </si>
  <si>
    <t>MEDIO DE CONSERVACIÓN Y/O SOPORTE</t>
  </si>
  <si>
    <t>Establece el soporte en el que se encuentra la información</t>
  </si>
  <si>
    <t>FORMATO</t>
  </si>
  <si>
    <t>Identifica la forma, tamaño o modo en la que se presenta la información o se permite su visualización o consulta, tales como: hoja de cálculo, imagen, audio, video, documento de texto, base de datos, etc.</t>
  </si>
  <si>
    <t>DILIGENCIE SI LA INFORMACIÓN SE ENCUENTRA PUBLICADA O DISPONIBLE</t>
  </si>
  <si>
    <t>Identifica el lugar físico o digital de  dónde está publicada y/o dónde se puede consultar o solicitar la información</t>
  </si>
  <si>
    <t>FECHA DE GENERACIÓN DEL ACTIVO INFORMACIÓN</t>
  </si>
  <si>
    <t>Identifica el momento de creación de la información</t>
  </si>
  <si>
    <t>FRECUENCIA DE ACTUALIZACIÓN</t>
  </si>
  <si>
    <t>Identifica la periodicidad o el segmento de tiempo en el que se debe actualizar la información</t>
  </si>
  <si>
    <t>RESPONSABLE DE LA PRODUCCIÓN DE LA INFORMACIÓN</t>
  </si>
  <si>
    <t>Corresponde al nombre del área, dependencia, unidad interna, o entidad externa que creó la información</t>
  </si>
  <si>
    <t>CUSTODIO</t>
  </si>
  <si>
    <t>Nombre del área, dependencia o unidad encargada de la custodia o control de la información para efectos de permitir su acceso</t>
  </si>
  <si>
    <t>EL ACTIVO ALMACENA O PROCESA INFORMACIÓN RELACIONADA CON …</t>
  </si>
  <si>
    <t>Pregunta activada de acuerdo al medio de conservación seleccionado previamente y que de acuerdo a la respuesta escogida en la lista desplegable clasificará el activo de información de tipo documental de acuerdo a su nivel de confidencialidad</t>
  </si>
  <si>
    <t>¿Cómo determina el nivel de acceso en cuanto a la información que maneja el activo?</t>
  </si>
  <si>
    <t>Pregunta activada de acuerdo al medio de conservación seleccionado previamente y que de acuerdo a la respuesta escogida en la lista desplegable clasificará el activo de información de tipo Hardware o Software de acuerdo a confidencialidad en la Entidad</t>
  </si>
  <si>
    <t>Diga que norma legal o constitucional o explique porque ha seleccionado esa respuesta:</t>
  </si>
  <si>
    <t>Brinda una breve explicación del porqué ha seleccionado la respuesta dada en la pregunta anterior o registra la norma legal o constitucional que ampara la respuesta</t>
  </si>
  <si>
    <t xml:space="preserve">¿Que impacto se produce por la pérdida de la integridad de este activo de información? </t>
  </si>
  <si>
    <t>Con la respuesta a esta pregunta se busca identificar el posible impacto que tendría para la Entidad la pérdida en la integridad del activo de Información</t>
  </si>
  <si>
    <t>La perdida de disponibilidad …</t>
  </si>
  <si>
    <t>Identifica la posible afectación que tendría la Entidad en caso de no contar con la disponibilidad del activo</t>
  </si>
  <si>
    <t>El tiempo máximo de recuperación aceptable es?</t>
  </si>
  <si>
    <t>Identifica el tiempo máximo en el que el activo deberá recuperar su disponibilidad para no presentar afectaciones graves en la Entidad</t>
  </si>
  <si>
    <t>EXCEPCIÓN TOTAL O PARCIAL</t>
  </si>
  <si>
    <t>Según sea total o parcial la calificación, las partes o secciones clasificadas o reservadas de la información</t>
  </si>
  <si>
    <t>PLAZO DE LA CLASIFICACIÓN O RESERVA</t>
  </si>
  <si>
    <t>Corresponde al tiempo que cobija la clasificación o reserva</t>
  </si>
  <si>
    <t>NOMBRE Y CORREO DE QUIEN RESPONDE LA ENCUESTA</t>
  </si>
  <si>
    <t>Identifica la persona de la Entidad que colabora en el diligenciamiento de la encuesta</t>
  </si>
  <si>
    <t>FECHA DE CALIFICACIÓN DEL ACTIVO</t>
  </si>
  <si>
    <t>Registra la fecha en la cual el activo es calificado</t>
  </si>
  <si>
    <t>VALIDACIÓN DE CALIFICACIÓN DEL ACTIVO</t>
  </si>
  <si>
    <t>Identifica el estado de calificación del activo de información</t>
  </si>
  <si>
    <t>3. Control Activos Calificados</t>
  </si>
  <si>
    <t>Esta Hoja muestra el avance en la calificación de los activos de información identificados de acuerdo a cada uno de los procesos objeto de la calificación.</t>
  </si>
  <si>
    <t>TIPO</t>
  </si>
  <si>
    <t>DIRECCIONAMIENTO ESTRATÉGICO</t>
  </si>
  <si>
    <t>GESTIÓN DE PROVEEDORES</t>
  </si>
  <si>
    <t>GESTION DEL METODO Y BUENAS PRACTICAS</t>
  </si>
  <si>
    <t>GESTION DE COMUNICACIONES</t>
  </si>
  <si>
    <t>GESTION DE TECNOLOGIAS DE LA INFORMACION</t>
  </si>
  <si>
    <t>ESTRUCTURACION DE PROYECTOS</t>
  </si>
  <si>
    <t>GERENCIA DE PROYECTOS</t>
  </si>
  <si>
    <t>EVALUACION DE PROYECTOS</t>
  </si>
  <si>
    <t>GESTIÓN ADMINISTRATIVA</t>
  </si>
  <si>
    <t>GESTIÓN DEL RIESGO</t>
  </si>
  <si>
    <t>GESTIÓN JURÍDICA</t>
  </si>
  <si>
    <t>GESTIÓN FINANCIERA</t>
  </si>
  <si>
    <t>GESTIÓN DEL TALENTO HUMANO</t>
  </si>
  <si>
    <t>AUDITORIA INTERNA</t>
  </si>
  <si>
    <t>EVALUACION Y SEGUIMIENTO A LA GESTION</t>
  </si>
  <si>
    <t xml:space="preserve">REGISTRO, CLASIFICACIÓN Y VALORACIÓN DE ACTIVOS DE INFORMACIÓN
GESTIÓN DE SERVICIOS TECNOLOGICOS </t>
  </si>
  <si>
    <t>CÓDIGO</t>
  </si>
  <si>
    <t>GST-FT-010</t>
  </si>
  <si>
    <t>VERSIÓN</t>
  </si>
  <si>
    <t>FECHA</t>
  </si>
  <si>
    <t>1. Tipo de proceso</t>
  </si>
  <si>
    <t>2. Proceso</t>
  </si>
  <si>
    <t>3. Dirección</t>
  </si>
  <si>
    <t>4. Área administrativa</t>
  </si>
  <si>
    <t>5. Caracterización del activo</t>
  </si>
  <si>
    <t>6. Clasificación del activo</t>
  </si>
  <si>
    <t>7. Serie</t>
  </si>
  <si>
    <t>8. Subserie / Nombre del activo de información</t>
  </si>
  <si>
    <t>9. Descripción del activo</t>
  </si>
  <si>
    <t>10. Idioma</t>
  </si>
  <si>
    <t>11. Medio de conservación y/o soporte</t>
  </si>
  <si>
    <t>12. Descripción del medio de conservación y/o soporte</t>
  </si>
  <si>
    <t xml:space="preserve">13. Formato
</t>
  </si>
  <si>
    <t>14. Disponible para
(ACCESO)</t>
  </si>
  <si>
    <t>15. Publicada</t>
  </si>
  <si>
    <t>16. Fecha de generación del activo de información</t>
  </si>
  <si>
    <t xml:space="preserve">17. Frecuencia de actualización
</t>
  </si>
  <si>
    <t>18. Responsable de la producción de la información
(Gerencias de primer nivel)
(PROPIETARIO DEL ACTIVO )</t>
  </si>
  <si>
    <t>20. El activo almacena o procesa información relacionada con:</t>
  </si>
  <si>
    <t>21.¿Cómo determina el nivel de acceso en cuanto a la información que maneja el activo?</t>
  </si>
  <si>
    <t>22. Diga que norma legal o constitucional o explique porque ha seleccionado esa respuesta:</t>
  </si>
  <si>
    <t xml:space="preserve">23. ¿Que impacto se produce por la pérdida de la integridad de este activo de información? </t>
  </si>
  <si>
    <t>24. La perdida de disponibilidad …</t>
  </si>
  <si>
    <t>25. El tiempo máximo de recuperación del activo, aceptable para el proceso es?</t>
  </si>
  <si>
    <t>26.Excepción total o parcial.
 (integral o parcial la calificación, las partes o secciones clasificadas o reservadas)</t>
  </si>
  <si>
    <t>27. Plazo de la clasificación o reserva
(El tiempo que cobija la clasificación o reserva)</t>
  </si>
  <si>
    <t xml:space="preserve">28. Nombre de quién responde la encuesta </t>
  </si>
  <si>
    <t>29. Fecha de calificación del activo</t>
  </si>
  <si>
    <t>31. Número confidencialidad de la información</t>
  </si>
  <si>
    <t>32. Valoración de confidencialidad
Nivel de acceso</t>
  </si>
  <si>
    <t>33. Número confidencialidad otros activos</t>
  </si>
  <si>
    <t>34. Valoración # de disponibilidad</t>
  </si>
  <si>
    <t>35. Descriptor de disponibilidad</t>
  </si>
  <si>
    <t>36. Valoración de confidencialidad</t>
  </si>
  <si>
    <t>37. Valoración de integridad</t>
  </si>
  <si>
    <t>38. Valoración de disponibilidad</t>
  </si>
  <si>
    <t>39. Valoración del activo</t>
  </si>
  <si>
    <t>40. Clasificación</t>
  </si>
  <si>
    <t>41. Objetivo legítimo de la excepción (identificación de la excepción que, dentro de las previstas en la Ley 1712 de 2014, cobija la calificación de información reservada o clasificada)</t>
  </si>
  <si>
    <t>42. Fundamento jurídico de la excepción - Ley 1712
 (norma jurídica que sirve como fundamento para la clasificación o reserva de la información)</t>
  </si>
  <si>
    <t>43.Fundamento jurídico de la excepción
 (norma jurídica que sirve como fundamento para la clasificación o reserva de la información)</t>
  </si>
  <si>
    <t>44. Estado del activo</t>
  </si>
  <si>
    <t>APOYO</t>
  </si>
  <si>
    <t>GESTIÓN DOCUMENTAL</t>
  </si>
  <si>
    <t>SECRETARÍA GENERAL</t>
  </si>
  <si>
    <t>OFICIAL (TRD)</t>
  </si>
  <si>
    <t>INFORMACIÓN</t>
  </si>
  <si>
    <t>ACTAS</t>
  </si>
  <si>
    <t>Actas de eliminaciones documentales</t>
  </si>
  <si>
    <t>Conjunto de documentos en los cuales se evidencia el proceso de eliminación documental, resultado de la aplicación de las disposiciones finales registradas para series y subseries en Tablas de Retención Documental y Tablas de valoración documental.</t>
  </si>
  <si>
    <t>CASTELLANO</t>
  </si>
  <si>
    <t>FÍSICO Y ELECTRÓNICO</t>
  </si>
  <si>
    <t>Archivo de gestión y central de la UPRA</t>
  </si>
  <si>
    <t>docx, pdf, xlsx</t>
  </si>
  <si>
    <t xml:space="preserve">Directivos,Funcionarios, contratistas SG
</t>
  </si>
  <si>
    <t>Disponible. Información que se puede consultar por solicitud en el archivo central.</t>
  </si>
  <si>
    <t>ANUAL</t>
  </si>
  <si>
    <t>1) INFORMACIÓN PÚBLICA</t>
  </si>
  <si>
    <t>2) INTERNO DE LA ENTIDAD</t>
  </si>
  <si>
    <t>2) MENOR</t>
  </si>
  <si>
    <t>2) ES CRÍTICO PARA LAS OPERACIONES INTERNAS</t>
  </si>
  <si>
    <t>6) 14 DÍAS</t>
  </si>
  <si>
    <t>NO APLICA</t>
  </si>
  <si>
    <t>JUAN CARLOS LOPEZ</t>
  </si>
  <si>
    <t>APROBADO</t>
  </si>
  <si>
    <t>CONSECUTIVO DE COMUNICACIONES OFICIALES</t>
  </si>
  <si>
    <t>Consecutivo de Comunicaciones Oficiales Externas Enviadas</t>
  </si>
  <si>
    <t>Copia de las comunicaciones oficiales enviadas que conforman un registro consecutivo en razón del número de radicación y se administran en la unidad de correspondencia o la que haga sus veces.</t>
  </si>
  <si>
    <t>FÍSICO</t>
  </si>
  <si>
    <t>pdf</t>
  </si>
  <si>
    <t>DIARIO</t>
  </si>
  <si>
    <t>4) MAYOR</t>
  </si>
  <si>
    <t>4) ES CRÍTICO PARA EL SERVICIO HACIA TERCEROS</t>
  </si>
  <si>
    <t>5) 7 DÍAS</t>
  </si>
  <si>
    <t>PARCIAL</t>
  </si>
  <si>
    <t>Consecutivo de Comunicaciones Oficiales Externas Recibidas</t>
  </si>
  <si>
    <t>Copia de las comunicaciones oficiales recibidas que conforman un registro consecutivo en razón del número de radicación y se administran en la unidad de correspondencia o la que haga sus veces.</t>
  </si>
  <si>
    <t>PAPEL</t>
  </si>
  <si>
    <t>Consecutivo de Comunicaciones Oficiales Internas</t>
  </si>
  <si>
    <t>Comunicaciones oficiales internas que conforman un registro consecutivo en razón del número de radicación y se administran en la unidad de correspondencia o la que haga sus veces.</t>
  </si>
  <si>
    <t>INFORMES</t>
  </si>
  <si>
    <t>Informes de Gestión del Servicio al Ciudadano</t>
  </si>
  <si>
    <t>Documento que contiene el detalle de las acciones realizadss para la atención de los requerimientos presentados por las personas, corporaciones o entidades del estado ante la UPRA, así como las esrategias utilizadas.</t>
  </si>
  <si>
    <t>docx,ppt,pdf</t>
  </si>
  <si>
    <t>TRIMESTRAL</t>
  </si>
  <si>
    <t>1) PÚBLICO EN GENERAL</t>
  </si>
  <si>
    <t>3) MODERADO</t>
  </si>
  <si>
    <t>Informes de Gestión del Servicio al Ciudadano y Seguimiento a la Gestión de la Información</t>
  </si>
  <si>
    <t>Documento que contiene el detalle de las acciones realizadas para la atención de los requerimientos presentados por las personas, corporaciones o entidades del estado ante la UPRA, así como las esrategias utilizadas para su seguiimento y control.</t>
  </si>
  <si>
    <t>Informes de PQRSD</t>
  </si>
  <si>
    <t>El presente documento corresponde al Informe de Peticiones, Quejas, Reclamos, Sugerencias y Denuncias (PQRSD) recibidas y atendidas por las dependencias de la UPRA durante el periodo comprendido entre el 1° de enero y el 31 de marzo de 2018, con el fin de determinar la oportunidad de las respuestas y formular las recomendaciones a la Alta Dirección y a los responsables de los procesos, que conlleven al mejoramiento continuo de la Entidad y con ellas, afinzar la confianza del ciudadano en las instituciones</t>
  </si>
  <si>
    <t>docx, pdf, ppt, xlsx,</t>
  </si>
  <si>
    <t>INSTRUMENTOS ARCHIVÍSTICOS</t>
  </si>
  <si>
    <t>Bancos terminológicos de series y subseries documentales</t>
  </si>
  <si>
    <t>El Banco Terminológico es el instrumento archivístico elaborado, el cual estandariza la denominación de series y subseries documentales producidas en razón de las funciones de la entidad. Además se constituye en una herramienta que facilita los procesos de valoración de documentos y elaboración de Tablas de Retención Documental al ofrecer tiempos mínimos de retención documental y una propuesta de disposición final.</t>
  </si>
  <si>
    <t>ELECTRONICO</t>
  </si>
  <si>
    <t>docx, xlsx, pdf</t>
  </si>
  <si>
    <t>1) NO APLICA / NO ES RELEVANTE</t>
  </si>
  <si>
    <t>7) 30 DÍAS</t>
  </si>
  <si>
    <t>Inventarios Documentales</t>
  </si>
  <si>
    <t>instrumentos que describen la relación sistemática y detallada de las unidades de un fondo, siguiendo las series documentales</t>
  </si>
  <si>
    <t>ELECTRONICO/PAPEL</t>
  </si>
  <si>
    <t>xlsx</t>
  </si>
  <si>
    <t>PETICIONES, QUEJAS, RECLAMOS, SUGERENCIAS Y DENUNCIAS -PQRSD</t>
  </si>
  <si>
    <t>N/A</t>
  </si>
  <si>
    <t>Derecho al que todas las personas tienen de presentar peticiones, quejas, reclamos, sugerencias, etc, de manera respetuosa a las autoridades por motivos de interés general o particular y a obtener pronta respuesta. Todas las personas tienen derecho a presentar peticiones respetuosas a las autoridades por motivos de interés general o particular y a obtener pronta resolución.</t>
  </si>
  <si>
    <t>3) PROCESOS</t>
  </si>
  <si>
    <t>PLANES</t>
  </si>
  <si>
    <t>Planes institucionales de archivo - PINAR</t>
  </si>
  <si>
    <t>Instrumento archivístico que plasma la planeación de la función archivística, en articulación con los planes y proyectos estratégicos de las entidades.</t>
  </si>
  <si>
    <t>docx,xlsx, pdf</t>
  </si>
  <si>
    <t>PROGRAMAS</t>
  </si>
  <si>
    <t>Programa de Gestión Documental</t>
  </si>
  <si>
    <t>Instrumento archivístico que permite establecer los componentes de la Gestión Documental, desde la planeación, producción, gestión, trámite, organización, transferencias y disposición final de los documentos, a partir de la valoración y/o. Optimiza la trazabilidad de la información producida en las diferentes etapas del ciclo vital del documento independientemente del medio de registro y almacenamiento, atendiendo la necesidad de mejora continua del proceso de gestión documental; plantea actividades para ejecutar en las etapas de creación, mantenimiento, difusión y administración de documentos.</t>
  </si>
  <si>
    <t>Tablas de Retención Documental</t>
  </si>
  <si>
    <t>Agrupación documental en la que se conservan los documentos mediante los cuales se registra la relaboración, actualización y trámite de convalidación de las Tablas de Retención Documental de una entidad.</t>
  </si>
  <si>
    <t>xlsx,pdf, ppt</t>
  </si>
  <si>
    <t>1) BAJO</t>
  </si>
  <si>
    <t>8) &gt;30 DÍAS</t>
  </si>
  <si>
    <t>Planes de Valoración</t>
  </si>
  <si>
    <t>Se define como fase del tratamiento archivístico que consiste en analizar y determinar los valores primarios y secundarios de las series documentales, fijando los plazos de transferencia, acceso y conservación</t>
  </si>
  <si>
    <t xml:space="preserve">docx, xlsx </t>
  </si>
  <si>
    <t>Planes de preservación y conservación  a largo plazo</t>
  </si>
  <si>
    <t>Documento que establece las acciones a corto, mediano y largo plazo que tienen como fin implementar los programas, estrategias, procesos y procedimientos, tendientes a asegurar la preservación a largo plazo de los documentos electrónicos de archivo.</t>
  </si>
  <si>
    <t xml:space="preserve">docx, xlsx. pdf </t>
  </si>
  <si>
    <t>Planes de transferencias documentales primarias</t>
  </si>
  <si>
    <t>Registro del proceso técnico, administrativo y legal mediante el cual se trasladan los documentos  del archivo de gestión al archivo central, según los tiempos de retención establecidos en tablas de retención documental.</t>
  </si>
  <si>
    <t>Planes de transferencias documentales secundarias</t>
  </si>
  <si>
    <t>Registro del proceso técnico, administrativo y legal mediante el cual se trasladan los documentos  del archivo central al archivo histórico, según los tiempos de retención establecidos en tablas de retención documental o tablas de valoración documental.</t>
  </si>
  <si>
    <t>PROYECTOS</t>
  </si>
  <si>
    <t>Proyecto del sistema de gestión de documentos electrónicos de archivos SGDEA</t>
  </si>
  <si>
    <t>Documentoi que evidencia la necesidad de la gestión de la información documental para la implementaciónde un sistema de gestión de documentos electrónicos de archivo (SGDEA) en la UPRA.</t>
  </si>
  <si>
    <t>REGISTRO DE CONSULTA Y PRÉSTAMO DOCUMENTAL</t>
  </si>
  <si>
    <t>Solicitudes de los usuarios de información de la UPRA sobre expedientes fisicos o electrónicos existentes en el archivo de central.</t>
  </si>
  <si>
    <t>POR DEMANDA</t>
  </si>
  <si>
    <t>TRANSFERENCIAS DOCUMENTALES</t>
  </si>
  <si>
    <t>Transferencias documentales primarias</t>
  </si>
  <si>
    <t>COMPROBANTES DEL ALMACÉN</t>
  </si>
  <si>
    <t>Comprobantes de Devolución de Bienes de la Unidad</t>
  </si>
  <si>
    <t>Documento oficial que acredita el ingreso material y real de un bien o elemento al almacén de la entidad, constituyéndose así en el soporte para legalizar los registros en inventario y efectuar los asientos de contabilidad.</t>
  </si>
  <si>
    <t>Carta</t>
  </si>
  <si>
    <t>MENSUAL</t>
  </si>
  <si>
    <t>3) PODRÍA AFECTAR LA TOMA DE DECISIONES</t>
  </si>
  <si>
    <t>Profesionales del proceso</t>
  </si>
  <si>
    <t>Comprobantes de ingreso de bienes al almacén</t>
  </si>
  <si>
    <t>Ciudadanía</t>
  </si>
  <si>
    <t>Comprobantes de entrega de bienes al almacén</t>
  </si>
  <si>
    <t>El comprobante de entrega  acredita la salida material y real de un bien o elemento del almacén, de tal forma que se cuenta con un soporte para legalizar los registros en almacén y efectuar los asientos de contabilidad</t>
  </si>
  <si>
    <t>HISTORIALES</t>
  </si>
  <si>
    <t>Historiales de vehículos</t>
  </si>
  <si>
    <t>Evidencia las actividades administrativas realizadas para el control, seguimiento y optimización del uso del parque automotor</t>
  </si>
  <si>
    <t>INVENTARIOS</t>
  </si>
  <si>
    <t>Inventarios generales de bienes</t>
  </si>
  <si>
    <t>El inventario es una relación detallada, ordenada y valorada de los elementos que componen el patrimonio de una empresa o persona en un momento determinado.</t>
  </si>
  <si>
    <t>Planes de adquisiciones</t>
  </si>
  <si>
    <t>El Plan Anual de Adquisiciones es una herramienta para facilitar a las Entidades Estatales identificar, registrar, programar y divulgar sus necesidades de bienes, obras y servicios; y diseñar estrategias de contratación basadas en agregación de la demanda que permitan incrementar la eficiencia del proceso de contratación.</t>
  </si>
  <si>
    <t>Planes de gestión ambiental - PGA</t>
  </si>
  <si>
    <t>Documento en el que se definen los compromisos, acciones y estrategias que adoptan las entidades en el marco del Sistema de Gestión Ambiental.</t>
  </si>
  <si>
    <t>Programas de gestión ambiental</t>
  </si>
  <si>
    <t>REGISTROS ADMINISTRATIVOS</t>
  </si>
  <si>
    <t>Registro de préstamos de equipos</t>
  </si>
  <si>
    <t>La agrupación documental evidencia las actividades administrativas realizadas para el control, seguimiento y optimización del uso de la maquinaria y equipos con los que cuenta la entidad para el cumplimiento de su misionalidad.</t>
  </si>
  <si>
    <t xml:space="preserve">xlsx. pdf </t>
  </si>
  <si>
    <t>Registros de vigilancia y seguridad</t>
  </si>
  <si>
    <t>La agrupación documental evidencia las actividades administrativas realizadas para el control de la vigilancia y seguridad adquirida por la entidad.</t>
  </si>
  <si>
    <t xml:space="preserve"> xlsx. pdf </t>
  </si>
  <si>
    <t>Registros del parque automotor</t>
  </si>
  <si>
    <t>La agrupación documental evidencia las actividades administrativas realizadas para el control del parque automotor que ingresa a la entidad.</t>
  </si>
  <si>
    <t>Historiales de Bienes</t>
  </si>
  <si>
    <t>Registro histórico de los bienes adquiridos en la entidad</t>
  </si>
  <si>
    <t>Por identificar</t>
  </si>
  <si>
    <t>EVALUACIÓN</t>
  </si>
  <si>
    <t>EVALUACIÓN INDEPENDIENTE</t>
  </si>
  <si>
    <t>DIRECCIÓN GENERAL</t>
  </si>
  <si>
    <t>ASESORÍA DE CONTROL INTERNO</t>
  </si>
  <si>
    <t>Actas del comité de coordinación de control interno</t>
  </si>
  <si>
    <t>Conjunto de documentos en los cuales se evidencia el proceso de seguimiento y revisión del sistema de Control Interno por parte del equipo Directivo de la UPRA.</t>
  </si>
  <si>
    <t>docx, pdf</t>
  </si>
  <si>
    <t xml:space="preserve">Control Interno - Gestión Documental </t>
  </si>
  <si>
    <t>CUATRIMESTRAL</t>
  </si>
  <si>
    <t xml:space="preserve">EVALUACIÓN INDEPENDIENTE </t>
  </si>
  <si>
    <t>EVALUACIÓN INDEPENDIENTE
GESTIÓN DOCUMENTAL</t>
  </si>
  <si>
    <t>2) INFORMACIÓN PÚBLICA CLASIFICADA</t>
  </si>
  <si>
    <t>Informes de requerimiento legal para control interno</t>
  </si>
  <si>
    <t>Conjunto de documentos en los cuales se evidencia el proceso de seguimiento del sistema de Control Interno por parte de la Asesoria de control interno según lo que establece el Decreto 648 de 2017 Informes obligatorios.</t>
  </si>
  <si>
    <t xml:space="preserve"> pdf</t>
  </si>
  <si>
    <t xml:space="preserve">EVALUACIÓN INDEPENDIENTE
GESTIÓN DOCUMENTAL
</t>
  </si>
  <si>
    <t>Informes de auditoría interna</t>
  </si>
  <si>
    <t>Conjunto de documentos en los cuales se evidencia el proceso de evaluación de una unidad auditable definida en el Plan Anual de auditoría de la vigencia.</t>
  </si>
  <si>
    <t>Actividades de Fortalecimiento, Prevención y Asesoría</t>
  </si>
  <si>
    <t>Conjunto de registros en los cuales se evidencia la ejecución de actividades de promoción de la cultura de control y asesoría realizadas al personal de entidad por la Asesoría de Control Interno.</t>
  </si>
  <si>
    <t xml:space="preserve">Funcionarios y Colaboradores de la UPRA </t>
  </si>
  <si>
    <t>Plan Anual de Auditoría</t>
  </si>
  <si>
    <t>Conjunto de documentos en los cuales se evidencia el paso a paso para establecer el Plan Anual de Auditoría de la vigencia</t>
  </si>
  <si>
    <t>Xlsx, pdf</t>
  </si>
  <si>
    <t>Programa de fortalecimiento de la cultura de autocontrol</t>
  </si>
  <si>
    <t>Conjunto de documentos en los cuales se evidencia las actividades realizadas para fortalkecer la cultura de autocontrol en la entidad.</t>
  </si>
  <si>
    <t>SEMESTRAL</t>
  </si>
  <si>
    <t>Informes de auditorías externas</t>
  </si>
  <si>
    <t>ELECTRÓNICO</t>
  </si>
  <si>
    <t>5) PUEDE GENERAR INCUMPLIMIENTOS LEGALES Y REGLAMENTARIOS</t>
  </si>
  <si>
    <t>Planes anuales de auditoría</t>
  </si>
  <si>
    <t>Conjunto de documentos en los cuales se evidencia el paso a paso para establecer el Plan Anual de Auditoría de la vigencia.</t>
  </si>
  <si>
    <t>xlsx, docx, pdf</t>
  </si>
  <si>
    <t>Comprobante de Bajas de Bienes</t>
  </si>
  <si>
    <t>Documento que contiene el registro de los bienes que se dan de baja.</t>
  </si>
  <si>
    <t>01/02/221</t>
  </si>
  <si>
    <t>Comprobantes de devolución de bienes de  Almacén</t>
  </si>
  <si>
    <t>Documento que contiene el registro de los bienes que se devuelven al almacén</t>
  </si>
  <si>
    <t>GESTIÓN CONTRACTUAL</t>
  </si>
  <si>
    <t>ASESORÍA JURÍDICA</t>
  </si>
  <si>
    <t>Actas del comité de contratación</t>
  </si>
  <si>
    <t>Es la herramienta administrativa por medio del cual se consulta, define y de orienta los lineamientos generales que regirán la actividad precontractual, contractual y poscontractual de la entidad.</t>
  </si>
  <si>
    <t>CONTRATOS</t>
  </si>
  <si>
    <t>Contratos de arrendamiento</t>
  </si>
  <si>
    <t>Materialización del PAA, en un acuerdo de voluntades de conformidad con la modalidad de selección adelantada.</t>
  </si>
  <si>
    <t>Contratos de compraventa</t>
  </si>
  <si>
    <t>Contratos de consultoría</t>
  </si>
  <si>
    <t>Contratos de corretaje de seguros</t>
  </si>
  <si>
    <t>Contratos de prestación de se servicios profesionales y de apoyo a la gestión</t>
  </si>
  <si>
    <t>Contratos de seguros</t>
  </si>
  <si>
    <t>Contratos de suministros</t>
  </si>
  <si>
    <t>Contratos o convenios de asociación, de cooperación, interadministrativos o internacionales</t>
  </si>
  <si>
    <t>PROCESOS DE CONTRATACIÓN DECLARADOS DESIERTOS O NO ADJUDICADOS</t>
  </si>
  <si>
    <t>Conocer las razones que generaron la no adjudicación de una modalidad de selección de contratista</t>
  </si>
  <si>
    <t>DESPACHO SECRETARÍA GENERAL</t>
  </si>
  <si>
    <t>Actas del comité de convivencia laboral</t>
  </si>
  <si>
    <t>Documento en el que se relacionan los temas tratados y acordados por el Comité de Convivencia Laboral, según lo descrito en la Resolución 652 de 2012</t>
  </si>
  <si>
    <t xml:space="preserve">Funcionarios, contratistas del proceso
</t>
  </si>
  <si>
    <t>TALENTO HUMANO</t>
  </si>
  <si>
    <t>Actas del comité paritario de seguridad y salud en el trabajo</t>
  </si>
  <si>
    <t>Documento en el que se relacionan los temas tratados y acordados por el Comité Paritario de Salud y Seguridad en el trabajo en razón a lo establacido en la Resolución 2013 de 1986 funciones establecidas</t>
  </si>
  <si>
    <t>Actas de la comisión personal</t>
  </si>
  <si>
    <t>Documento en el que se relacionan los temas tratados y acordados por la Comisión de Personal en razón a las funciones establecidas en el Artículo 16 de la Ley 909 de 2004 y el artículo 2.2.18.8.1 del Decreto 1083 de 2015</t>
  </si>
  <si>
    <t>HISTORIAS LABORALES</t>
  </si>
  <si>
    <t>Manejo y acceso reservado por parte de los funcionarios de talento humano en donde se conservan cronológicamente todos los documentos de carácter administrativo relacionados con el vínculo laboral que se establece entre el funcionario y la entidad</t>
  </si>
  <si>
    <t>MANUALES</t>
  </si>
  <si>
    <t>Manuales específicos de funciones y competencias laborales</t>
  </si>
  <si>
    <t>Herramienta de gestión de talento humano que permite establecer las funciones y competencias laborales de los empleos que conforman la planta de personal de la UPRA, la cual es formalizada por medio de acto adminsitrativo; así como los requerimientos de conocimiento, experiencia y demás competencias exigidas para el desempeño de estos.</t>
  </si>
  <si>
    <t>NÓMINA</t>
  </si>
  <si>
    <t>Relación de pago en la cual se registran los salarios y las novedades de un periodo determinado, que realiza la UPRA a sus funcionarios en cumplimiento de las  obligaciones contractuales.</t>
  </si>
  <si>
    <t>xlsx, pdf</t>
  </si>
  <si>
    <t>En el que se señala los incentivos no pecuarios que se ofrecerán al mejor empleado de carrera de la entidad, a los mejores empleados de carrera de cada nivel jerárquico y al mejor empleado de libre nombramiento y remoción de la entidad, así como los incentivos pecuarios y no pecuarios para los mejores equipos de trabajo</t>
  </si>
  <si>
    <t>Documento en el que se planean las  acciones de capacitación y formación que facilitan el desarrollo de competencias, el mejoramiento de los procesos institucionales y el fortalecimiento de la capacidad laboral de los empleados a nivel individual y de equipo para conseguir los resultados y metas institucionales establecidos en una entidad pública. Guía para la formulación del Plan Institucional de Capacitación – PIC con base en proyectos de aprendizaje en equipo</t>
  </si>
  <si>
    <t>En el que se identifican las metas, responsables, recursos y cronograma de actividades para alcanzar los objetivos  propuestos en el Sistema de Gestión de la Seguridad y Salud en el Trabajo</t>
  </si>
  <si>
    <t>Planes estratégicos de recursos humanos</t>
  </si>
  <si>
    <t>Aquel documento que llevará entre sus páginas la estrategia que se va a seguir por un determinado tiempo en diferentes funciones. Contará con una base general, donde se reflejará la historia de la empresa, objetivos del departamento, misión, visión y valores, etc. También se nutrirá de los planes que se van a llevar a cabo relacionados con la política de personal, como serían los pasos para contratar nuevo personal (y cómo seleccionarlo), para ofrecer cursos tanto a los nuevos trabajadores como a los que ya están en la empresa, para resolver problemas que surjan en la plantilla</t>
  </si>
  <si>
    <t>Programas de seguridad y salud en el trabajo</t>
  </si>
  <si>
    <t>Conjunto de actividades administrativas y técnicas tendientes a la planificación y desarrollo de la promoción para la seguridad y salud en el trabajo</t>
  </si>
  <si>
    <t>GESTIÓN DE SERVICIOS TECNOLÓGICOS</t>
  </si>
  <si>
    <t>OFICINA DE TECNOLOGÍAS DE LA INFORMACIÓN Y COMUNICACIONES</t>
  </si>
  <si>
    <t>SERVICIOS TECNOLÓGICOS</t>
  </si>
  <si>
    <t>Historiales de equipos tecnológicos</t>
  </si>
  <si>
    <t>Registro de actividades relacionadas con los equipos IT de la UPRA. Se registran actualizaciones de hardware, software, mantenimiento de equipos, información del responsable y software instalado.</t>
  </si>
  <si>
    <t xml:space="preserve">Funcionarios, contratistas ST
</t>
  </si>
  <si>
    <t>Andrés Felipe Hernández León</t>
  </si>
  <si>
    <t>INSTRUMENTOS DE SERVICIOS INFORMÁTICOS</t>
  </si>
  <si>
    <t>Licencia de software</t>
  </si>
  <si>
    <t>Hace referencia a los contratos adquiridos entre la entidad y el licenciatario de un progarma informatico para utilizar el software cumpliendo una serie de terminos.</t>
  </si>
  <si>
    <t>Planes de infraestructura tecnológica</t>
  </si>
  <si>
    <t>Agrupa la documentación que evidencia la planeación donde brinda el soporte del flujo de la información de la UPRA, para asegurar el correcto funcionamiento del software y el hardware.</t>
  </si>
  <si>
    <t>Planes de mantenimiento preventivo y evolutivo TI</t>
  </si>
  <si>
    <t>Docuemntación que evidencia la planeación que desarrolla la UPRA para asegurar el correcto funcionamiento de la maquinaria y equipos con el que cuenta la entidad, por medio de acciones correctivas, preventivas y periodicas.</t>
  </si>
  <si>
    <t>REPORTES DE INCIDENTES DE SEGURIDAD DE LA INFORMACIÓN</t>
  </si>
  <si>
    <t>Documentación donde se registra los reportes de incidentes en cuanto a la protección de la información y de los sistemas de información de acuerdo con la norma ISO 27001.</t>
  </si>
  <si>
    <t>NO OFICIAL (OTROS ACTIVOS)</t>
  </si>
  <si>
    <t>Evidencias de servicios tecnológicos</t>
  </si>
  <si>
    <t>Permiten mostrar la gestión sobre la infraestructura tecnológica, que soporta los sistemas y servicios de información en la UPRA.</t>
  </si>
  <si>
    <t>xlsx, pdf, docx, pptx</t>
  </si>
  <si>
    <t>GOBIERNO Y ESTRATEGIA</t>
  </si>
  <si>
    <t>Actas de la Oficina de Tecnologías de la Información y las Comunicaciones</t>
  </si>
  <si>
    <t>docx</t>
  </si>
  <si>
    <t>ESTRATEGICOS</t>
  </si>
  <si>
    <t>GESTIÓN DE LA INFORMACIÓN AGROPECUARIA</t>
  </si>
  <si>
    <t>GESTIÓN DE INFORMACIÓN</t>
  </si>
  <si>
    <t>GESTION DE INFORMACION</t>
  </si>
  <si>
    <t>Gestión de información</t>
  </si>
  <si>
    <t>Plan de calidad de la Información</t>
  </si>
  <si>
    <t xml:space="preserve">Planes </t>
  </si>
  <si>
    <t xml:space="preserve">Documentos Planes.
Plan de transformación digital: 
Documento que muestra la definición de los proyectos considerados dentro del Plan de Transformación Digital del Estado establecido por la Presidencia de la República.
</t>
  </si>
  <si>
    <t xml:space="preserve">Intranet </t>
  </si>
  <si>
    <t>Disponible. Información que se puede consultar por solicitud en el archivo central. (Página Web de la UPRA)</t>
  </si>
  <si>
    <t>SISTEMAS DE INFORMACIÓN</t>
  </si>
  <si>
    <t>Proyecto de Ingeniería de Software</t>
  </si>
  <si>
    <t>Proyectos de Tecnología de la Información</t>
  </si>
  <si>
    <t>Proyectos de Tecnología de la Información, son aquellos que se encuentran enmarcados dentro del PETIC.</t>
  </si>
  <si>
    <t>ANÁLISIS DE INFORMACIÓN</t>
  </si>
  <si>
    <t>SOLICITUDES DE ANALISIS DE INFORMACIÓN</t>
  </si>
  <si>
    <t>Formato de solicitud de análisis de información, diligenciado por alguna de las dependencias de la entidad con la descripción de la solicitud y producto requerido.</t>
  </si>
  <si>
    <t>Plan estratégico de tecnologías de información y comunicaciones – PETIC</t>
  </si>
  <si>
    <t>Publicación del anexo 10 del plan de acción, desarrollado acorde con la guía para la construcción del PETI del Ministerio de las TIC; está conformado por programas y proyectos que cubren necesidades institucionales relacionadas con las Tecnologías de la Información y Comunicaciones.</t>
  </si>
  <si>
    <t>Esquema de gobierno de TI políticas y lineamientos de gestión de TI</t>
  </si>
  <si>
    <t>Documento Manual de Política de Tecnologías de la Información - TI de la UPRA</t>
  </si>
  <si>
    <t>ASESORÍA DE PLANEACIÓN</t>
  </si>
  <si>
    <t>Documentación de arquitectura de TI, empresarial, misional, actualizada e incorporada en el repositorio de arquitectura</t>
  </si>
  <si>
    <t>El repositorio de arquitectura es un sitio en SharePoint con acceso solo a unos interesados definidos.</t>
  </si>
  <si>
    <t>Seguimiento de proyectos del plan estratégico de tecnologías de información y comunicaciones, de transformación digital y del plan de acción institucional</t>
  </si>
  <si>
    <t>Documento que muestra el avance mensual de los proyectos de TI relacionados en el Plan Estratégico de Tecnologías de la Información y Comunicaciones. En el avance de los proyectos considerados dentro del plan de Transformación digital de la Presidencia de la República, se incluye en el avance mensual.</t>
  </si>
  <si>
    <t>Documentación de las evidencias los proyectos PETIC</t>
  </si>
  <si>
    <t>Repositorios y documentación asociada al desarrollo de cada uno de los proyectos PETIC</t>
  </si>
  <si>
    <t>Evaluación de gestión de la oficina TIC</t>
  </si>
  <si>
    <t>Actas de reunión de los comités de Gobierno de TI liderado por la Jefe TIC, en donde se socializan a los responsables de dominio, los resultados mensuales de la gestión de la Oficina TIC.</t>
  </si>
  <si>
    <t xml:space="preserve">Disponible </t>
  </si>
  <si>
    <t>Seguimiento a la implementación y cumplimiento del esquema de gobierno</t>
  </si>
  <si>
    <t>Ficha del proyecto PETIC Gestión y Gobierno de TI en donde se registra el avance de las tareas del plan de trabajo.</t>
  </si>
  <si>
    <t>Gestión asociada a la arquitectura empresarial de la UPRA</t>
  </si>
  <si>
    <t>Actas de reunión de los comités de Arquitectura, liderado por el equipo de arquitectura Empresarial de la Oficina TIC, en donde se socializan a los responsables de dominio, los avances de las arquitecturas de los proyectos PETIC.</t>
  </si>
  <si>
    <t>Seguimiento a los riesgos del proceso gestión de información agropecuaria</t>
  </si>
  <si>
    <t>Documento en el que se describen los riesgos de los procesos liderados por la oficina TIC, sus controles y el seguimiento biemensual a estos.</t>
  </si>
  <si>
    <t>Evaluación del desempeño de los indicadores del proceso</t>
  </si>
  <si>
    <t>Documento de seguimiento en el que se consolidan los resultados de los indicadores de proceso liderados por la Oficina TIC</t>
  </si>
  <si>
    <t>USO Y APROPIACIÓN</t>
  </si>
  <si>
    <t>Encuentros de valor y uso y apropiación de TI</t>
  </si>
  <si>
    <t>Conjunto de documentos de material audiovisual en los que se evidencia las estrategias de uso y apropiación de tecnologías de información.</t>
  </si>
  <si>
    <t>Informe de seguimiento uso y apropiación de TI</t>
  </si>
  <si>
    <t>Documento que contiene los avances realizados.</t>
  </si>
  <si>
    <t>Matriz de solicitudes de análisis</t>
  </si>
  <si>
    <t>Tabla para el registro de información proveniente de las solicitudes de analisis.</t>
  </si>
  <si>
    <t>Respuesta de la solicitud</t>
  </si>
  <si>
    <t>Correo electronico con el envio de la información, que hace parte de la evidencia de entrega  del producto solicitado. (pdf)</t>
  </si>
  <si>
    <t>Productos entregables de requerimientos de análisis</t>
  </si>
  <si>
    <t>Mapas y tablas que dan respuesta a cada una de las solicitudes con la información tematica. (png - excel-pdf)</t>
  </si>
  <si>
    <t>Productos finales de análisis de información</t>
  </si>
  <si>
    <t>Modelos, capas intermedias (nacionales), salidas gráficas, capas finales (departamentales y nacionales), lista Finagro</t>
  </si>
  <si>
    <t>Fichas docuanálisis</t>
  </si>
  <si>
    <t>Fichas que detallan la documentación de algunos procesos de análisis de información recurrentes</t>
  </si>
  <si>
    <t>Base de datos de fuentes</t>
  </si>
  <si>
    <t>Base de datos de fuentes de información para realizar análisis.</t>
  </si>
  <si>
    <t>Productos de innovación</t>
  </si>
  <si>
    <t>Prototipos, guías, otros documentos, scripts, aplicativos</t>
  </si>
  <si>
    <t>Instrumentos para la gestión del ciclo  de vida de la información</t>
  </si>
  <si>
    <t>Documento que contiene información para el fortalecimiento de la calidad de los datos.</t>
  </si>
  <si>
    <t>Solicitud de cambios en los sistemas de información o de nuevo desarrollo de software</t>
  </si>
  <si>
    <t>Formato donde los usuarios de sistemas de información de la entidad deben registrar las solicitudes de cambios o nuevos desarrollos.</t>
  </si>
  <si>
    <t>Análisis de viabilidades de nuevos sistemas de información</t>
  </si>
  <si>
    <t>Formato donde los profesionales de la Oficina TIC - Sistemas de Información deben evaluar la viabilidad de cambios en los sistemas de información que se encuentran en operación en la entidad, considerando aspectos como  la disponibilidad del motor de base de datos, licenciamiento de software, recurso humanos, disponibilidad de recursos financieros, disponibilidad de infraestructura tecnológica física,  y riesgos asociados a la solicitud.</t>
  </si>
  <si>
    <t>Análisis de viabilidades de cambios en los sistemas de información</t>
  </si>
  <si>
    <t>Formato donde los profesionales de la Oficina TIC - Sistemas de Información deben evaluar la viabilidad de cambios en los sistemas de información que se encuentran en operación en la entidad, considerando aspectos como la disponibilidad de licencias,  la disponibilidad del recurso humanos, disponibilidad de recursos financieros y riesgos asociados a la solicitud.</t>
  </si>
  <si>
    <t>Documento de arquitectura</t>
  </si>
  <si>
    <t>Documento en el cual se describen los atributos de arquitectura de software del sistema de información, incluye los interesados o stakeholders del sistema, atributos de calidad, requerimientos funcionale, patrones de diseño, vistas de: alto nivel, componentes, lógica, implementación, datos e interoperabilidad.</t>
  </si>
  <si>
    <t>Acta de reunión de requerimientos</t>
  </si>
  <si>
    <t>Documento dónde se registra el listado de requerimientos presentados en reunión por el solicitante o futuros usuarios de la solucion de software</t>
  </si>
  <si>
    <t>Documentos de análisis de historias de usuarios</t>
  </si>
  <si>
    <t>Documento dónde se describe el análisis de solución a los  requerimientos presentados del solicitante, este puede incluir el flujo de actividades y resultados esperados.</t>
  </si>
  <si>
    <t>Acta de reunión de entendimiento y validación</t>
  </si>
  <si>
    <t>Documento donde se registra la reunión de exposición del análisis del requerimientos aprobados para una solucion de software, en ella participan el análista de requerimientos y el desarrollador.</t>
  </si>
  <si>
    <t>Documento diseño base de datos</t>
  </si>
  <si>
    <t>Documento dónde se registra el modelado conceptual, fisico y logico de una base de datos asociada a un sistema de información</t>
  </si>
  <si>
    <t>Diccionario de datos</t>
  </si>
  <si>
    <t>Documento dónde se registra la descripción de entidades, (tablas, atributos), y vistas de una base de datos asociada a un sistema de información.</t>
  </si>
  <si>
    <t>Plan de pruebas</t>
  </si>
  <si>
    <t>Documento que describen las pruebas a realizar a los desarrollos de software realizados, con el objetivo de verificar la funcionalidad y usabilidad del sistema.</t>
  </si>
  <si>
    <t>Matriz de ejecución de pruebas</t>
  </si>
  <si>
    <t>Formato en el cual se registran la ejecución de pruebas que fueron establecidas en el plan de pruebas de la solución de software.</t>
  </si>
  <si>
    <t>Acta de reunión - aprobación de usuarios ambiente de pruebas</t>
  </si>
  <si>
    <t>Documento donde se registra la reunión de aprobación de los desarrollos realizados, utilizando el ambiente de pruebas de la solución de software.</t>
  </si>
  <si>
    <t>Actas de reunión transferencia tecnológica</t>
  </si>
  <si>
    <t>Documento donde se registra la reunión de explicación al solicitante/usuario final sobre el funcionamiento de la solución de software desarrollada.</t>
  </si>
  <si>
    <t>Manual de administración de la base de datos</t>
  </si>
  <si>
    <t>Documento donde se registran aspectos como requsitos para la instalación de una Base de Datos de un sistema de información, parametros de configuración de la base de datos, el procedimiento de creación de la Base de datos, acciones en caso de fallos de la base de datos, procedimiento para copias de respaldo o restauración de la base de datos..</t>
  </si>
  <si>
    <t>Plan de trabajo para la solución de software</t>
  </si>
  <si>
    <t>Documento dónde se registra la planificación de recursos humanos y tecnológicos para la solución de software a desarrollar</t>
  </si>
  <si>
    <t>Manual de instalación y configuración</t>
  </si>
  <si>
    <t>Documento dónde se describen los requisitos y procedimientos para la instalación y configuración de la solución de software, asi como las acciones a tomar en caso de fallos o caídas.</t>
  </si>
  <si>
    <t>Manual de usuario</t>
  </si>
  <si>
    <t>Documento dónde se describen los requisitos minimos de hardware y software que debe tener el usuario para poder utilizar el sistema de información, asi como los niveles de acceso y descripción de funcionalidades del mismo.</t>
  </si>
  <si>
    <t>Matriz de gestión de estándares</t>
  </si>
  <si>
    <t>Es la compilacion de los productos correspondientes al presente año y vigencias anteriores, con el seguimiento respectivo de los estandares de información acorde a los procedimientos, los cuales son: Especificación tecnica, informe de evaluacion de calidad y metadato</t>
  </si>
  <si>
    <t>Informe de evaluación de calidad producto geográfico</t>
  </si>
  <si>
    <t>Formato para la validación de los diversos criterios de calidad definidos en la especificacion tecnica, con respecto a capas geograficas, tales como: Validación topologica y campos acordes a la estructura de la base de datos corporativas.</t>
  </si>
  <si>
    <t>Reporte del catálogo de metadatos</t>
  </si>
  <si>
    <t>Consolidado de los metadatos generados por medio de la aplicación Geonetwork.</t>
  </si>
  <si>
    <t>Metadatos</t>
  </si>
  <si>
    <t>Estándar de información para productos UPRA en la plataforma GeoNetwork, donde intervienen productos documentales y productos cartograficos.</t>
  </si>
  <si>
    <t>Seguimiento publicación datos abiertos</t>
  </si>
  <si>
    <t>Matriz de seguimiento que permite identificar los productos UPRA que seran publicados en el portal de datos abiertos.</t>
  </si>
  <si>
    <t>Formato diligenciado de entrega producto UPRA para almacenamiento</t>
  </si>
  <si>
    <t>Formato 021 que describe los archivos propios de un producto UPRA a almacenar en el repositirio de información, teniendo en cuenta la validacion final de los respectivos estandares tales como: Especificación tecnica, informe de evaluacion de calidad y metadato</t>
  </si>
  <si>
    <t>Seguimiento servicios y datos</t>
  </si>
  <si>
    <t>Matriz de seguimiento que permite identificar las fuentes de información y los datos a ser descargados por medio de servicios, teniendo en cuenta la frecuencia de descarga, el ID de repositorio y las respectivas observaciones encontradas.</t>
  </si>
  <si>
    <t>Matriz de seguimiento a la calidad de la información geográfica</t>
  </si>
  <si>
    <t>Matriz que muestra el seguimiento de las actividades de calidad realizadas a las capas geograficas suministradas para tal fin.</t>
  </si>
  <si>
    <t>GESTIÓN DEL CONOCIMIENTO Y COMUNICACIONES</t>
  </si>
  <si>
    <t>ASESORÍA DE COMUNICACIONES</t>
  </si>
  <si>
    <t>Planes de Divulgación y Comunicaciones</t>
  </si>
  <si>
    <t xml:space="preserve">Plan de divulgación y comunicaciones, que contiene las actividades de comunicación y divulgación que se realizarán durante el año. </t>
  </si>
  <si>
    <t>30/9/2014</t>
  </si>
  <si>
    <t xml:space="preserve">GESTIÓN DEL CONOCIMIENTO Y COMUNICACIONES </t>
  </si>
  <si>
    <t>GESTIÓN DEL CONOCIMIENTO Y COMUNICACIONES 
GESTIÓN DOCUMENTAL</t>
  </si>
  <si>
    <t>4) 48 HORAS</t>
  </si>
  <si>
    <t xml:space="preserve">Matriz de seguimieto al plan de comunicaciones </t>
  </si>
  <si>
    <t>Matriz de seguimiento al plan de comunicaciones, el cual contiene el seguimiento a las actividades de comunicación y divulgación que se plantearon en el plan de comunicaciones para la vigencia.</t>
  </si>
  <si>
    <t>Directivos, Funcionarios y Colaboradores</t>
  </si>
  <si>
    <t>31/12/2015</t>
  </si>
  <si>
    <t>Informe de Resultados de la Encuesta de Satisfacción</t>
  </si>
  <si>
    <t>Informe de los resultados de la encuesta de satisfacción sobre productos de la UPRA.</t>
  </si>
  <si>
    <t>31/12/2014</t>
  </si>
  <si>
    <t>PRODUCTOS DE DISEÑO, PUBLICACIÓN Y COMUNICACIÓN</t>
  </si>
  <si>
    <t>Piezas de comunicación finales (audiovisual, gráfico, publicaciones), realizadas para la vigencia.</t>
  </si>
  <si>
    <t>Reporte de solicitudes recibidas de piezas de comunicación y eventos.</t>
  </si>
  <si>
    <t>3) 24 HORAS</t>
  </si>
  <si>
    <t>Informes de evaluación de los eventos realizados.</t>
  </si>
  <si>
    <t>INFORMES MAC</t>
  </si>
  <si>
    <t>BIANUAL</t>
  </si>
  <si>
    <t>LIBROS CONTABLES</t>
  </si>
  <si>
    <t>Libros auxiliares</t>
  </si>
  <si>
    <t>Contienen los registros contables indispensables para el control detallado de las transacciones y operaciones de la entidad contable pública, con base en los comprobantes de contabilidad y los documentos soporte</t>
  </si>
  <si>
    <t>Libros diarios</t>
  </si>
  <si>
    <t>Presenta en los movimientos débito y crédito de las cuentas, el registro cronológico y preciso de las operaciones diarias efectuadas, con base en los comprobantes de contabilidad</t>
  </si>
  <si>
    <t>Libros mayor y balance</t>
  </si>
  <si>
    <t>Contiene los saldos de las cuentas del mes anterior, clasificados de manera nominativa según la estructura del Catálogo General de Cuentas; las sumas de los movimientos débito y crédito de cada una de las cuentas del respectivo mes, que han sido tomadas del Libro Diario; y el saldo final del mismo mes</t>
  </si>
  <si>
    <t>MODIFICACIONES DE PRESUPUESTO</t>
  </si>
  <si>
    <t>Son los ajustes realizados a la apropiación presupuestal durante la vigencia, ya sea para incrementarla o reducirla</t>
  </si>
  <si>
    <t>OBLIGACIONES TRIBUTARIAS</t>
  </si>
  <si>
    <t>Es el vínculo entre el acreedor y el deudor tributario, establecido por ley, que tiene por objeto el cumplimiento de la prestación tributaria, siendo exigible coactivament</t>
  </si>
  <si>
    <t>27/03/2012</t>
  </si>
  <si>
    <t>ÓRDENES DE PAGO</t>
  </si>
  <si>
    <t>Es la que hace una persona física o jurídica (ordenante) a su entidad bancaria, para que inmediatamente ponga a disposición de un tercero una cuantía determinada</t>
  </si>
  <si>
    <t>01/02/2012</t>
  </si>
  <si>
    <t>PROGRAMAS MENSUALIZADOS DE CAJA - PAC</t>
  </si>
  <si>
    <t>Documento por el cual se programa, administra, verifica y aprueba el monto máximo mensual de fondos disponibles para el gasto en cualquier entidad financiada con recursos Públicos.</t>
  </si>
  <si>
    <t>01/03/2012</t>
  </si>
  <si>
    <t>TRASLADOS PRESUPUESTALES</t>
  </si>
  <si>
    <t>Traslados presupuestales externos</t>
  </si>
  <si>
    <t>Es la modificación que disminuye el monto de apropiación en un proyecto para aumentar la apropiación de otro proyecto de inversión.</t>
  </si>
  <si>
    <t>08/05/2012</t>
  </si>
  <si>
    <t>Traslados presupuestales internos</t>
  </si>
  <si>
    <t>06/07/2012</t>
  </si>
  <si>
    <t>VIGENCIAS EXPIRADAS</t>
  </si>
  <si>
    <t>Es un traslado presupuestal que se hace para responder a los compromisos u obligaciones adquiridos por la entidad en una vigencia anterior, con el lleno de los requisitos legales, para la cual no se hubiere constituido la reserva presupuestal o la cuenta por pagar correspondiente</t>
  </si>
  <si>
    <t>23/06/2015</t>
  </si>
  <si>
    <t>VIGENCIAS FUTURAS</t>
  </si>
  <si>
    <t>Monto de las autorizaciones, el periodo en años para el cual se autorizan, ajustes o modificaciones al monto aprobado, compromisos, obligaciones y pagos de vigencias futuras</t>
  </si>
  <si>
    <t>CERTIFICADOS DE DISPONIBILIDAD PRESUPUESTAL</t>
  </si>
  <si>
    <t>Certificado de disponibilidad presupuestal SIIF</t>
  </si>
  <si>
    <t>Es el documento expedido por el jefe de presupuesto o quien haga sus veces con el cual se garantiza la existencia de apropiación presupuestal disponible y libre de afectación para la asunción de compromisos.” En la Unidad,</t>
  </si>
  <si>
    <t>25/11/2016</t>
  </si>
  <si>
    <t>CERTIFICADOS DE REGISTRO PRESUPUESTAL</t>
  </si>
  <si>
    <t>Certificado de registro presupuestal SIIF</t>
  </si>
  <si>
    <t>El registro presupuestal es la operación mediante la cual se perfecciona el compromiso y se afecta en forma definitiva la apropiación, garantizando que ésta no será desviada a ningún otro fin. En esta operación se debe indicar claramente el valor y el plazo de las prestaciones a las que haya lugar</t>
  </si>
  <si>
    <t>CONCILIACIONES FINANCIERAS</t>
  </si>
  <si>
    <t>Comparación entre los datos informados por una institución financiera, sobre los movimientos de una cuenta corriente o de ahorros, con los libros de contabilidad de la entidad contable pública, con explicación de sus diferencias, si las hubiere.</t>
  </si>
  <si>
    <t>Informes contables</t>
  </si>
  <si>
    <t>Los informes contables son cálculos y análisis a nivel profundo del estado financiero de una entidad. Estos pueden ser de un ítem en específico o abarcan información general. Pueden estar presentados en diferentes lapsos de tiempo.</t>
  </si>
  <si>
    <t>LIBROS DE CONTABILIDAD PRESUPUESTAL</t>
  </si>
  <si>
    <t>Libros Vigencias futuras</t>
  </si>
  <si>
    <t>Los libros oficiales de la contabilidad presupuestal contienen de manera cronológica los datos de las operaciones y hechos que afectan el proceso presupuestal y se consideran el soporte documental.</t>
  </si>
  <si>
    <t>Informe de ejecución presupuestal y de PAC</t>
  </si>
  <si>
    <t>Informe que indica los movimentos del area financiera</t>
  </si>
  <si>
    <t>LEGALIZACIONES DE GASTOS DE VIAJE</t>
  </si>
  <si>
    <t>Legalizaciones de gastos de viaje para funcionarios y contratistas que realizan desplazamientos para el ejercicio de sus funciones en la entidad.</t>
  </si>
  <si>
    <t>CONCEPTOS</t>
  </si>
  <si>
    <t>Conceptos jurídicos</t>
  </si>
  <si>
    <t>Conjunto de los documentos que cuentan con opiniones, juicios o respuestas de importancia jurídica y legal para el sector agropecuario, entre otros aspectos.</t>
  </si>
  <si>
    <t>01/01/2012</t>
  </si>
  <si>
    <t>ACCIONES JUDICIALES</t>
  </si>
  <si>
    <t>Acciones de cumplimiento</t>
  </si>
  <si>
    <t>Documentos producidos y recibidos dentro de las Acciones de Cumplimiento.</t>
  </si>
  <si>
    <t>ELECTRÓNICO/PAPEL</t>
  </si>
  <si>
    <t xml:space="preserve">Directivos,Funcionarios, contratistas Proceso
</t>
  </si>
  <si>
    <t>A la fecha no se ha generado información relacionada con este activo</t>
  </si>
  <si>
    <t>TOTAL</t>
  </si>
  <si>
    <t>ACCIONES CONSTITUCIONALES</t>
  </si>
  <si>
    <t>Acciones de tutela</t>
  </si>
  <si>
    <t>Documentos producidos y recibidos dentro de las Acciones de Tutela.</t>
  </si>
  <si>
    <t>01/12/2018</t>
  </si>
  <si>
    <t>Acciones populares</t>
  </si>
  <si>
    <t>Documentos producidos y recibidos dentro de las Acciones Populares.</t>
  </si>
  <si>
    <t>08/10/2020</t>
  </si>
  <si>
    <t>PROCESOS JUDICIALES</t>
  </si>
  <si>
    <t>Procesos civiles</t>
  </si>
  <si>
    <t>Documentos producidos y recibidos dentro de procesos civiles</t>
  </si>
  <si>
    <t>Acciones contenciosas</t>
  </si>
  <si>
    <t>Documentos producidos y recibidos dentro de las acciones  Contenciosas Adminsitrativas</t>
  </si>
  <si>
    <t>01/03/2019</t>
  </si>
  <si>
    <t>Acciones de grupo</t>
  </si>
  <si>
    <t>Documentos producidos y recibidos dentro de las Acciones de Grupo.</t>
  </si>
  <si>
    <t>Acción restitución de tierras</t>
  </si>
  <si>
    <t>Documentos producidos y recibidos dentro de las Acciones de Restitución de Tierras.</t>
  </si>
  <si>
    <t>14/08/2018</t>
  </si>
  <si>
    <t>3) INFORMACIÓN PÚBLICA RESERVADA</t>
  </si>
  <si>
    <t>Actas del comité de conciliación</t>
  </si>
  <si>
    <t>Documento en el que se relacionan los temas tratados y las decisiones adoptadas por el Comité de Conciliación, dentro de los procesos judiciales y extrajudiciales.</t>
  </si>
  <si>
    <t>27/01/2017</t>
  </si>
  <si>
    <t>Procesos laborales</t>
  </si>
  <si>
    <t>Documentos producidos y recibidos dentro de los Procesos Laborales.</t>
  </si>
  <si>
    <t>Procesos penales</t>
  </si>
  <si>
    <t>Documentos producidos y recibidos dentro de los Procesos Penales</t>
  </si>
  <si>
    <t>10/01/2020</t>
  </si>
  <si>
    <t>PROCESOS EXTRAJUDICIALES</t>
  </si>
  <si>
    <t>Proceso de conciliación extrajudicial</t>
  </si>
  <si>
    <t>Documentos producidos y recibidos dentro de los Procesos de Conciliación Extrajudicial</t>
  </si>
  <si>
    <t>02/01/2019</t>
  </si>
  <si>
    <t>Proyectos de actos administrativos y/o legislativos</t>
  </si>
  <si>
    <t>Documentos admministrativos que contienen las decisiones tomadas por el Ministerio de Agricultura o la UPRA en relación con sus competencias y funciones, de cumplimiento obligatorio a  nivel interno o externo.</t>
  </si>
  <si>
    <t>Acciones de Reparación Directa</t>
  </si>
  <si>
    <t>Acciones de Repetición</t>
  </si>
  <si>
    <t>Procesos Contencioso Administrativo</t>
  </si>
  <si>
    <t>Procesos Ordinarios</t>
  </si>
  <si>
    <t>PROCESOS PREJUDICIALES</t>
  </si>
  <si>
    <t>Procesos ante el Tribunal de Arbitramento</t>
  </si>
  <si>
    <t>Procesos de Conciliación Prejudicial</t>
  </si>
  <si>
    <t>Proyectos de Actos Administrativos y/o Legislativos</t>
  </si>
  <si>
    <t>ASESORÍA TÉCNICA</t>
  </si>
  <si>
    <t>Conceptos técnicos</t>
  </si>
  <si>
    <t>Mediante el cual se evalúan y verifican las especificaciones o características técnicas de los bienes y/o servicios ofrecidos, para determinar si se adecuan a las directrices técnicas y a los requerimientos institucionales.</t>
  </si>
  <si>
    <t>Proyectos de cooperación internacional</t>
  </si>
  <si>
    <t>La cooperación bilateral es la que se lleva a cabo entre dos países, en el marco de un convenio o acuerdo suscrito entre las partes, regulando las condiciones, los alcances y el otorgamiento y recepción de la acción.</t>
  </si>
  <si>
    <t>CIRCULARES</t>
  </si>
  <si>
    <t>Circulares informativas</t>
  </si>
  <si>
    <t>La serie agrupa documentos que contienen información de carácter general, informativo y/o normativo, que se utilizan para dar a conocer actividades internas de la Entidad, así como las normas generales, cambios, políticas y asuntos de interés común.</t>
  </si>
  <si>
    <t>Circulares normativas</t>
  </si>
  <si>
    <t>PROCESOS DISCIPLINARIOS</t>
  </si>
  <si>
    <t>Procesos disciplinarios ordinarios</t>
  </si>
  <si>
    <t>El procedimiento ordinario inicia de oficio, por información proveniente de un servidor público o por queja formulada por cualquier persona y finaliza con un auto inhibitorio, un auto de archivo definitivo; un auto de remisión por competencia o por fallo sancionatorio o absolutorio.</t>
  </si>
  <si>
    <t>Procesos disciplinarios verbales</t>
  </si>
  <si>
    <t>Conjunto de actos y etapas que se imprimen en la actuación disciplinaria, de manera verbal y sumaria, tendiente a la aplicación del derecho en un caso concreto cuando s presente uno de los siguientes evento: flagrancia, confesión, faltas leves, faltas gravísimas,</t>
  </si>
  <si>
    <t>RESOLUCIONES</t>
  </si>
  <si>
    <t>Son decisiones no normativas por parte de una autoridad ya sea política, administrativa o judicial que solventa un conflicto o da pautas a seguir en una materia determinada</t>
  </si>
  <si>
    <t>Conceptos técnicos de gestión intersectorial</t>
  </si>
  <si>
    <t>Refleja los conceptos emitidos por la dependencia, para prestar asistencia a las demás áreas funcionales con relación a la gestión intersectorial</t>
  </si>
  <si>
    <t>Conceptos técnicos de iniciativas de cooperación internacional</t>
  </si>
  <si>
    <t>Refleja los conceptos emitidos por la dependencia, para prestar asistencia a las demás áreas funcionales con relación a las iniciativas de cooperación internacional</t>
  </si>
  <si>
    <t>Informes técnicos de cooperación internacional</t>
  </si>
  <si>
    <t>Documento que contiene información sobre la gestión adelantada en el desarrollo de la implementación de la estrategia institucional de cooperación internacional</t>
  </si>
  <si>
    <t>Informes técnicos de gestión intersectorial</t>
  </si>
  <si>
    <t>Documento que contiene la gestión adelantada con otros sectores para el uso eficiente del suelo rural</t>
  </si>
  <si>
    <t>Actas del comité institucional de gestión y desempeño</t>
  </si>
  <si>
    <t>Documento y sus anexos en el que se relacionan los temas tratados y acordados por el Comité Institucional Gestión y Desempeño en razón de la resolución interna de conformación del comité CIGDE en la UPRA.</t>
  </si>
  <si>
    <t>ESPAÑOL</t>
  </si>
  <si>
    <t xml:space="preserve">Directivos, Funcionarios, Colaboradores </t>
  </si>
  <si>
    <t>Disponible. Información que se puede consultar por solicitud en el archivo central y en el archivo de Gestión</t>
  </si>
  <si>
    <t>DIRECCIÓN GENERAL-ASESORÍA DE PLANEACIÓN</t>
  </si>
  <si>
    <t>GESTIÓN DOCUMENTAL-ASESORÍA DE PLANEACIÓN</t>
  </si>
  <si>
    <t>Actas del comité programación presupuestal</t>
  </si>
  <si>
    <t>Documento y sus anexos el que se relacionan los temas tratados y acordados por el Comité de programación presupuestal en razón de la resolución interna de conformación de este comité en  la UPRA.</t>
  </si>
  <si>
    <t>12/03/2018</t>
  </si>
  <si>
    <t>Actas sistemas de gestión</t>
  </si>
  <si>
    <t>01/01/2021</t>
  </si>
  <si>
    <t>ANTEPROYECTO DE PRESUPUESTO</t>
  </si>
  <si>
    <t>Consiste en la proyección de los ingresos y  gastos
de la entidad para una vigencia fiscal, conforme lo establece el Ministerio de Hacienda y Crédito Público.</t>
  </si>
  <si>
    <t>01/03/2014</t>
  </si>
  <si>
    <t>Informes a otras entidades</t>
  </si>
  <si>
    <t>Informes que son requeridos por entidades públicas o privadas en ejercicio de sus funciones.</t>
  </si>
  <si>
    <t>16/01/2013</t>
  </si>
  <si>
    <t>Informes de gestión institucional</t>
  </si>
  <si>
    <t>Se detallan los avances en los planes programas y proyectos de cada vigencia y las responsabilidades sectoriales y del Plan Nacional de desarrollo.</t>
  </si>
  <si>
    <t>Informes de gestión de indicadores</t>
  </si>
  <si>
    <t xml:space="preserve">Agrupación documental en la que se registran los resultados de los indicadores estratégicos, de los procesos y proyectos del Sistema de Gestión de la UPRA. </t>
  </si>
  <si>
    <t xml:space="preserve">Archivo de gestión, archivo central 
y página WEB de la UPRA
</t>
  </si>
  <si>
    <t>INSTRUMENTOS DEL SISTEMA DE GESTIÓN DE CALIDAD</t>
  </si>
  <si>
    <t>Instrumentos para el control de documentos</t>
  </si>
  <si>
    <t>Son aquellos para definir la eliminación, creación o modificación de los documentos dentro del sistema de gestión.</t>
  </si>
  <si>
    <t>Archivo de gestión, archivo central y en el SEA de la UPRA</t>
  </si>
  <si>
    <t>Disponible en el SEA</t>
  </si>
  <si>
    <t>24/01/2014</t>
  </si>
  <si>
    <t xml:space="preserve">TODOS LOS PROCESOS DE LA UPRA </t>
  </si>
  <si>
    <t>INSTRUMENTOS DE ADMINISTRACIÓN DEL SISTEMA DE GESTIÓN</t>
  </si>
  <si>
    <t>Instrumentos para la planificación del SG</t>
  </si>
  <si>
    <t>Son aquellos para planificar el desarrollo, control y medición dentro del sistema de gestión.</t>
  </si>
  <si>
    <t>Planes de acción</t>
  </si>
  <si>
    <t>Instrumento de programación anual de las metas del plan de desarrollo que permite a cada dependencia de la administración orientar su quehacer para cumplir con los compromisos establecidos en el plan de desarrollo.</t>
  </si>
  <si>
    <t>Archivo de gestión, archivo central y página WEB de la UPRA</t>
  </si>
  <si>
    <t>30/03/2012</t>
  </si>
  <si>
    <t>Planes estratégicos institucionales</t>
  </si>
  <si>
    <t>Documento en el que se organiza y orienta estratégicamente las acciones de una entidad cuatrienalmente para alcanzar objetivos acordes con su misión y con el Plan Nacional de Desarrollo. Glosario Dirección Nacional de Planeación.</t>
  </si>
  <si>
    <t>15/04/2013</t>
  </si>
  <si>
    <t>CUATRIENAL</t>
  </si>
  <si>
    <t>Proyectos de inversión</t>
  </si>
  <si>
    <t>Se entiende como el instrumento de planeación que vincula recursos públicos (humanos, físicos, monetarios, entre otros)  con los cuales se da respuesta a las necesidades de planificación del ordenamiento productivo y social de la propiedad en el ámbito nacional y territorial.</t>
  </si>
  <si>
    <t>SECRETARÍA GENERAL
OFICINA TIC
PLANEACIÓN
DIRECCIONES TÉCNICAS</t>
  </si>
  <si>
    <t>PLANEACIÓN 
GESTIÓN DOCUMENTAL</t>
  </si>
  <si>
    <t>DESPACHO DE LA DIRECCIÓN GENERAL</t>
  </si>
  <si>
    <t>Actas del comité de dirección</t>
  </si>
  <si>
    <t>Actas que registra los temas tratados, las decisiones y acciones tomadas en el comité de dirección, con la finalidad de certificar lo acontecido y dar validez a lo acordado.</t>
  </si>
  <si>
    <t>INFORMES DE GESTIÓN</t>
  </si>
  <si>
    <t>Informes de gestión</t>
  </si>
  <si>
    <t>Documento que incluye las actividades de coordinación, gestión, administración y dirección que se han efectuado durante un período de tiempo</t>
  </si>
  <si>
    <t>MISIONALES</t>
  </si>
  <si>
    <t>PLANIFICACIÓN DEL ORDENAMIENTO AGROPECUARIO NACIONAL</t>
  </si>
  <si>
    <t>DIRECCIÓN DEL USO EFICIENTE DEL SUELO Y ADECUACIÓN DE TIERRAS</t>
  </si>
  <si>
    <t>ESTUDIOS</t>
  </si>
  <si>
    <t>Estudios para el Ordenamiento Productivo</t>
  </si>
  <si>
    <t>Son los resultados de un proceso participativo de planificación multisectorial, de carácter técnico, administrativo y de política pública, que busca contribuir al uso sostenible de los recursos en el territorio, con el propósito de mejorar la productividad agropecuaria, la seguridad alimentaria y la competitividad local,
regional, nacional e internacional, bajo principios de responsabilidad social y
sostenibilidad ambiental.</t>
  </si>
  <si>
    <t>Estudios para el Ordenamiento Territorial</t>
  </si>
  <si>
    <t>Son los resultados de un proceso de planificación del ordenamiento territorial agropecuario que promueve una estrategia territorializada de desarrollo agropecuario y un modelo territorial agropecuario, a partir de las cuales se define la estructura territorial agropecuaria del municipio, se evalúa el estado de aptitud y limitaciones del territorio para propiciar sistemas productivos agropecuarios eficientes, y se formula una estrategia de ordenación físico-espacial de ocupación y uso de los suelos agropecuarios que contribuya con los objetivos de desarrollo territorial agropecuario que se hayan concertado.</t>
  </si>
  <si>
    <t>Estudios para la Adecuación de Tierras</t>
  </si>
  <si>
    <t>Son los resultados de los estudios e investigaciones que permitan establecer los criterios técnicos, económicos, sociales, jurídicos y ambientales para la adecuación de tierras así como  las necesidades estratégicas de adecuación de tierras, de pequeña, mediana y gran escala.</t>
  </si>
  <si>
    <t>Informes técnicos de uso eficiente del suelo y adecuación de tierras</t>
  </si>
  <si>
    <t>Es un instrumento de análisis, seguimento y evaluación de los productos desarrollados sobre el uso eficiente del suelo y adecuación de tierras.</t>
  </si>
  <si>
    <t>24/11/2018</t>
  </si>
  <si>
    <t>INFORMES DE SEGUIMIENTO Y EVALUACIÓN</t>
  </si>
  <si>
    <t>Informes de seguimiento y evaluación del plan de ordenamiento productivo y de propiedad</t>
  </si>
  <si>
    <t>Documento que contiene el seguimiento y la evaluación de la Estrategia de Desarrollo Rural Agropecuario que brindar los criterios básicos y los elementos técnicos a tener en cuenta para llevar a cabo el proceso de monitoreo estratégico del diseño, la implementación y la valoración del ejercicio de planeación del desarrollo rural.</t>
  </si>
  <si>
    <t>26/04/2013</t>
  </si>
  <si>
    <t>Informes de seguimiento y evaluación para adecuación de tierras</t>
  </si>
  <si>
    <t>Es el documento que contiene el procedimiento metodológico, ordenado y sistemático para determinar la pertinencia, eficiencia, eficacia e
impacto de las actividades realizadas dentro del proceso de adecuación de tierras en todas sus etapas.</t>
  </si>
  <si>
    <t>INSTRUMENTOS</t>
  </si>
  <si>
    <t>Instrumentos para el ordenamiento productivo</t>
  </si>
  <si>
    <t>Documento que desarrolla las bases de una política para la Gestión del Territorio para Usos Agropecuarios (GESTUA), con el fin de orientar la planificación y gestión del uso eficiente del suelo rural agropecuario mediante instrumentos de planificación sectorial referidos al  ordenamiento
productivo agropecuario, entre otros; complementados con instrumentos de planificación territorial mediante los cuales se articulan los planes sectoriales con los planes de desarrollo y de ordenamiento territorial, en el ámbito jurisdiccional de las entidades territoriales.</t>
  </si>
  <si>
    <t>05/03/2013</t>
  </si>
  <si>
    <t>Instrumentos para el ordenamiento territorial</t>
  </si>
  <si>
    <t>Documento que desarrolla las bases de una política para la Gestión del Territorio para Usos Agropecuarios (GESTUA), con el fin de orientar la planificación y gestión del uso eficiente del suelo rural agropecuario mediante instrumentos de planificación sectorial referidos al ordenamiento
productivo agropecuario y la adecuación de tierras; complementados con instrumentos de planificación territorial mediante los cuales se articulan los planes sectoriales con los planes de desarrollo y de ordenamiento territorial, en el ámbito jurisdiccional de las entidades territoriales.</t>
  </si>
  <si>
    <t>01/01/2016</t>
  </si>
  <si>
    <t>Instrumentos para la adecuación de tierras</t>
  </si>
  <si>
    <t>Documento que desarrolla las bases de una política para la Gestión del Territorio para Usos Agropecuarios (GESTUA), con el fin de orientar la planificación y gestión del uso eficiente del suelo rural agropecuario mediante instrumentos de planificación sectorial referidos  a la adecuación de tierras entre otros; complementados con instrumentos de planificación territorial mediante los cuales se articulan los planes sectoriales con los planes de desarrollo y de ordenamiento territorial, en el ámbito jurisdiccional de las entidades territoriales.</t>
  </si>
  <si>
    <t>LINEAMIENTOS Y CRITERIOS</t>
  </si>
  <si>
    <t>Lineamientos y criterios para la adecuación de tierras</t>
  </si>
  <si>
    <t>Documento que establece  LC de ADT enfocado al servicio público que contribuye al desarrollo rural integral, mediante la construcción
de infraestructura física para riego, drenaje y/o protección contra inundaciones, con acciones complementarias para mejorar la productividad, los ingresos de los productores y sus condiciones de vida, a través de un manejo integral, eficiente y sostenible, dentro del ordenamiento productivo territorial</t>
  </si>
  <si>
    <t>04/05/2013</t>
  </si>
  <si>
    <t>Lineamientos y criterios para el ordenamiento productivo</t>
  </si>
  <si>
    <t>Documento que establece LC que definen el marco orientador para la formulación y ejecución de los programas, proyectos y acciones que se deben desarrollar a corto, mediano y largo plazo por los actores estratégicos de los sectores público y privado con el propósito de contribuir al desarrollo competitivo y sostenible a nivel nacional e internacional del sector agropecuario.</t>
  </si>
  <si>
    <t>26/12/2013</t>
  </si>
  <si>
    <t>Lineamientos y criterios para el ordenamiento territorial</t>
  </si>
  <si>
    <t>Documento que establece LC que definen el marco orientador para la formulación y ejecución de los programas, proyectos y acciones que se deben desarrollar a corto, mediano y largo plazo por los actores estratégicos de los sectores público y privado con el propósito de contribuir al desarrollo competitivo y sostenible a nivel regional del sector agropecuario.</t>
  </si>
  <si>
    <t>05/07/2013</t>
  </si>
  <si>
    <t>Estudios para el ordenamiento productivo</t>
  </si>
  <si>
    <t xml:space="preserve">Son los resultados de un proceso participativo de planificación multisectorial, de carácter técnico, administrativo y de política pública, que busca contribuir al uso sostenible de los recursos en el territorio, con el propósito de mejorar la productividad agropecuaria, la seguridad alimentaria y la competitividad local,
regional, nacional e internacional, bajo principios de responsabilidad social y
sostenibilidad ambiental. </t>
  </si>
  <si>
    <t>Son los resultados de las investigaciones que permitan establecer los criterios técnicos, económicos, sociales, jurídicos y ambientales para  la construcción de infraestructura física para riego, drenaje y protección contra inundaciones, con acciones complementarias para mejorar la productividad, los ingresos de los productores y sus condiciones de vida a través de un manejo integral, eficiente y sostenible dentro del ordenamiento productivo territorial, así como  las necesidades estratégicas de adecuación de tierras, de pequeña, mediana y gran escala. Estructuración de proyectos de infraestructura de adecuación de tierras en Colombia a través del modelo de Asociación Público Privada.</t>
  </si>
  <si>
    <t>Informes de seguimiento y evaluación del Plan de Ordenamiento Productivo y de Propiedad</t>
  </si>
  <si>
    <t>La Línea Base realiza la compilación de información estratégica para efectos de brindar elementos de análisis en el proceso de toma de decisiones para la elaboración de lineamientos, criterios e instrumentos y seguimiento y evaluación de las políticas públicas.
El Instrumento de seguimiento y evaluación es la herramienta que tiene como objeto medir el avance y cumplimiento de la intervención de política pública propuesta y su efectividad para solucionar las necesidades de la cadena productiva.
Seguimiento y Evaluación  de Política pública del sector agropecuario: contiene dos fases diferenciadas: 1) Seguimiento, entendido como una actividad sistemática permanente que recoge datos sobre indicadores para medir su cambio en el tiempo y 2) Evaluación, entendida como una valoración objetiva del diseño, ejecución y efectos de una intervención de política pública.</t>
  </si>
  <si>
    <t>Informes de Seguimiento y Evaluación para Adecuación de Tierras</t>
  </si>
  <si>
    <t>La Línea Base realiza la compilación de información estratégica para efectos de brindar elementos de análisis en el proceso de toma de decisiones para la elaboración de lineamientos, criterios e instrumentos y seguimiento y evaluación de las políticas públicas de ADT.
El Instrumento de seguimiento y evaluación es la herramienta que tiene como objeto medir el avance y cumplimiento de la intervención de política pública propuesta y su efectividad para solucionar las necesidades de la cadena productiva.
Seguimiento y Evaluación  de Política pública del sector agropecuario: contiene dos fases diferenciadas: 1) Seguimiento, entendido como una actividad sistemática permanente que recoge datos sobre indicadores para medir su cambio en el tiempo y 2) Evaluación, entendida como una valoración objetiva del diseño, ejecución y efectos de una intervención de política pública.</t>
  </si>
  <si>
    <t>INSTAMIENTOS PARA EL</t>
  </si>
  <si>
    <t>Instrumentos que desarrollan las bases de una política para la Gestión del Territorio para Usos Agropecuarios (GESTUA), con el fin de orientar la planificación y gestión del uso eficiente del suelo rural agropecuario mediante instrumentos de planificación sectorial referidos al ordenamiento productivo agropecuario, entre otros; complementados con instrumentos de planificación territorial mediante los cuales se articulan los planes sectoriales con los planes de desarrollo y de ordenamiento territorial, en el ámbito jurisdiccional de las entidades municipales, distritales, metropolitanas, departamentales y del nivel nacional.</t>
  </si>
  <si>
    <t>INSTAMIENTOS PARA LA</t>
  </si>
  <si>
    <t>Instrumentos para la Adecuación de Tierras</t>
  </si>
  <si>
    <t xml:space="preserve">Instumentos que desarrollen el componente  rural mediante la construcción de infraestructura física para riego, drenaje o protección contra inundaciones, con acciones complementarias para mejorar la productividad, los ingresos de los productores y sus condiciones de vida a través de un manejo integral, eficiente y sostenible, dentro del ordenamiento productivo territorial.
2. Instrumentos que  identifiquen, focalicen y prioricen proyectos de riego de segunda generación 2G. </t>
  </si>
  <si>
    <t>Linemaientos y criterios para el ordenamiento productivo</t>
  </si>
  <si>
    <t>Documento que establece lineamientos y criterios que definen el marco orientador para la formulación y ejecución de los programas, proyectos y acciones que se deben desarrollar a corto, mediano y largo plazo por los actores estratégicos de los sectores público y privado con el propósito de contribuir al desarrollo competitivo y sostenible a nivel nacional e internacional del sector agropecuario.</t>
  </si>
  <si>
    <t>Lineamientos y criterios para la Adecuación de Tierras</t>
  </si>
  <si>
    <t>Documento que establece  Lineamientos y criterios de ADT enfocado al servicio público que contribuye al desarrollo rural integral, mediante la construcción de infraestructura física para riego, drenaje y/o protección contra inundaciones, con acciones complementarias para mejorar la productividad, los ingresos de los productores y sus condiciones de vida, a través de un manejo integral, eficiente y sostenible, dentro del ordenamiento productivo.</t>
  </si>
  <si>
    <t>Es un instrumento de consolidación de la información general de la dirección, donde se da cuenta de los logros, metas, proceso y dificultades de la gestión en un período determinado de tiempo.</t>
  </si>
  <si>
    <t>PLANIFICACIÓN DEL ORDENAMIENTO AGROPECUARIO TERRITORIAL</t>
  </si>
  <si>
    <t>DIRECCIÓN DE ORDENAMIENTO DE LA PROPIEDAD Y MERCADO DE TIERRAS</t>
  </si>
  <si>
    <t>Estudios de distribución y tenencia de tierras rurales</t>
  </si>
  <si>
    <t>Estudios realizados por equipos de trabajo de la Dirección de Ordenamiento de la Propiedad y Mercado de Tierras en temáticas asociadas con distribución y tenencia de tierras rurales</t>
  </si>
  <si>
    <t>16/05/2013</t>
  </si>
  <si>
    <t>Estudios de gestión territorial</t>
  </si>
  <si>
    <t>Estudios realizados por equipos de trabajo de la Dirección de Ordenamiento de la Propiedad y Mercado de Tierras en temáticas asociadas con gestión territorial.</t>
  </si>
  <si>
    <t>07/03/2017</t>
  </si>
  <si>
    <t>Estudios de mercado de tierras</t>
  </si>
  <si>
    <t>Estudios realizados por equipos de trabajo de la Dirección de Ordenamiento de la Propiedad y Mercado de Tierras en temáticas asociadas con mercado de tierras.</t>
  </si>
  <si>
    <t>22/04/2013</t>
  </si>
  <si>
    <t>Estudios de regularización de la propiedad y acceso a tierras rurales</t>
  </si>
  <si>
    <t>Estudios realizados por equipos de trabajo de la Dirección de Ordenamiento de la Propiedad y Mercado de Tierras en temáticas asociadas con regularización de la propiedad y acceso a tierras rurales.</t>
  </si>
  <si>
    <t>12/09/2013</t>
  </si>
  <si>
    <t>Informes sobre la  ejecución y desarrollo de actividades de la Dirección de Ordenamiento de la Propiedad y Mercado de Tierras</t>
  </si>
  <si>
    <t>17/02/2017</t>
  </si>
  <si>
    <t>Informes técnicos de ordenamiento de la propiedad y mercado de tierras</t>
  </si>
  <si>
    <t>Informes realizados por equipos de trabajo de la Dirección de Ordenamiento de la Propiedad y Mercado de Tierras en temáticas asociadas con las funciones de la Dirección de OSP</t>
  </si>
  <si>
    <t>Informes de evaluación de políticas públicas</t>
  </si>
  <si>
    <t>Informes de evaluación de políticas públicas sectoriales realizados por equipos de trabajo de la Dirección de Ordenamiento de la Propiedad y Mercado de Tierras algunas veces con la párticipación de consultores externos.</t>
  </si>
  <si>
    <t>01/03/2017</t>
  </si>
  <si>
    <t>INFORMES DE SLGIMIENTO Y SEGUIMIENTO</t>
  </si>
  <si>
    <t>Informes de seguimiento a políticas públicas</t>
  </si>
  <si>
    <t>Informes de seguimiento de políticas públicas sectoriales realizados por equipos de trabajo de la Dirección de Ordenamiento de la Propiedad y Mercado de Tierras algunas veces con la párticipación de consultores externos.</t>
  </si>
  <si>
    <t>INSTRUMENTOS DE ARTICULACIÓN</t>
  </si>
  <si>
    <t>Instrumentos de articulación con instancias gubernamentales</t>
  </si>
  <si>
    <t>Instrumentos desarrollados por equipos de trabajo de la Dirección de Ordenamiento de la Propiedad y Mercado de Tierras en conjunto con entidades gubernamentales y no gubernamentales en temáticas asociadas a las funciones de la UPRA.</t>
  </si>
  <si>
    <t>23/05/2013</t>
  </si>
  <si>
    <t>INSTRUMENTOS DE DISTRIBUCIÓN</t>
  </si>
  <si>
    <t>Instrumentos de distribución y tenencia de tierras rurales</t>
  </si>
  <si>
    <t>Instrumentos desarrollados por equipos de trabajo de la Dirección de Oredenamiento de la Propiedad y Mercado de Tierras en temáticas asociadas con Distribución y Tenencia de Tierras Rurales</t>
  </si>
  <si>
    <t>03/02/2014</t>
  </si>
  <si>
    <t>Instrumentos de gestión territorial</t>
  </si>
  <si>
    <t>Instrumentos desarrollados por equipos de trabajo de la Dirección de Oredenamiento de la Propiedad y Mercado de Tierras en temáticas asociadas con gestión territorial.</t>
  </si>
  <si>
    <t>15/03/2014</t>
  </si>
  <si>
    <t>Instrumentos de mercado de tierras</t>
  </si>
  <si>
    <t>Instrumentos desarrollados por equipos de trabajo de la Dirección de Oredenamiento de la Propiedad y Mercado de Tierras en temáticas asociadas con mercado de tierras.</t>
  </si>
  <si>
    <t>02/09/2013</t>
  </si>
  <si>
    <t>INSTRUMENTOS DE REGULARIZACIÓN</t>
  </si>
  <si>
    <t>Instrumentos de regularización de la propiedad y acceso a tierras rurales</t>
  </si>
  <si>
    <t>Instrumentos desarrollados por equipos de trabajo de la Dirección de Oredenamiento de la Propiedad y Mercado de Tierras en temáticas asociadas con Regularización de la Propiedad y Acceso a Tierras Rurales.</t>
  </si>
  <si>
    <t>15/01/2014</t>
  </si>
  <si>
    <t>Lineamientos y criterios de articulación con instancias gubernamentales</t>
  </si>
  <si>
    <t>Lineamientos y criterios formulados  por equipos de trabajo de la Dirección de Ordenamiento de la Propiedad y Mercado de Tierras en conjunto con entidades gubernamentales y no gubernamentales en temáticas asociadas a las funciones de la UPRA.</t>
  </si>
  <si>
    <t>Lineamientos y criterios de distribución y tenencia de tierras rurales</t>
  </si>
  <si>
    <t>Lineamientos y criterios formulados por equipos de trabajo de la Dirección de Oredenamiento de la Propiedad y Mercado de Tierras en temáticas asociadas con Distribución y Tenencia de Tierras Rurales</t>
  </si>
  <si>
    <t>30/06/2014</t>
  </si>
  <si>
    <t>Lineamientos y criterios de gestión territorial</t>
  </si>
  <si>
    <t>Lineamientos y criterios formulados por equipos de trabajo de la Dirección de Oredenamiento de la Propiedad y Mercado de Tierras en temáticas asociadas a gestión territorial.</t>
  </si>
  <si>
    <t>Lineamientos y criterios de mercado de tierras</t>
  </si>
  <si>
    <t>Lineamientos y criterios formulados por equipos de trabajo de la Dirección de Oredenamiento de la Propiedad y Mercado de Tierras en temáticas asociadas con mercado de tierras.</t>
  </si>
  <si>
    <t>14/01/2014</t>
  </si>
  <si>
    <t>Lineamientos y criterios de regularización de la propiedad y acceso a tierras rurales</t>
  </si>
  <si>
    <t>Lineamientos y criterios formulados por equipos de trabajo de la Dirección de Oredenamiento de la Propiedad y Mercado de Tierras en temáticas asociadas con  Regularización de la Propiedad y Acceso a Tierras Rurales.</t>
  </si>
  <si>
    <t>Planes de ordenamiento productivo y social de la propiedad rural</t>
  </si>
  <si>
    <t>Planes de ordenamiento productivo y social de la propiedad rural elaborados por equipos de la UPRA y entes territoriales.</t>
  </si>
  <si>
    <t>18/04/2013</t>
  </si>
  <si>
    <t>Estudios de Articulación con Instancias Gubernamentales</t>
  </si>
  <si>
    <t>Actas del Comité Institucional de Desarrollo Administrativo</t>
  </si>
  <si>
    <t xml:space="preserve">Directivos,Funcionarios, contratistas del proceso
</t>
  </si>
  <si>
    <t>Actas del Consejo de Dirección Técnica</t>
  </si>
  <si>
    <t>Comprobantes de Salida de bienes de la Unidad</t>
  </si>
  <si>
    <t>Informes de Rendición de Cuentas</t>
  </si>
  <si>
    <t>Planes de Gestión del Conocimiento</t>
  </si>
  <si>
    <t>Resoluciones</t>
  </si>
  <si>
    <t>CONTRATACIÓN</t>
  </si>
  <si>
    <t>SOLICITUDES DE CERTIFICACIONES CONTRACTUALES</t>
  </si>
  <si>
    <t>Solicitudes de certificaciones contractuales</t>
  </si>
  <si>
    <t>PERSONAS</t>
  </si>
  <si>
    <t>Profesional especializado - Administrativa</t>
  </si>
  <si>
    <t>Realizar la gestión administrativa de los bienes y servicios, así como la consolidación del Plan anual de adquicisiones de la UPRA de conformidad con los planes, programas y necesidades de la Unidad.</t>
  </si>
  <si>
    <t>Tecnico Administrativo-Gestion Recursos físicos</t>
  </si>
  <si>
    <t xml:space="preserve">Brindar soporte técnico en el desarrollo, actualización y operación de los planes, programas y procedimientos que adelante la dependencia, conforme a las políticas de operación de la UPRA y normatividad vigente </t>
  </si>
  <si>
    <t>SOFTWARE</t>
  </si>
  <si>
    <t>Base de Datos aplicativo Inventarios</t>
  </si>
  <si>
    <t>Datacenter de la UPRA</t>
  </si>
  <si>
    <t>ACCESS</t>
  </si>
  <si>
    <t>Profesionales de inventarios</t>
  </si>
  <si>
    <t>Base Contratacion de la vigencia.</t>
  </si>
  <si>
    <t>Base información contractual, desarrollada en cada vigencia.</t>
  </si>
  <si>
    <t>Profesional especializado grado 20 - Contratos</t>
  </si>
  <si>
    <t>Adelantar la gestión jurídica contractual y de control interno disciplinario, de competencia de la secretaria general de conformidad con la normatividad vigente.</t>
  </si>
  <si>
    <t>Profesional especializado grado 17 - Contratos</t>
  </si>
  <si>
    <t>Realizar las actividades jurídicas de competencia de la secretaria general, relacionadas con la gestión contractual y de control interno disciplinario, que permitan dar cumplimiento a las metas establecidas en la planeación institucional.</t>
  </si>
  <si>
    <t>Referencias cruzadas de expedientes contractuales</t>
  </si>
  <si>
    <t>Se establece conforme a la TRD del proceso los documentos precontractuales que integran el expediente</t>
  </si>
  <si>
    <t>Tablas de Retención Documental -TRD-, publicadas en página WEB</t>
  </si>
  <si>
    <t>Listado de series, con sus correspondientes tipos documentales, a las cuales se asigna el tiempo de permanencia en cada etapa del ciclo vital de los documentos, publicadas en la pagina web de la UPRA.</t>
  </si>
  <si>
    <t>Repositorio Institucional</t>
  </si>
  <si>
    <t>PDF</t>
  </si>
  <si>
    <t xml:space="preserve">Público en general
</t>
  </si>
  <si>
    <t>2016 -2021</t>
  </si>
  <si>
    <t>Plan Instituional de Archivos - PINAR-, publicadoi en página WEB</t>
  </si>
  <si>
    <t>Instrumento archivístico que permite generar cambios planificados, articulando y dando un ordenamiento lógico a los planes y proyectos que en materia archivística formule la Entidad. publicado en la pagina web de la UPRA.</t>
  </si>
  <si>
    <t>Programa de Gestión Documental -PGD-, publicado en página WEB</t>
  </si>
  <si>
    <t>Conjunto de actividades administrativas y técnicas tendientes a la planificación, manejo y organización de la documentación producida y recibida por las entidades, desde su origen hasta su destino final, con el objeto de facilitar su utilización y conservación, publicadas en la página web de la UPRA</t>
  </si>
  <si>
    <t>Inventario Unico de Inventario Documental -FUID- de eliminación de archivos, publicado en página WEB</t>
  </si>
  <si>
    <t>Instrumento de recuperación de información que describe de manera exacta y precisa las series o asuntos de un fondo documental que se tienen como dispocisión final su eliminación.</t>
  </si>
  <si>
    <t>Módulo de Administración Parámetros de Archivo</t>
  </si>
  <si>
    <t>Módulo que establece las condiciones y permisos de funccionarioas frente a los otros modulos de gestión documental definiendo roles y permisos</t>
  </si>
  <si>
    <t>SQL</t>
  </si>
  <si>
    <t>Modulo de Cronograma de Transferencias Primarias</t>
  </si>
  <si>
    <t>Módulo que define el cronograma de transferencias documentales primarias para las dependencias y procesos de la entidad</t>
  </si>
  <si>
    <t>Modulo de Gestionar Préstamos Bodega Externa</t>
  </si>
  <si>
    <t>Módulo que contienen las solictudes de préstamo de documentos existentes en el archivo central de la entidad (análogo)</t>
  </si>
  <si>
    <t>Modulo de Préstamo de Carpetas de Expedientes</t>
  </si>
  <si>
    <t>Módulo que contienen las solictudes de préstamo de documentos existentes en el archivo central de la entidad (electrónicos)</t>
  </si>
  <si>
    <t>Modulo de Transferencias Documentales Secundarias</t>
  </si>
  <si>
    <t>Módulo que permite el alistamiento de las transferencias documentales secundarias al archivo histórico correspondiente</t>
  </si>
  <si>
    <t>Modulo de Ubicación Física de Expedientes</t>
  </si>
  <si>
    <t>Módulo que contiene la administración de las cajas y carpetas existentes en el archivo central de la entidad (análogo)</t>
  </si>
  <si>
    <t>Módulo de Descripción Archivística</t>
  </si>
  <si>
    <t>Módulo que contiene los campos de descripción normalizada para documentos de transferencia documental secundaria</t>
  </si>
  <si>
    <t>Modulo de Transferencias Primarias - Archivo Centralizado</t>
  </si>
  <si>
    <t>Módulo que permite el alistamiento de las transferencias documentales primarias al archivo central</t>
  </si>
  <si>
    <t xml:space="preserve">NOTICIAS SITIO WEB </t>
  </si>
  <si>
    <t>Publicación de noticias sobre eventos, actividades y avances logrados por la entidad en el desarrollo de su misionalidad o de relevancia para el sector agropecuario. Allí se publican noticias a medida que van surgiendo.</t>
  </si>
  <si>
    <t>UPRA niños</t>
  </si>
  <si>
    <t>Información publicada en el Sitio web dirigida a niños, niñas y adolescentes relacionada con la misión de la entidad.</t>
  </si>
  <si>
    <t>Página WEB</t>
  </si>
  <si>
    <t>Html</t>
  </si>
  <si>
    <t>https://upra.gov.co/es-co/Paginas/upra-ninos.aspx</t>
  </si>
  <si>
    <t xml:space="preserve">GESTIÓN DEL CONOCIMIENTO Y COMUNICACIONES 
OFICINA TIC 
</t>
  </si>
  <si>
    <t>Asesor de Comunicaciones</t>
  </si>
  <si>
    <t>Asesorar a la Dirección general en la formulación e implementación de la estrategia de comunicación, la divulgación de la información de los procesos institucionales y el manejo de las comunicaciones internas y externas de la UPRA.</t>
  </si>
  <si>
    <t xml:space="preserve">GESTIÓN DEL CONOCIMIENTO Y COMUNICACIONES 
</t>
  </si>
  <si>
    <t>Actas seguimiento de los proyectos de la  Dirección UESAT </t>
  </si>
  <si>
    <t>Documento trimestral que establece el avance, dificultades, estrategias de solución, lecciones aprendidas, metas y retos. de los proyectos de cada anualidad  la DUESAT  </t>
  </si>
  <si>
    <t>Profesional Especializado - Gestión del Talento Humano
Grado 20</t>
  </si>
  <si>
    <t xml:space="preserve">Adelantar la formulación, diseño, organización, ejecución y control de planes y programas de Talento Humano, conforme a los lineamientos institucionales. </t>
  </si>
  <si>
    <t>Técnico administrativo de nomina</t>
  </si>
  <si>
    <t>SIGEP interno - (PeopleNET)</t>
  </si>
  <si>
    <t>Software de ejecución de la nómina parametrizable de acuerdo a las necesidades de la Entidad  y establecidas en la normatividad.</t>
  </si>
  <si>
    <t>Profesionales del área financiera</t>
  </si>
  <si>
    <t>HARDWARE</t>
  </si>
  <si>
    <t>Token USB</t>
  </si>
  <si>
    <t>Dispositivo usado para realizar consultas en SIIF Nación.</t>
  </si>
  <si>
    <t>Sistema para la Eficiencia Administrativa relacionados con Control Interno</t>
  </si>
  <si>
    <t>Sistema que permite la gestión de información en desarrollo de las actividades del proceso Evaluación Independiente.</t>
  </si>
  <si>
    <t>Asesor de Control Interno</t>
  </si>
  <si>
    <t>Persona que asesora  a la entidad en todos los temas que tienen que ver con el proceso de control interno  de la entidad.</t>
  </si>
  <si>
    <t>Sistema para la Eficiencia Administrativa</t>
  </si>
  <si>
    <t>Sistema que realiza la gestión administrativa de la UPRA</t>
  </si>
  <si>
    <t xml:space="preserve">Funcionarios, contratistas UPRA
</t>
  </si>
  <si>
    <t>Sistema de gestión de contenidos del portal UPRA - Liferay</t>
  </si>
  <si>
    <t>Sistema que realiza la gestión de los contenidos de la UPRA en el portal WEB.</t>
  </si>
  <si>
    <t>Profesionales de Comunicaciones</t>
  </si>
  <si>
    <t>Catalogo de Metadatos</t>
  </si>
  <si>
    <t>Sistema que responde a los estandaras OGC (es un codigo abierto geonetwork) se realiza la adminstración, creación, modificación y publicación de metadatos de la UPRA.</t>
  </si>
  <si>
    <t>Profesionales de Sistemas de Información</t>
  </si>
  <si>
    <t>Consulta del repositorio de información de la UPRA</t>
  </si>
  <si>
    <t>Se consulta la información del repositorio.</t>
  </si>
  <si>
    <t>TESAURO</t>
  </si>
  <si>
    <t>Herramienta web para la gestión y explotación de los vocabularios controlados y estructurados de la UPRA, formado por términos que guardan entre sí relaciones semánticas y genéricas.</t>
  </si>
  <si>
    <t>Informacion de referencia y ingreso -IRI</t>
  </si>
  <si>
    <t>Aplicativo para ingresar la información obtenida por la Unidad.</t>
  </si>
  <si>
    <t>Rol Oficina TIC</t>
  </si>
  <si>
    <t xml:space="preserve">1- Profesional uso y apropiación: Implementar la estrategia de uso y apropiación de TI enmarcadas en la gestión de conocimiento organizacional.
2- Analista de información: Gestionar los servicios de análisis de información, para que los procedimientos espaciales y alfanuméricos faciliten la eficiencia y efectividad de los productos institucionales.
3- Gestor de calidad y estándares: Gestionar las actividades de análisis y aseguramiento de calidad de los componentes de información, acorde con el marco de referencia de arquitectura de TI.
4- Gestor de información: Gestionar el análisis y seguimiento de los componentes de información acorde con el marco de referencia de arquitectura TI, para que la toma de decisiones facilite la eficiencia y efectividad de los procesos institucionales.
</t>
  </si>
  <si>
    <t>Plan Anual de Adquisiciones - PAA</t>
  </si>
  <si>
    <t>Estimación de las necesidades contractuales de conformidad con los proyectos de inversión y funcionamiento aprobados para cada vigencia</t>
  </si>
  <si>
    <t>SIGEP - DAFP</t>
  </si>
  <si>
    <t>Habilitar y Reportar información de los contratistas que se vinculan bajo la modalidad de contratos de prestación de servicios profesionales o de apoyo a la gestión</t>
  </si>
  <si>
    <t>SERVICIOS</t>
  </si>
  <si>
    <t>Sistema Electrónico de Contratación Publica - SECOP I y II (Contratos y Convenios)</t>
  </si>
  <si>
    <t>Plataforma transaccional por medio de la cual las Estidades publicas materializan sus necesidades del PAA en las diversas tipologias de contratos de conformidad con las Modalidades de Selección de Contratistas, estas ultimas cumpliendo con las tres etapas contractuales definidas (precontractual - contractual y postcontractual)</t>
  </si>
  <si>
    <t>Riesgos e Indicadores</t>
  </si>
  <si>
    <t>Herramientas de información que apoyan el proceso para la debida toma de decisiones</t>
  </si>
  <si>
    <t>Sistema de Rendición Electrónica de la Cuenta e Informes - SIRECI</t>
  </si>
  <si>
    <t>Reportar información de los contratistas que se vinculan bajo la modalidad de selección de contratistas</t>
  </si>
  <si>
    <t>Planes de mejoramiento (Acciones Preventivas, Correctivas y de Mejora)</t>
  </si>
  <si>
    <t>Acciones que permiten a la administración corregir, ajustar, modificar o actualizar procesos, procedimientos, formatos o manuales, de los procesos transversales y misionales de la Entidad publica.</t>
  </si>
  <si>
    <t>Solicitud de inexistencia o insuficiencia de personal en planta</t>
  </si>
  <si>
    <t>Módulo en SEA que permite ejecutar la proyección y aprobación del documento de inexistencia de personal o insuficiencia de personal en planta.</t>
  </si>
  <si>
    <t>Profresionales de talento humano y contratación</t>
  </si>
  <si>
    <t>Publicaciones</t>
  </si>
  <si>
    <t>Publicaciones elaboradas por equipos de la Dirección de Ordenamiento de la Propiedad y Mercado de Tierras en temáticas asociadas con: Distribución y tenencia, Acceso y regularización, Mercado de Tierra, Seguimiento y evaluación de políticas públicas, Ordenamiento Territorial Agopecuario</t>
  </si>
  <si>
    <t>Servidores Físicos</t>
  </si>
  <si>
    <t xml:space="preserve">Hardware integrado a una red de nodos, basada en software que almacenan, distribuyen y suministra información requerida por los equipos clientes de la Entidad. </t>
  </si>
  <si>
    <t>Centro de Datos</t>
  </si>
  <si>
    <t>Administradores de infraestructura</t>
  </si>
  <si>
    <t>Servidorse Virtuales</t>
  </si>
  <si>
    <t>Simulación de un servidor físico en un entorno virtual. Allí se alojan los servicios críticos, los sistemas de información misionales, estratégicos y de apoyo</t>
  </si>
  <si>
    <t>Software de virtualización</t>
  </si>
  <si>
    <t>Software necesario para la gestión de los servidores virtuales</t>
  </si>
  <si>
    <t>Software de equipos de usuario final</t>
  </si>
  <si>
    <t>Software equerido para que los funcionarios y colaboradores accedan a los sistemas de información, repositorios y servicios de herramientas colaborativas y correo electrónico, a través de los equipos de usuario final (portátiles, equipos de escritorio, estaciones de trabajo, etc)</t>
  </si>
  <si>
    <t>Administradores de infraestructura y soporte</t>
  </si>
  <si>
    <t>Equipos de Red y Conectividad</t>
  </si>
  <si>
    <t>Dispositivos necesarios para la prestación de los servicios de red y conectividad a los usuarios de la entidad, dentro de los cuales se encuentran switches, access point, controladora, firewall, cableado estructurado, entre otros.</t>
  </si>
  <si>
    <t>Administradores de Red</t>
  </si>
  <si>
    <t>Sistema de respaldo eléctrico</t>
  </si>
  <si>
    <t>UPS de la entidad, que garantiza la estabilidad en el fluido eléctrico para sostener la operación de la infraestructura crítica alojada en el datacenter de la entidad.</t>
  </si>
  <si>
    <t>Herramientas Colaborativoas y Correo Electrónico</t>
  </si>
  <si>
    <t>Servicio de correo electrónico corporativo y de herramientas como el teams, que permiten realizar actividades de forma colaborativa  a los usuarios de la entidad.</t>
  </si>
  <si>
    <t>Gestión de Servidores</t>
  </si>
  <si>
    <t>Servicio que permite la gestión de los servidores, tanto físicos como virtuales con que cuenta la entidad,</t>
  </si>
  <si>
    <t>Seguridad Perimetral</t>
  </si>
  <si>
    <t>Servicio que gestiona los mecanismos de seguridad tecnológica de la entidad, en aras de mitigar los riesgos de accesos no autorizados através de la infraestructura tecnológica de la UPRA</t>
  </si>
  <si>
    <t>Administradores de Red y Seguridad de la información</t>
  </si>
  <si>
    <t>Software para la gestión de inventario tecnológico</t>
  </si>
  <si>
    <t>Aplicativo que permite la gestión del inventario tecnológico (hardware y software) instalado en los equipos de la entidad</t>
  </si>
  <si>
    <t>Administradores de infraestructura, soporte</t>
  </si>
  <si>
    <t>Software de monitoreo</t>
  </si>
  <si>
    <t>Aplicativo que permite el sguimiento del funcionamiento y comportamiento de la infraestructura tecnológica de la Entidad</t>
  </si>
  <si>
    <t>Administradores de infraestructura, administradores de red</t>
  </si>
  <si>
    <t>Profesional Especializado</t>
  </si>
  <si>
    <t xml:space="preserve">Oficial de Seguridad de la Información y  líder el proceso de Servicios Tecnológicos  </t>
  </si>
  <si>
    <t>Profesional Especializado
Seguridad de la Información</t>
  </si>
  <si>
    <t>Profesionales del equipo de seguridad de la infromación que realizan la gestión del SGSI de la entidad, a través del MSPI</t>
  </si>
  <si>
    <t>Profesional de soporte</t>
  </si>
  <si>
    <t>Profesionales que relizan las actividades de soporte técnico y asistencia a usuarios, entre otras.</t>
  </si>
  <si>
    <t>Profesional de apoyo contratación</t>
  </si>
  <si>
    <t>Profesionales que apoyan la gestión de la contratación en las fases precontractual, contractual, de ejecución y de finalización.</t>
  </si>
  <si>
    <t>Profesional especializado administración nube</t>
  </si>
  <si>
    <t xml:space="preserve">Administradores de plataforma tecnológica y servicios de nube </t>
  </si>
  <si>
    <t>Profesional especializado administración onpremise</t>
  </si>
  <si>
    <t>Administradores de plataforma tecnológica y servicios onpremise</t>
  </si>
  <si>
    <t>Profesional especializado administración de redes</t>
  </si>
  <si>
    <t xml:space="preserve">Administradores de la plataforma de redes y conectividad </t>
  </si>
  <si>
    <t>Profesional apoyo documentación</t>
  </si>
  <si>
    <t>Profesional de apoyo a los documentos del proceso, desde su creación, actualización y seguimiento de aplicación</t>
  </si>
  <si>
    <t>Equipos de cómputo</t>
  </si>
  <si>
    <t>Equipos de usuario final (portátiles, equipos de escritorio, estaciones de trabajo, etc)</t>
  </si>
  <si>
    <t>Usuarios internos de la entidad</t>
  </si>
  <si>
    <t>Equipos de impresión</t>
  </si>
  <si>
    <t>Impresoras, plotter</t>
  </si>
  <si>
    <t>Plan de mantenimiento</t>
  </si>
  <si>
    <t>Documento que contiene la planeación y ejecución de los mantenimientos proyectados a la infraestructura tecnológica de la entidad</t>
  </si>
  <si>
    <t>Soporte</t>
  </si>
  <si>
    <t>Plan de copias de seguridad</t>
  </si>
  <si>
    <t>Documento que contiene la planeación de los trabajos de copias de respaldo de la entidad</t>
  </si>
  <si>
    <t>Administradores de plataforma</t>
  </si>
  <si>
    <t>Informes genrados que dan cuenta de la gestión y cumplimeinto de los compromisos del proceso de servicios tecnológicos</t>
  </si>
  <si>
    <t>pdf, docx</t>
  </si>
  <si>
    <t>Equipo ST</t>
  </si>
  <si>
    <t>Sistemas operativos para Servidores</t>
  </si>
  <si>
    <t>Sistema Operativo de Servidores</t>
  </si>
  <si>
    <t>Mapas de Riesgo del proceso de Gestión de Servicios Tecnológicos</t>
  </si>
  <si>
    <t>Contiene los riesgos de tipo tecnológico y de seguridad de la información, junto los controles asociados y las evidencias que se deben reportar y que dan cuenta de la aplicación del control</t>
  </si>
  <si>
    <t>Asesora Jurídica</t>
  </si>
  <si>
    <t>Quien se encarga de asesorar la gestión jurídica en desarrollo de las funciones propias de la UPRA de acuerdo con la normatividad y jurisprudencia.</t>
  </si>
  <si>
    <t>Profesional especializado</t>
  </si>
  <si>
    <t xml:space="preserve">Quien se encarga de estudiar, evaluar y conceptual sobre aspectos jurídicos y legales, actos administrativos, procesos judiciales y actuaciones en los que deba intervenir la UPRA, para dar cumplimiento adecuado con la normatividad vigente y los objetos de la entidad. </t>
  </si>
  <si>
    <t xml:space="preserve">Asesora Técnica </t>
  </si>
  <si>
    <t xml:space="preserve">Asesorar desde el componente técnico, el ordenamiento social de la propiedad, mercado de tierras rurales, uso eficiente del suelo y adecuación de tierras, para la orientación, seguimiento y evaluaci´n de la política pública de conformidad con los procedimeintos establecidos </t>
  </si>
  <si>
    <t xml:space="preserve">Director General </t>
  </si>
  <si>
    <t xml:space="preserve">Persona que dirige, cordina y hace seguimiento al cumplimiento de las funciones y objetivos de la UPRA, establecidos en ley  y reglamento, con el fin de garantizar el cumplimiento de la misión y los objetivos institucionales </t>
  </si>
  <si>
    <t>PLANEACIÓN ESTRATÉGICA Y CONTROL</t>
  </si>
  <si>
    <t>Asesor de Planeación</t>
  </si>
  <si>
    <t>Persona que asesora  a la dirección general sobre la formulación, ejecución y seguimiento de planes, programas, proyectos y el sistema de gestión de la Entidad.</t>
  </si>
  <si>
    <t xml:space="preserve">Profesional Especializado Grado 20 </t>
  </si>
  <si>
    <t xml:space="preserve">Persona que realiza el análisis, formulación, implementación y seguimiento de programas, planes, proyectos, proceso y procedimientos para el cumplimiento de los objetivos de la entidad, en lo correspondiente a la planeación institucional </t>
  </si>
  <si>
    <t xml:space="preserve">Módulos del SEA en los que se administra los documentos del Sistema de Gestión de la UPRA desde la solicitud de Elaboración, Modificación o Eliminación con las respectivas revisiones, validaciones y aprobación por parte de los responsables hasta su publicación en el Listado maestro del SG del SEA. Así mismo se cuenta con las funcionalidades de:
Cambian los documentos del SG publicados en el &lt;&lt;Listado maestro&gt;&gt; sin modificar la versión de los mismos.
Documentos externos del SG que cada Líder tienen como referencia para ejecutar su proceso y por lo cual se deben controlar y publicar en el SG &lt;&lt;Listado maestro de externos&gt;&gt;.
Administración de plantillas de tipos de documentos
Administración responsables en las diferentes etapas
Cargue de documentos masivos. 
 </t>
  </si>
  <si>
    <t>Profesionales de planeación</t>
  </si>
  <si>
    <t>SEA</t>
  </si>
  <si>
    <t xml:space="preserve">Token para acceso a SIIF Nación </t>
  </si>
  <si>
    <t>Oficina</t>
  </si>
  <si>
    <t xml:space="preserve">ASESOR DE PLANEACIÓN </t>
  </si>
  <si>
    <t>4) ALTA DIRECCIÓN</t>
  </si>
  <si>
    <t xml:space="preserve">Indicadores del Sistema de Gestión </t>
  </si>
  <si>
    <t xml:space="preserve">Modulo del SEA en el cual se define y se generan los resultados de los indicadores del Sistema de Gestión. </t>
  </si>
  <si>
    <t>OFICINA TIC- SISTEMAS DE INFORMACIÓN -ASESORÍA DE PLANEACIÓN</t>
  </si>
  <si>
    <t>BAJO</t>
  </si>
  <si>
    <t>ALTO</t>
  </si>
  <si>
    <t xml:space="preserve">Sistema para la Eficiencia Administrativa -  Módulo de Resoluciones </t>
  </si>
  <si>
    <t>Modulo del SEA en el cual se clasifica, proyecta, revisa, firma y numera una Resolución.</t>
  </si>
  <si>
    <t>REGISTRO, CLASIFICACIÓN Y VALORACIÓN DE ACTIVOS DE INFORMACIÓN</t>
  </si>
  <si>
    <t>INSTRUCTIVO DE DILIGENCIAMIENT OREGISTRO, VALORACIÓN Y CALIFICACIÓN DE ACTIVOS DE INFORMACIÓN - HOJA ACTIVOS CONSOLIDADOS</t>
  </si>
  <si>
    <t>No.</t>
  </si>
  <si>
    <t>CAMPO</t>
  </si>
  <si>
    <t>INFORMACIÓN QUE DEBE CONTENER</t>
  </si>
  <si>
    <t>Tipo de proceso</t>
  </si>
  <si>
    <t>Seleccionar la categoría a la cual pertenece el proceso dueño o custodio del activo identificado,  de acuerdo con el Tipo de proceso en la Entidad. (Estratégico, misional, de apoyo o de evaluación)</t>
  </si>
  <si>
    <t xml:space="preserve"> Proceso</t>
  </si>
  <si>
    <t>Seleccionar el nombre del proceso dueño o custodio del activo identificado.</t>
  </si>
  <si>
    <t>Dirección</t>
  </si>
  <si>
    <t>Seleccionar el nombre de la dirección a la cual pertenece el activo identificado.</t>
  </si>
  <si>
    <t xml:space="preserve"> Área administrativa</t>
  </si>
  <si>
    <t>Seleccionar el área administrativa a la cual pertenece el activo identificado.</t>
  </si>
  <si>
    <t>Caracterización del activo</t>
  </si>
  <si>
    <t>Seleccionar:
OFICIAL (TRD) si el activo identificado está incluido dentro de la TRD del proceso.
NO OFICIAL (OTROS ACTIVOS) si el activo identificado no está clasificado dentro de la TRD.</t>
  </si>
  <si>
    <t>Clasificación del activo</t>
  </si>
  <si>
    <t>Seleccionar el tipo de activo identificado.</t>
  </si>
  <si>
    <t>Serie</t>
  </si>
  <si>
    <t>Incluir la serie documental a la que percenence el activo identificado, en caso de que este se a un activo OFICIAL (TRD), las cuales se encuentran en el portal web de la Entidad, en el siguiente enlace: https://upra.gov.co/es-co/Paginas/gestion-documental.aspx</t>
  </si>
  <si>
    <t>Subserie / Nombre del activo de información</t>
  </si>
  <si>
    <t xml:space="preserve">Incluir la subserie documental o el nombre del activo de información, en caso de que este sea un activo OFICIAL (TRD), las cuales se encuentran en el portal web de la Entidad, en el siguiente enlace: https://upra.gov.co/es-co/Paginas/gestion-documental.aspx
</t>
  </si>
  <si>
    <t>Descripción del activo</t>
  </si>
  <si>
    <t>Definir brevemente el activo identificado.</t>
  </si>
  <si>
    <t>Idioma</t>
  </si>
  <si>
    <t>Incluir el idioma en el cual se encuentra el activo de información identificado.</t>
  </si>
  <si>
    <t>Medio de conservación y/o soporte</t>
  </si>
  <si>
    <t>Seleccionar el medio de conservación o soporte en el que se encuentra el activo identificado:
ELECTRÓNICO: si el activo solo se conserva en archivo electrónico.
PAPEL: Si el activo solo se conserva en archivo físcio.
ELECTRÓNICO/PAPEL Si el activo se conserva a través de las dos formas.</t>
  </si>
  <si>
    <t>Descripción del medio de conservación y/o soporte</t>
  </si>
  <si>
    <t>Describir brevemente, el medio de conservación y soporte del activo. Ejemplo: Repositorio instituciona, biblioteca institucional, archivo central institucional sede A.</t>
  </si>
  <si>
    <t>Formato
(forma, tamaño o modo en la que se presenta la información: hoja de cálculo, imagen, audio, video, documento de texto, base de datos, etc.)</t>
  </si>
  <si>
    <t>Incluir la extensión del archivo que contiene el activo identificado para definir su forma, tamaño o modo en la que se presenta la información o se permite su visualización o consulta, tales como: 
xlsx: hoja de cálculo
jpg, bmp: imagen
mp3: audio
mp4, mov, avi: video
docx, txt: documento de texto
SQL; base de datos.
etc.</t>
  </si>
  <si>
    <t>Disponible para</t>
  </si>
  <si>
    <t>Incluir las personas o grupos de personas que pueden  tener acceso al activo identificado.</t>
  </si>
  <si>
    <t>Publicada</t>
  </si>
  <si>
    <t>Incluir el lugar físico o digital dónde está publicada, tales como lugar en el sitio web y otro medio en donde se puede descargar y/o consultar la información.</t>
  </si>
  <si>
    <t>Fecha de generación del activo de información</t>
  </si>
  <si>
    <t>Incluir la fecha en la cual se crea el activo, para el caso de Tipo Documental o adquisición para los tipos Hardware y Software</t>
  </si>
  <si>
    <t>Frecuencia de actualización
(periodicidad con la que se debe actualizar la información)</t>
  </si>
  <si>
    <t>Identificar la periodicidad o el segmento de tiempo en el que se debe actualizar la información,  de acuerdo con su naturaleza y a la normativa aplicable.
Esta puede ser: Diario, Mensual, Semestral, Anual, Por Demanda, En línea.</t>
  </si>
  <si>
    <t>Responsable de la producción de la información
(Gerencias de primer nivel)</t>
  </si>
  <si>
    <t>Incluir al nombre del proceso, dependencia, unidad interna, o nombre de la Entidad externa que creó la información y es el responsable de calificar o clasificar la información.</t>
  </si>
  <si>
    <t>Custodio
 (nombre del área, dependencia o unidad encargada de la custodia o control de la información para efectos de permitir su acceso.)</t>
  </si>
  <si>
    <t>Diligenciar el nombre del proceso, dependencia o unidad encargada de la custodia o control de la información para efectos de permitir su acceso.</t>
  </si>
  <si>
    <t>El activo almacena o procesa información relacionada con:</t>
  </si>
  <si>
    <t>Seleccionar el tema  al cual hace referencia el activo identificado. Esta informació es importante para determinar su nivel de confencialidad.</t>
  </si>
  <si>
    <t>De acuerdo con la criticidad del activo identificado, indicar el nivel de acceso, donde la más baja criticidad se determina cuando el activo está para el público en general y la más alta para solo los miembros de la alta dirección.</t>
  </si>
  <si>
    <t>Brindar una breve explicación del porqué ha seleccionado la respuesta dada en la pregunta anterior o registra la norma legal o constitucional que ampara la respuesta.</t>
  </si>
  <si>
    <t>Seleccionar el posible impacto que tendría para la Entidad la pérdida en la integridad del activo de Información, teniendo en cuenta la siguiente escala:
1) Insignificante: Si el impato es mínimo y no compromete la operación de la entidad.
2) Menor: Si el impacto es menor y no compromete la operación de la entidad.
3) Moderado: si el impacto es considerable y compromete la operación de la entidad.
4) Mayor : Si el impacto es significativo, compromete la operación de la entidad y el logro de los objetivos misionales
5) Catastrófico: Si se compromete el logro de los objetivos misionales y la estabilidad del país.</t>
  </si>
  <si>
    <t>Indicar la posible afectación que tendría la Entidad en caso de no contar con la disponibilidad del activo, puede ser:
1) No aplica / No es relevante.
2) Es crítico para las operaciones internas
3) Podría afectar la toma de decisiones
4) Es crítico para el servicio hacia terceros
5) Puede generar incumplimientos legales y reglamentarios</t>
  </si>
  <si>
    <t>Seleccionar el tiempo máximo en el que el activo deberá recuperar su disponibilidad para no presentar afectaciones graves en la Entidad:
1) 4 horas
2) 8 horas
3) 24 horas
4) 48 horas
5) 7 días
6) 14 días
7) 30 días
8) &gt;30 días</t>
  </si>
  <si>
    <t>Excepción total o parcial.
 (integral o parcial la calificación, las partes o secciones clasificadas o reservadas)</t>
  </si>
  <si>
    <t>Selecionar: 
NO APLICA: Si el activo identificado es público.
PARCIAL: Si el activo identificado es clasificado o reservado por distintas excepciones.
TOTAL: Si el activo identificado es clasificado o reservado por un única excepción.</t>
  </si>
  <si>
    <t>Plazo de la clasificación o reserva
(El tiempo que cobija la clasificación o reserva)</t>
  </si>
  <si>
    <t>Indicar el tiempo que cobija la clasificación o reserva</t>
  </si>
  <si>
    <t xml:space="preserve">Nombre de quién responde la encuesta </t>
  </si>
  <si>
    <t>Identificar la persona de la Entidad que colabora en el diligenciamiento de la encuesta</t>
  </si>
  <si>
    <t>Fecha de calificación del activo</t>
  </si>
  <si>
    <t>Incluir la fecha en la cual, el activo es calificado</t>
  </si>
  <si>
    <t>Valoración de confidencialidad
documentos.</t>
  </si>
  <si>
    <t>Este campo se diligencia automáticamente y se determina de acuerdo con el nivel de acceso que posea el activo, teniendo en cuenta la tabla "Valoración de confidencialidad de Tipo Documental" relacionada en la hoja Tipoligías</t>
  </si>
  <si>
    <t>Número confidencialidad de la información</t>
  </si>
  <si>
    <t>Este campo se diligencia automáticamente de la siguiente forma, teniendo en cuenta los criterios de valoración Confidencialidad de Activos de Información, descritos en la hoja Tipologias:
Si 30. Valoración de confidencialidad documentos tiene nivel Bajo, el equivalente numérico es 1.
Si 30. Valoración de confidencialidad documentos tiene nivel Medio, el equivalente numérico es 2.
Si 30. Valoración de confidencialidad documentos tiene nivel Alto, el equivalente numérico es 3.</t>
  </si>
  <si>
    <t>Valoración de confidencialidad
Nivel de acceso</t>
  </si>
  <si>
    <t>Este campo se diligencia automáticamente, dependiendo de si la información es pública, clasificada o reservada, teniendo en cuenta los criterios de valoración de la tabla valoración Confidencialidad de Activos de Información, descritos en la hoja Tipologias.</t>
  </si>
  <si>
    <t>Número confidencialidad otros activos</t>
  </si>
  <si>
    <t>Este campo se diligencia automáticamente de la siguiente forma, teniendo en cuenta los criterios de valoración Confidencialidad nivel de acceso de la siguiente forma:
Si 32. Valoración de confidencialidad nivel de acceso tiene nivel Bajo, el equivalente numérico es 1.
Si 30. Valoración de confidencialidad nivel de acceso tiene nivel Medio, el equivalente numérico es 2.
Si 30. Valoración de confidencialidad nivel de acceso tiene nivel Alto, el equivalente numérico es 3.</t>
  </si>
  <si>
    <t>Valoración # de disponibilidad</t>
  </si>
  <si>
    <t>Este campo se diligencia automáticamente, teniendo en cuenta la tabla Disponibilidad de la hoja Tipologías.</t>
  </si>
  <si>
    <t>Descriptor de disponibilidad</t>
  </si>
  <si>
    <t>Este campo se diligencia automáticamente, teniendo en cuenta la tabla Tiempo máximo de recuperación aceptable de la hoja Tipologías.</t>
  </si>
  <si>
    <t>Valoración de confidencialidad</t>
  </si>
  <si>
    <t>Este campo se diligencia automáticamente, teniendo en cuenta la valoración máxima dada a los aspectos de confidencialidad de los ítems 30 a 33.</t>
  </si>
  <si>
    <t>Valoración de integridad</t>
  </si>
  <si>
    <t>Este campo se diligencia automáticamente, teniendo en cuenta la tabla Integridad de la hoja Tipologías.</t>
  </si>
  <si>
    <t>Valoración de disponibilidad</t>
  </si>
  <si>
    <t>Este campo se diligencia automáticamente, teniendo en cuenta la valoración  dada a los aspectos de disponibilidad de los ítems  34 y 35.</t>
  </si>
  <si>
    <t>Valoración del activo</t>
  </si>
  <si>
    <t>Este campo se diligencia automáticamente, teniendo en cuenta la valoración de confidencialidad, integridad y disponibilidad del activo, en los ítems 36 a 38.</t>
  </si>
  <si>
    <t>Clasificación</t>
  </si>
  <si>
    <t>Este campo se diligencia automáticamente, teniendo en cuenta la tabla Confidencialidad documental de la hoja Tipologías.</t>
  </si>
  <si>
    <t>Objetivo legítimo de la excepción (identificación de la excepción que, dentro de las previstas en la Ley 1712 de 2014, cobija la calificación de información reservada o clasificada)</t>
  </si>
  <si>
    <t>Fundamento jurídico de la excepción - Ley 1712
 (norma jurídica que sirve como fundamento para la clasificación o reserva de la información)</t>
  </si>
  <si>
    <t>Este campo se diligencia automáticamente, teniendo en cuenta el ítem 22</t>
  </si>
  <si>
    <t>Fundamento jurídico de la excepción
 (norma jurídica que sirve como fundamento para la clasificación o reserva de la información)</t>
  </si>
  <si>
    <t>Este campo se diligencia automáticamente, teniendo en cuenta la tabla Confidencialidad documental de la hoja Tipologías</t>
  </si>
  <si>
    <t>Estado del activo</t>
  </si>
  <si>
    <t>Seleccionar:
Precalificado: si la  valoración del activo no ha sido aprobada.
Aprobado: Si la valoración del activo está aprobada.</t>
  </si>
  <si>
    <t>INSTRUCTIVO DE DILIGENCIAMIENT OREGISTRO, VALORACIÓN Y CALIFICACIÓN DE ACTIVOS DE INFORMACIÓN - HOJA REGISTRO DE ACTIVOS DE INFORMACIÓN</t>
  </si>
  <si>
    <t xml:space="preserve"> Nombre o título de la categoría de información</t>
  </si>
  <si>
    <t>Se diligencia automáticamente y corresponde al ítem 7. Serie, de la hoja Activos Consolidados</t>
  </si>
  <si>
    <t>Nombre o título de la información</t>
  </si>
  <si>
    <t>Se diligencia automáticamente y corresponde al ítem 8. Subserie / Nombre del activo de información, de la hoja Activos Consolidados</t>
  </si>
  <si>
    <t>Descripción del contenido de la categoría de información</t>
  </si>
  <si>
    <t>Se diligencia automáticamente y corresponde al ítem 9. Descripción del activo, de la hoja Activos Consolidados</t>
  </si>
  <si>
    <t>Se diligencia automáticamente y corresponde al ítem 10.Idioma, de la hoja Activos Consolidados</t>
  </si>
  <si>
    <t xml:space="preserve"> Medio de conservación y/o soporte</t>
  </si>
  <si>
    <t>Se diligencia automáticamente y corresponde al ítem 11. Medio de conservación y/o soporte, de la hoja Activos Consolidados.</t>
  </si>
  <si>
    <t>Formato</t>
  </si>
  <si>
    <t>Se diligencia automáticamente y corresponde al ítem 13. Formato (forma, tamaño o modo en la que se presenta la información: hoja de cálculo, imagen, audio, video, documento de texto, base de datos, etc.), de la hoja Activos Consolidados.</t>
  </si>
  <si>
    <t>Información disponible</t>
  </si>
  <si>
    <t>Se diligencia automáticamente y corresponde al ítem 14. Disponible para, de la hoja Activos Consolidados.</t>
  </si>
  <si>
    <t>Información publicada</t>
  </si>
  <si>
    <t>Se diligencia automáticamente y corresponde al ítem15. Publicada, de la hoja Activos Consolidados.</t>
  </si>
  <si>
    <t>INSTRUCTIVO DE DILIGENCIAMIENT OREGISTRO, VALORACIÓN Y CALIFICACIÓN DE ACTIVOS DE INFORMACIÓN - HOJA ÍNDICE DE INFORMACIÓN CLASIFICADA Y RESERVADA</t>
  </si>
  <si>
    <t>Ítem No.</t>
  </si>
  <si>
    <t>Se diligencia automáticamente y corresponde al ítem 7. Serie, de la hoja Activos Consolidados.</t>
  </si>
  <si>
    <t>Se diligencia automáticamente y corresponde al ítem 8. Subserie / Nombre del activo de información, de la hoja Activos Consolidados.</t>
  </si>
  <si>
    <t>Se diligencia automáticamente y corresponde al ítem 9. Descripción del activo, de la hoja Activos Consolidados.</t>
  </si>
  <si>
    <t>Se diligencia automáticamente y corresponde al ítem 10.Idioma, de la hoja Activos Consolidados.</t>
  </si>
  <si>
    <t>Fecha de generación de la información</t>
  </si>
  <si>
    <t>Se diligencia automáticamente y corresponde al ítem 16. Fecha de generación del activo de información, de la hoja Activos Consolidados.</t>
  </si>
  <si>
    <t>Responsable de la producción de la información</t>
  </si>
  <si>
    <t>Se diligencia automáticamente y corresponde al ítem 18. Responsable de la producción de la información
(Gerencias de primer nivel), de la hoja Activos Consolidados.</t>
  </si>
  <si>
    <t>Responsable o custodio de la información</t>
  </si>
  <si>
    <t>Se diligencia automáticamente y corresponde al ítem 19. Custodio  (nombre del área, dependencia o unidad encargada de la custodia o control de la información para efectos de permitir su acceso.), de la hoja Activos Consolidados.</t>
  </si>
  <si>
    <t>Se diligencia automáticamente y corresponde al ítem 40. Clasificación, de la hoja Activos Consolidados</t>
  </si>
  <si>
    <t>Objetivo legítimo de la excepción</t>
  </si>
  <si>
    <t>Se diligencia automáticamente y corresponde al ítem 41. Objetivo legítimo de la excepción (identificación de la excepción que, dentro de las previstas en la Ley 1712 de 2014, cobija la calificación de información reservada o clasificada), de la hoja Activos Consolidados</t>
  </si>
  <si>
    <t>Fundamento legal o constitucional</t>
  </si>
  <si>
    <t>Se diligencia automáticamente y corresponde al ítem 42. Fundamento jurídico de la excepción - Ley 1712  (norma jurídica que sirve como fundamento para la clasificación o reserva de la información).</t>
  </si>
  <si>
    <t>Fundamento jurídico de la excpeción</t>
  </si>
  <si>
    <t>Se diligencia automáticamente y corresponde al ítem 43.Fundamento jurídico de la excepción  (norma jurídica que sirve como fundamento para la clasificación o reserva de la información), de la hoja Activos Consolidados.</t>
  </si>
  <si>
    <t>Excepción total o parcial</t>
  </si>
  <si>
    <t>Se diligencia automáticamente y corresponde al ítem 26.Excepción total o parcial.  (integral o parcial la calificación, las partes o secciones clasificadas o reservadas), de la hoja Activos Consolidados.</t>
  </si>
  <si>
    <t>Fecha de calificación</t>
  </si>
  <si>
    <t>Se diligencia automáticamente y corresponde al ítem 29. Fecha de calificación del activo, de la hoja Activos Consolidados.</t>
  </si>
  <si>
    <t>Plazo de la clasificación o reserva</t>
  </si>
  <si>
    <t>Se diligencia automáticamente y corresponde al ítem 27. Plazo de la clasificación o reserva (El tiempo que cobija la clasificación o reserva), de la hoja Activos Consolidados.</t>
  </si>
  <si>
    <t>ACTIVOS</t>
  </si>
  <si>
    <t>PÚBLICA</t>
  </si>
  <si>
    <t>CLASIFICADA</t>
  </si>
  <si>
    <t>RESERVADA</t>
  </si>
  <si>
    <t>Clasificación de la Información</t>
  </si>
  <si>
    <t>VALORACION</t>
  </si>
  <si>
    <t>CONFIDENCIALIDAD</t>
  </si>
  <si>
    <t>DISPONIBILIDAD</t>
  </si>
  <si>
    <t>INTEGRIDAD</t>
  </si>
  <si>
    <t>SEGURIDAD</t>
  </si>
  <si>
    <t>TOTAL ACTIVOS</t>
  </si>
  <si>
    <t>REGISTRO DE ACTIVOS DE INFORMACIÓN</t>
  </si>
  <si>
    <t>1. Nombre o título de la categoría de información</t>
  </si>
  <si>
    <t>2. Nombre o título de la información</t>
  </si>
  <si>
    <t>3. Descripción del contenido de la categoría de información</t>
  </si>
  <si>
    <t>4. Idioma</t>
  </si>
  <si>
    <t>5. Medio de conservación y/o soporte</t>
  </si>
  <si>
    <t>6. Formato</t>
  </si>
  <si>
    <t>7. Información disponible</t>
  </si>
  <si>
    <t>8. Información publicada</t>
  </si>
  <si>
    <t>CLASIFICACIÓN (Ocultar Columna)</t>
  </si>
  <si>
    <t>INFORMACIÓN PÚBLICA RESERVADA</t>
  </si>
  <si>
    <t>CÓDIGO:</t>
  </si>
  <si>
    <t>VERSIÓN:</t>
  </si>
  <si>
    <t>FECHA:</t>
  </si>
  <si>
    <t>ÍNDICE DE INFORMACIÓN CLASIFICADA Y RESERVADA</t>
  </si>
  <si>
    <t>1. Descripción de la Categoría de información</t>
  </si>
  <si>
    <t>6. Fecha de generación de la información</t>
  </si>
  <si>
    <t>7. Responsable de la producción de la información</t>
  </si>
  <si>
    <t>8. Responsable o custodio de la información</t>
  </si>
  <si>
    <t>9. Clasificación</t>
  </si>
  <si>
    <t>10. Objetivo legítimo de la excepción</t>
  </si>
  <si>
    <t>11. Fundamento legal o constitucional</t>
  </si>
  <si>
    <t>12. Fundamento jurídico de la excpeción</t>
  </si>
  <si>
    <t>13. Excepción total o parcial</t>
  </si>
  <si>
    <t>14. Fecha de calificación</t>
  </si>
  <si>
    <t>15. Plazo de la clasificación o reserva</t>
  </si>
  <si>
    <t>Tipo</t>
  </si>
  <si>
    <t>CONFIDENCIALIDAD DOCUMENTAL</t>
  </si>
  <si>
    <t>ID</t>
  </si>
  <si>
    <t>¿ EL ACTIVO ALMACENA O PROCESA INFORMACIÓN…</t>
  </si>
  <si>
    <t>PUNTAJE</t>
  </si>
  <si>
    <t>OBJETIVO LEGÍTIMO DE LA EXCEPCIÓN</t>
  </si>
  <si>
    <t>CLASIFICACIÓN DE LA INFORMACIÓN</t>
  </si>
  <si>
    <t>FUNDAMENTO CONSTITUCIONAL O LEGAL</t>
  </si>
  <si>
    <t>LEY 527 ARTÍCULO 27 Y 28
ARTÍCULO  27. "TODAS LAS PERSONAS TIENEN DERECHO A CONSULTAR LOS DOCUMENTOS DE ARCHIVOS PÚBLICOS Y A QUE SE LES EXPIDA COPIA DE LOS MISMOS, SIEMPRE QUE DICHOS DOCUMENTOS NO TENGAN CARÁCTER RESERVADO CONFORME A LA CONSTITUCIÓN O A LA LEY."</t>
  </si>
  <si>
    <t>INFORMACIÓN PÚBLICA</t>
  </si>
  <si>
    <t>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t>
  </si>
  <si>
    <t>2) DATOS PERSONALES?</t>
  </si>
  <si>
    <t>LEY 1712, ARTÍCULO 18 LITERAL A "EL DERECHO DE TODA PERSONA A LA INTIMIDAD."</t>
  </si>
  <si>
    <t>INFORMACIÓN PÚBLICA CLASIFICADA</t>
  </si>
  <si>
    <t>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</si>
  <si>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t>
  </si>
  <si>
    <t>LEY ESTATUTARIA 1266 DE 2008 ARTICULO 3
G)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H) DATO PRIVADO. ES EL DATO QUE POR SU NATURALEZA ÍNTIMA O RESERVADA SÓLO ES RELEVANTE PARA EL TITULAR.</t>
  </si>
  <si>
    <t>3) AFECTACIÓN A LA VIDA, LA SALUD O LA SEGURIDAD DE UNA PERSONA?</t>
  </si>
  <si>
    <t>LEY 1712, ARTÍCULO 18 LITERAL B "EL DERECHO DE TODA PERSONA A LA VIDA, LA SALUD O LA SEGURIDAD."</t>
  </si>
  <si>
    <t>4) SECRETOS COMERCIALES, INDUSTRIALES Y PROFESIONALES?</t>
  </si>
  <si>
    <t>LEY 1712, ARTÍCULO 18 LITERAL C "LOS SECRETOS COMERCIALES, INDUSTRIALES Y PROFESIONALES, ASÍ COMO LOS ESTIPULADOS EN EL PARÁGRAFO DEL ARTÍCULO 77 DE LA LEY 1474 DE 2011."</t>
  </si>
  <si>
    <t>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t>
  </si>
  <si>
    <t>5) LA DEFENSA Y SEGURIDAD NACIONAL?</t>
  </si>
  <si>
    <t>LEY 1712 ARTÍCULO 19 LITERAL A "LA DEFENSA Y SEGURIDAD NACIONAL."</t>
  </si>
  <si>
    <t>LEY 1755 DE 2015 ARTÍCULO  24. INFORMACIONES Y DOCUMENTOS RESERVADOS. SOLO TENDRÁN CARÁCTER RESERVADO LAS INFORMACIONES Y DOCUMENTOS EXPRESAMENTE SOMETIDOS A RESERVA POR LA CONSTITUCIÓN POLÍTICA O LA LEY, Y EN ESPECIAL:
1. LOS RELACIONADOS CON LA DEFENSA O SEGURIDAD NACIONALES.</t>
  </si>
  <si>
    <t>6) LA SEGURIDAD PÚBLICA?</t>
  </si>
  <si>
    <t>LEY 1712 ARTÍCULO 19 LITERAL B "LA SEGURIDAD PÚBLICA."</t>
  </si>
  <si>
    <t/>
  </si>
  <si>
    <t>7) LAS RELACIONES INTERNACIONALES?</t>
  </si>
  <si>
    <t>LEY 1712 ARTÍCULO 19 LITERAL C "LAS RELACIONES INTERNACIONALES."</t>
  </si>
  <si>
    <t>LEY 1755 ARTÍCULO 24 LITERAL 2: TENDRÁN CARÁCTER RESERVADO LAS INFORMACIONES Y DOCUMENTOS EXPRESAMENTE SOMETIDOS A RESERVA POR LA CONSTITUCIÓN POLÍTICA Y EN ESPECIAL LAS INSTRUCCIONES EN MATERIA DIPLOMÁTICA</t>
  </si>
  <si>
    <t>8) LA PREVENCIÓN, INVESTIGACIÓN Y PERSECUCIÓN DE LOS DELITOS Y LAS FALTAS DISCIPLINARIAS?</t>
  </si>
  <si>
    <t>LEY 1712 ARTÍCULO 19 LITERAL D "LA PREVENCIÓN, INVESTIGACIÓN Y PERSECUCIÓN DE LOS DELITOS Y LAS FALTAS DISCIPLINARIAS, MIENTRAS QUE NO SE HAGA EFECTIVA LA MEDIDA DE ASEGURAMIENTO O SE FORMULE PLIEGO DE CARGOS, SEGÚN EL CASO."</t>
  </si>
  <si>
    <t>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t>
  </si>
  <si>
    <t>9) EL DEBIDO PROCESO Y LA IGUALDAD DE LAS PARTES EN LOS PROCESOS JUDICIALES?</t>
  </si>
  <si>
    <t>LEY 1712 ARTÍCULO 19 LITERAL E "EL DEBIDO PROCESO Y LA IGUALDAD DE LAS PARTES EN LOS PROCESOS JUDICIALES."</t>
  </si>
  <si>
    <t>LEY 1564 DE 2012 ARTÍCULO 3 / LEY 1437 DE 2011 ARTÍCULO 3 NUMERAL 8
LEY 1564 ARTÍCULO 3: LAS ACTUACIONES SE CUMPLIRÁN EN FORMA ORAL, PÚBLICA Y EN AUDIENCIAS, SALVO LAS QUE EXPRESAMENTE SE AUTORICE REALIZAR POR ESCRITO O ESTÉN AMPARADAS POR RESERVA.</t>
  </si>
  <si>
    <t>10) LA ADMINISTRACIÓN EFECTIVA DE LA JUSTICIA?</t>
  </si>
  <si>
    <t>LEY 1712 ARTÍCULO 19 LITERAL F "LA ADMINISTRACIÓN EFECTIVA DE LA JUSTICIA."</t>
  </si>
  <si>
    <t>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t>
  </si>
  <si>
    <t>11) LOS DERECHOS DE LA INFANCIA Y LA ADOLESCENCIA?</t>
  </si>
  <si>
    <t>LEY 1712 ARTÍCULO 19 LITERAL G "LOS DERECHOS DE LA INFANCIA Y LA ADOLESCENCIA."</t>
  </si>
  <si>
    <t>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t>
  </si>
  <si>
    <t>12) LA ESTABILIDAD MACROECONÓMICA Y FINANCIERA DEL PAÍS?</t>
  </si>
  <si>
    <t>LEY 1712 ARTÍCULO 19 LITERAL H "LA ESTABILIDAD MACROECONÓMICA Y FINANCIERA DEL PAÍS."</t>
  </si>
  <si>
    <t xml:space="preserve">LEY 1755 ARTÍCULO 24 LITERAL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t>
  </si>
  <si>
    <t>13) LA SALUD PÚBLICA?</t>
  </si>
  <si>
    <t>LEY 1712 ARTÍCULO 19 LITERAL I "LA SALUD PÚBLICA."</t>
  </si>
  <si>
    <t>14) OPINIONES O PUNTOS DE VISTA QUE FORMAN PARTE DEL PROCESO DELIBERATIVO DE LOS SERVIDORES PÚBLICOS?</t>
  </si>
  <si>
    <t>LEY 1712 ARTÍCULO 19 PARÁGRAFO "SE EXCEPTÚAN TAMBIÉN LOS DOCUMENTOS QUE CONTENGAN LAS OPINIONES O PUNTOS DE VISTA QUE FORMEN PARTE DEL PROCESO DELIBERATIVO DE LOS SERVIDORES PÚBLICOS."</t>
  </si>
  <si>
    <t>LEY 1712 ARTÍCULO 19 PARÁGRAFO: SE EXCEPTÚAN TAMBIÉN LOS DOCUMENTOS QUE CONTENGAN LAS OPINIONES O PUNTOS DE VISTA QUE FORMEN PARTE DEL PROCESO DELIBERATIVO DE LOS SERVIDORES PÚBLICOS</t>
  </si>
  <si>
    <t>15) PROTECCIÓN POR UNA NORMA LEGAL O CONSTITUCIONAL DE UN TEMA DIFERENTE A LOS ENUNCIADOS ANTERIORMENTE?</t>
  </si>
  <si>
    <t>OTRA NORMA LEGAL O CONSTITUCIONAL</t>
  </si>
  <si>
    <t>REVISAR CON JURÍDICA</t>
  </si>
  <si>
    <t>GENERAL (uso interno)</t>
  </si>
  <si>
    <t>MEDIO</t>
  </si>
  <si>
    <t>PREGUNTA</t>
  </si>
  <si>
    <t>Valoración</t>
  </si>
  <si>
    <t>Se produce impacto por el compromiso de la integridad del activo de información a nivel:</t>
  </si>
  <si>
    <t>5) CATASTRÓFICO</t>
  </si>
  <si>
    <t>La pérdida de disponibilidad:</t>
  </si>
  <si>
    <t>Menor que 2</t>
  </si>
  <si>
    <t>Mayor a 2 y menor que 3,0</t>
  </si>
  <si>
    <t>Mayor a 3,0</t>
  </si>
  <si>
    <t>Medio de Conservación y /o Soporte</t>
  </si>
  <si>
    <t>El tiempo máximo de recuperación aceptable es:</t>
  </si>
  <si>
    <t>1) 4 HORAS</t>
  </si>
  <si>
    <t>2) 8 HORAS</t>
  </si>
  <si>
    <t>EL ACTIVO DE INF ALMACENA O PROCESA INFORMACIÓN RELACIONADA CON:</t>
  </si>
  <si>
    <t>TIPO DE ACTIVO</t>
  </si>
  <si>
    <t>DESCRIPCIÓN</t>
  </si>
  <si>
    <t>Información vital o estratégica para la ejecución de la misión o los objetivos negocio de la organización.  Información personal que se puede definir específicamente en el sentido de las leyes relacionadas con la privacidad</t>
  </si>
  <si>
    <t>Cualquier componente de hardware que sea necesario para realizar operaciones de almacenamiento o procesamiento de información.</t>
  </si>
  <si>
    <t>Son los correspondientes a todos los programas, aplicaciones que contribuyen al funcionamiento de un conjunto de procesamiento de datos</t>
  </si>
  <si>
    <t>RED</t>
  </si>
  <si>
    <t>todos los activos de información, correspondientes a Instalaciones dedicadas como servicios de comunicaciones contratados a terceros o medios de transporte de datos de un sitio a otro, tales como, interfaz de comunicación, red telefónica, red inalámbrica, telefonía móvil, satelital, red local (LAN), red metropolitana (MAN), internet, radio comunicaciones, punto a punto, ADSL, red digital (rdsi) de la Entidad.</t>
  </si>
  <si>
    <t>INSTALACIONES</t>
  </si>
  <si>
    <t xml:space="preserve">Correspondientes al espacio o área asignada para alojar y salvaguardar los datos considerados como activos críticos para la empresa, también se consideran como infraestructura a otros equipos que sirven de soporte a los sistemas de información, sin estar directamente relacionados con datos, por ejemplo: Fuentes de alimentación, generadores eléctricos, equipos de climatización, sistemas de alimentación ininterrumpida (UPS), cableado, cable eléctrico, fibra óptica, equipos de destrucción de soportes de información, mobiliarios, armarios, cajas fuertes, equipos de cómputo de la Entidad. </t>
  </si>
  <si>
    <t>se relacionan todos los activos de información, correspondientes a la prestación de un servicio por parte de Fonade para el apoyo de las actividades de los procesos, tales como: internet y página web de la Entidad entre otros equipos de cómputo de la Entidad.</t>
  </si>
  <si>
    <t>se relacionan todos los activos de información, correspondientes a aquellos roles que, por su conocimiento, experiencia y criticidad para el proceso, son considerados activos de información, por ejemplo, usuarios internos y externos, operadores, administradores de sistemas, administradores de comunicaciones, administradores de Bases de Datos, Administradores de Seguridad, Programadores, Contratistas, Proveedores.</t>
  </si>
  <si>
    <t>EN LINEA</t>
  </si>
  <si>
    <t>QUINCENAL</t>
  </si>
  <si>
    <t>BIMENSUAL</t>
  </si>
  <si>
    <t>Proceso</t>
  </si>
  <si>
    <t>DEPENDENCIAS</t>
  </si>
  <si>
    <t>EQUIPOS DE TRABAJO</t>
  </si>
  <si>
    <t>Tipo Proceso</t>
  </si>
  <si>
    <t>Procesos</t>
  </si>
  <si>
    <t>GERENCIA</t>
  </si>
  <si>
    <t>UNIDAD ADMINISTRATIVA</t>
  </si>
  <si>
    <r>
      <t xml:space="preserve">José Ricardo Reita &gt;Profesional Esp Asesoría de Planeación 
=-Proyectos de Inversión- Claudia Forero-Adriana Ariza-José Ricardo Fonseca
</t>
    </r>
    <r>
      <rPr>
        <b/>
        <sz val="9"/>
        <color theme="1"/>
        <rFont val="Arial"/>
        <family val="2"/>
      </rPr>
      <t>-Sistema de Gestión</t>
    </r>
    <r>
      <rPr>
        <sz val="9"/>
        <color theme="1"/>
        <rFont val="Arial"/>
        <family val="2"/>
      </rPr>
      <t>- Kerly Ospitia-Fabio Alarcon-Sandra Monroy</t>
    </r>
  </si>
  <si>
    <t>-Deissy Reyes-Natalia García-Liliana Martinez-Diana Benavidez-Johanna Gonzalez-Holman Rivera- Fabian Acevedo-Ing. Luz Mery - Eduin Yesid Carrillo</t>
  </si>
  <si>
    <r>
      <rPr>
        <b/>
        <sz val="9"/>
        <color theme="1"/>
        <rFont val="Arial"/>
        <family val="2"/>
      </rPr>
      <t>Gestión del Conocimiento</t>
    </r>
    <r>
      <rPr>
        <sz val="9"/>
        <color theme="1"/>
        <rFont val="Arial"/>
        <family val="2"/>
      </rPr>
      <t xml:space="preserve">: -Diana Benavidez-Ing. Luz Mery - Dr. Juan Carlos Lopez 
Comunicaciones:  Mónica Cortés -Leicy Salas- </t>
    </r>
  </si>
  <si>
    <t>- DORA INÉS REY MARTÍNEZ Dir. Ordenamiento de la Propiedad y Mercado de Tierras</t>
  </si>
  <si>
    <t>- DORA INÉS REY MARTÍNEZ Dir. Ordenamiento de la Propiedad y Mercado de Tierras ALEXANDER RODRÍGUEZ ROMERO Dir. de Uso Eficiente del Suelo y Adecuación de Tierras</t>
  </si>
  <si>
    <t xml:space="preserve">-Andres Hernández </t>
  </si>
  <si>
    <t xml:space="preserve">-Mónica Cortes </t>
  </si>
  <si>
    <t xml:space="preserve">GESTIÓN DE RECURSOS </t>
  </si>
  <si>
    <t xml:space="preserve">- Dr. Juan carlos Lopez </t>
  </si>
  <si>
    <t>Sandra Milena Pinzon-Maria Gredis Sanchez -</t>
  </si>
  <si>
    <t>-Jessica Pinzón-Martha Recaman</t>
  </si>
  <si>
    <t xml:space="preserve">-Tesorería-Jairo Copete-
Financiera:  Elizabeth Cubillos </t>
  </si>
  <si>
    <t>ADMINISTRACIÓN DE BIENES Y SERVICIOS</t>
  </si>
  <si>
    <t xml:space="preserve">-Wilson Giovanny Galindo-Erika Lorena Molano </t>
  </si>
  <si>
    <t xml:space="preserve">-Mauricio Galarza </t>
  </si>
  <si>
    <t xml:space="preserve">-Sandra Ruano - Diana Marcela Davila </t>
  </si>
  <si>
    <t>GESTIÓN DEL CONOCIMIENTO</t>
  </si>
  <si>
    <t>AGRICULTURA FAMILIAR Y AGROINDUSTRIA</t>
  </si>
  <si>
    <t>MERCADOS AGROPECUARIOS</t>
  </si>
  <si>
    <t>SEGUIMIENTO Y EVALUACIÓN DE POLÍTICA PÚBLICA (UESADT)</t>
  </si>
  <si>
    <t>ZONIFICACIÓN AGROPEPCUARIA</t>
  </si>
  <si>
    <t>ACCESO Y REGULARIZACIÓN DE LA PROPIEDAD RURAL</t>
  </si>
  <si>
    <t>GESTIÓN TERRITORIAL</t>
  </si>
  <si>
    <t>MERCADO DE TIERRAS RURALES</t>
  </si>
  <si>
    <t>SEGIMIENTO Y EVALUACIÓN DE POLÍTICA PÚBLICA (OPYMDT)</t>
  </si>
  <si>
    <t>Valoración de confidencialidad Activos de Información</t>
  </si>
  <si>
    <t>NIVEL</t>
  </si>
  <si>
    <t>CRITERIOS DE VALORACIÓN</t>
  </si>
  <si>
    <t>Los permisos de acceso al activo corresponden únicamente a la Alta Dirección</t>
  </si>
  <si>
    <t>Poseen permisos de acceso a nivel de Alta Dirección y Procesos específicos de la Entidad</t>
  </si>
  <si>
    <t>El acceso se concede a personal de la entidad indiferente del proceso o el cargo y puede concederse acceso al público en general</t>
  </si>
  <si>
    <t>Valoración de confidencialidad tipo documental</t>
  </si>
  <si>
    <r>
      <t xml:space="preserve">Es información </t>
    </r>
    <r>
      <rPr>
        <b/>
        <sz val="10"/>
        <color theme="1"/>
        <rFont val="Arial"/>
        <family val="2"/>
      </rPr>
      <t>PÚBLICA CLASIFICADA o RESERVADA</t>
    </r>
    <r>
      <rPr>
        <sz val="10"/>
        <color theme="1"/>
        <rFont val="Arial"/>
        <family val="2"/>
      </rPr>
      <t xml:space="preserve"> por la Entidad y que en caso de ser conocida por terceros sin autorización del responsable de la producción de la información, puede conllevar un impacto negativo de índole legal, operativa, de pérdida de imagen o económico.</t>
    </r>
  </si>
  <si>
    <r>
      <t xml:space="preserve">Información </t>
    </r>
    <r>
      <rPr>
        <b/>
        <sz val="10"/>
        <color theme="1"/>
        <rFont val="Arial"/>
        <family val="2"/>
      </rPr>
      <t>PÚBLICA</t>
    </r>
    <r>
      <rPr>
        <sz val="10"/>
        <color theme="1"/>
        <rFont val="Arial"/>
        <family val="2"/>
      </rPr>
      <t xml:space="preserve"> que puede ser entregada o publicada sin restricciones a cualquier persona dentro y fuera de la entidad, sin que esto implique daños a terceros ni a las actividades y procesos de la entidad.</t>
    </r>
  </si>
  <si>
    <t>Valoración Integridad Activos de Información</t>
  </si>
  <si>
    <t>Información cuya pérdida de exactitud y completitud puede conllevar un impacto negativo de índole legal o económico, retrasar sus funciones, o generar pérdidas de imagen severas de la Entidad.</t>
  </si>
  <si>
    <t>Información cuya pérdida de exactitud y completitud puede conllevar un impacto negativo de índole legal o económico, retrasar sus funciones, o generar pérdida de imagen moderado a funcionarios de la Entidad.</t>
  </si>
  <si>
    <t>Información cuya pérdida de exactitud y completitud conlleva un impacto no significativo para la Entidad o entes externos.</t>
  </si>
  <si>
    <t>Etiquetas de fila</t>
  </si>
  <si>
    <t>Cuenta de 6. Clasificación del activo</t>
  </si>
  <si>
    <t>Total general</t>
  </si>
  <si>
    <t>Cuenta de 39. Valoración del activo</t>
  </si>
  <si>
    <t>Decreto 4145 de 2011 por el cual se crea la Unidad de Planificación de Tierras Rurales, Adecuación de Tierras y Usos Agropecuarios - UPRA y se dictan otras disposiciones.</t>
  </si>
  <si>
    <t>Conjunto de documentos en los cuales se evidencia el proceso de revisión del sistema de Control Interno por parte del equipo Directivo de la UPRA.</t>
  </si>
  <si>
    <t>Informes a organismos de control</t>
  </si>
  <si>
    <t>Programa de asesoría</t>
  </si>
  <si>
    <t>Conjunto de documentos en los cuales se evidencia el proceso de Asesoria dado a la entidad por la Asesoría de Control Interno</t>
  </si>
  <si>
    <t>Programa de auditoría</t>
  </si>
  <si>
    <t>Conjunto de documentos en los cuales se evidencia el paso a poso para establecer el Programa de Auditoría de la vigencia</t>
  </si>
  <si>
    <t>Conjunto de documentos en los cuales se evidencia el proceso de evaluación de una unidad auditable por parte de una entidad externa, durante la vigencia.</t>
  </si>
  <si>
    <t>Planes de bienestar e incentivos</t>
  </si>
  <si>
    <t>Planes de capacitación</t>
  </si>
  <si>
    <t>Planes de gestión de seguridad y salud en el trabajo</t>
  </si>
  <si>
    <t>Planes de Tecnología de la Información</t>
  </si>
  <si>
    <t>REGISTROS DE GESTIÓN DE TECNOLOGÍA DE LA INFORMACIÓN</t>
  </si>
  <si>
    <t>Registros de gestión</t>
  </si>
  <si>
    <t>Plan de transformación digital</t>
  </si>
  <si>
    <t>Documento que muestra la definición de los proyectos considerados dentro del Plan de Transformación Digital del Estado establecido por la Presidencia de la República.</t>
  </si>
  <si>
    <t>Plan de divulgación y comunicaciones 2014 -2015, el cual contiene las actividades de comunicación y divulgación que se realizarán durante este período.</t>
  </si>
  <si>
    <t>Plan de divulgación y comunicaciones 2016, el cual contiene las actividades de comunicación y divulgación que se realizarán durante este período.</t>
  </si>
  <si>
    <t>30/11/2015</t>
  </si>
  <si>
    <t>Plan de divulgación y comunicaciones 2017 -2018, el cual contiene las actividades de comunicación y divulgación que se realizarán durante este período.</t>
  </si>
  <si>
    <t>31/01/2017</t>
  </si>
  <si>
    <t>Plan de divulgación y comunicaciones 2018 -2019, el cual contiene las actividades de comunicación y divulgación que se realizarán durante este período.</t>
  </si>
  <si>
    <t>26/12/2017</t>
  </si>
  <si>
    <t>Plan de divulgación y comunicaciones 2019 -2020, el cual contiene las actividades de comunicación y divulgación que se realizarán durante este período.</t>
  </si>
  <si>
    <t>31/01/2019</t>
  </si>
  <si>
    <t>Plan de comunicaciones y gestión del conocimiento</t>
  </si>
  <si>
    <t>Plan de comunicaciones y gestión del conocimiento 2020 - 2021, el cual contiene las actividades de comunicación y divulgación que se realizarán durante este período.</t>
  </si>
  <si>
    <t>31/01/2020</t>
  </si>
  <si>
    <t>Plan de comunicaciones y gestión del conocimiento 2021 - 2022, el cual contiene las actividades de comunicación y divulgación que se realizarán durante este período.</t>
  </si>
  <si>
    <t>31/01/2021</t>
  </si>
  <si>
    <t>Matriz de seguimieto al plan de comunicaciones 2014 - 2015, el cual contiene el seguimiento a las actividades de comunicación y divulgación que se plantearon en el plan de comunicaciones para realizarán durante este período.</t>
  </si>
  <si>
    <t>Matriz de seguimieto al plan de comunicaciones 2016, el cual contiene el seguimiento a las actividades de comunicación y divulgación que se plantearon en el plan de comunicaciones para realizarán durante este período.</t>
  </si>
  <si>
    <t>31/12/2016</t>
  </si>
  <si>
    <t>Matriz de seguimieto al plan de comunicaciones 2017, el cual contiene el seguimiento a las actividades de comunicación y divulgación que se plantearon en el plan de comunicaciones para realizarán durante este período.</t>
  </si>
  <si>
    <t>31/12/2017</t>
  </si>
  <si>
    <t>Matriz de seguimieto al plan de comunicaciones 2018, el cual contiene el seguimiento a las actividades de comunicación y divulgación que se plantearon en el plan de comunicaciones para realizarán durante este período.</t>
  </si>
  <si>
    <t>31/12/2018</t>
  </si>
  <si>
    <t>Matriz de seguimieto al plan de comunicaciones 2019, el cual contiene el seguimiento a las actividades de comunicación y divulgación que se plantearon en el plan de comunicaciones para realizarán durante este período.</t>
  </si>
  <si>
    <t>31/12/2019</t>
  </si>
  <si>
    <t>Matriz de seguimieto al plan de comunicaciones 2020, el cual contiene el seguimiento a las actividades de comunicación y divulgación que se plantearon en el plan de comunicaciones para realizarán durante este período.</t>
  </si>
  <si>
    <t>31/12/2020</t>
  </si>
  <si>
    <t>Informe de los resultados de la encuesta de satisfacción sobre productos de la UPRA 2014</t>
  </si>
  <si>
    <t>Informe de los resultados de la encuesta de satisfacción sobre productos de la UPRA 2015</t>
  </si>
  <si>
    <t>Informe de los resultados de la encuesta de satisfacción sobre productos de la UPRA 2016</t>
  </si>
  <si>
    <t>Informe de los resultados de la encuesta de satisfacción sobre productos de la UPRA 2017</t>
  </si>
  <si>
    <t>Informe de los resultados de la encuesta de satisfacción sobre productos de la UPRA 2018</t>
  </si>
  <si>
    <t>Informe de los resultados de la encuesta de satisfacción sobre productos de la UPRA 2019</t>
  </si>
  <si>
    <t>Informe de los resultados de la encuesta de satisfacción sobre productos de la UPRA 2020</t>
  </si>
  <si>
    <t>Solicitudes a la asesorìa de comunicaciones para el diseño y publicación de piezas de comunicación durante 2014</t>
  </si>
  <si>
    <t>Solicitudes a la asesorìa de comunicaciones para el diseño y publicación de piezas de comunicación durante 2015</t>
  </si>
  <si>
    <t>Solicitudes a la asesorìa de comunicaciones para el diseño y publicación de piezas de comunicación durante 2016</t>
  </si>
  <si>
    <t>Solicitudes a la asesorìa de comunicaciones para el diseño y publicación de piezas de comunicación durante 2017</t>
  </si>
  <si>
    <t>Solicitudes a la asesorìa de comunicaciones para el diseño y publicación de piezas de comunicación durante 2018</t>
  </si>
  <si>
    <t>Solicitudes a la asesorìa de comunicaciones para el diseño y publicación de piezas de comunicación durante 2019</t>
  </si>
  <si>
    <t>Solicitudes a la asesorìa de comunicaciones para el diseño y publicación de piezas de comunicación durante 2020</t>
  </si>
  <si>
    <t>Piezas de comunicación finales (audiovisual, gráfico, publicaciones), realizadas durante 2014</t>
  </si>
  <si>
    <t>Piezas de comunicación finales (audiovisual, gráfico, publicaciones), realizadas durante 2015</t>
  </si>
  <si>
    <t>Piezas de comunicación finales (audiovisual, gráfico, publicaciones), realizadas durante 2016</t>
  </si>
  <si>
    <t>Piezas de comunicación finales (audiovisual, gráfico, publicaciones), realizadas durante 2017</t>
  </si>
  <si>
    <t>Piezas de comunicación finales (audiovisual, gráfico, publicaciones), realizadas durante 2018</t>
  </si>
  <si>
    <t>Piezas de comunicación finales (audiovisual, gráfico, publicaciones), realizadas durante 2019</t>
  </si>
  <si>
    <t>Piezas de comunicación finales (audiovisual, gráfico, publicaciones), realizadas durante 2020</t>
  </si>
  <si>
    <t>Solicitudes a la asesoría de comunicaciones para la organización de eventos 2014</t>
  </si>
  <si>
    <t>Solicitudes a la asesoría de comunicaciones para la organización de eventos 2015</t>
  </si>
  <si>
    <t>Solicitudes a la asesoría de comunicaciones para la organización de eventos 2016</t>
  </si>
  <si>
    <t>Solicitudes a la asesoría de comunicaciones para la organización de eventos 2017</t>
  </si>
  <si>
    <t>Solicitudes a la asesoría de comunicaciones para la organización de eventos 2018</t>
  </si>
  <si>
    <t>Solicitudes a la asesoría de comunicaciones para la organización de eventos 2019</t>
  </si>
  <si>
    <t>Solicitudes a la asesoría de comunicaciones para la organización de eventos 2020</t>
  </si>
  <si>
    <t>Informes de evaluación de los eventos realizados 2014</t>
  </si>
  <si>
    <t>Informes de evaluación de los eventos realizados 2015</t>
  </si>
  <si>
    <t>Informes de evaluación de los eventos realizados 2016</t>
  </si>
  <si>
    <t>Informes de evaluación de los eventos realizados 2017</t>
  </si>
  <si>
    <t>Informes de evaluación de los eventos realizados 2018</t>
  </si>
  <si>
    <t>Informes de evaluación de los eventos realizados 2019</t>
  </si>
  <si>
    <t>Informes de evaluación de los eventos realizados 2020</t>
  </si>
  <si>
    <t>Informes con los resultados del diagnóstico de mapa de activos de conocimiento por área.</t>
  </si>
  <si>
    <t>Informes de evaluación de los eventos</t>
  </si>
  <si>
    <t>Proyectos de Diseño de Comunicaciones</t>
  </si>
  <si>
    <t>Registros de Atención de Eventos</t>
  </si>
  <si>
    <t>Documento en el que se relacionan los temas tratados y acordados por el Comité Institucional Gestión y Desempeño en razón de la resolución interna de conformación del comité CIGDE en la UPRA.</t>
  </si>
  <si>
    <t>18/04/2020</t>
  </si>
  <si>
    <t>Documento en el que se relacionan los temas tratados y acordados por el Comité de programación presupuestal en razón de la resolución interna de conformación de este comité en  la UPRA.</t>
  </si>
  <si>
    <t>Documento en el que se relacionan los temas tratados y acordados en relación a la administración y seguimiento del Sistema de Gestión, las acciones adelantadas y decisionestomadas.</t>
  </si>
  <si>
    <t>Informes excepcionales que son requeridos por entidades públicas o privadas en ejercicio de sus funciones.</t>
  </si>
  <si>
    <t>Son los documentos que contienen la información consolidada sobre los resultados obtenidos en el proceso de Evaluación del Desempeño Laboral, y presenta los análisis cuantitativos y cualitativos que permitan establecer el Plan de Estímulos e Incentivos, así como detectar las fortalezas y debilidades, para que sean tenidas en cuenta en el Plan Institucional de Capacitación y en el Plan de Bienestar de la entidad.</t>
  </si>
  <si>
    <t>Agrupación documental en la que se registra la metodología utilizada para el diseño, formulación, seguimiento de los indicadores del desempeño de los procesos del Sistema Integrado de Gestión de una entidad.</t>
  </si>
  <si>
    <t>09/04/2015</t>
  </si>
  <si>
    <t>Son aquellos para definir la modificaciòn o cambios de los documentos dentro del sistema de gestión</t>
  </si>
  <si>
    <t>Son aquellos para planificar el desarrollo, control y medición dentro del sistema de gestión</t>
  </si>
  <si>
    <t>Instrumento de programación anual de las metas del plan de desarrollo que permite a cada dependencia de la administración orientar su quehacer para cumplir con los compromisos establecidos en el plan de desarrollo</t>
  </si>
  <si>
    <t>Se entiende como el instrumento de planeación que vincula recursos públicos (humanos, físicos, monetarios, entre otros)  con los cuales se da respuesta a las necesidades de planificación del ordenamiento productivo y social de la propiedad en el ámbito nacional y territorial</t>
  </si>
  <si>
    <t>16/09/2013</t>
  </si>
  <si>
    <t>Informes de Seguimiento a los Indicadores</t>
  </si>
  <si>
    <t>Instrumentos para el Control de Procedimientos</t>
  </si>
  <si>
    <t>Instrumentos para el Control de Procesos</t>
  </si>
  <si>
    <t>Mapas de Riesgo Institucional</t>
  </si>
  <si>
    <t>INSTRUMENTOS DEL SISTEMA DE GESTIÓN INTEGRADO</t>
  </si>
  <si>
    <t>Instrumentos del sistema de gestión</t>
  </si>
  <si>
    <t>Planes Anticorrupción</t>
  </si>
  <si>
    <t>Noticias</t>
  </si>
  <si>
    <t>Publicación de noticias sobre eventos, actividades y avances logrados por la entidad en el desarrollo de su misionalidad o de relevancia para el sector agropecuario. Allí se publican noticias a medida que van surgiendo, desde octubre de 2014.</t>
  </si>
  <si>
    <t>Boletines</t>
  </si>
  <si>
    <t>Boletín No. 001, con corte a 28 de mayo de 2013, contiene noticias sobre el segundo panel sobre Gobernanza de la tierra</t>
  </si>
  <si>
    <t>Boletín No. 002, con corte a 28 de junio de 2013, contiene noticias sobre la Zonificación de plantaciones forestales, la metodología de evaluación de tierras y el Ordenamiento territorial</t>
  </si>
  <si>
    <t>Boletín No. 003, con corte a 22 de julio de 2013, contiene noticias sobre la jornada de rendición de cuentas y la planificacin del sector agropecuario.</t>
  </si>
  <si>
    <t>Boletín No. 004, con corte a 11 de septiembre de 2013, contiene noticias sobre criterios y lineamientos para la formalización de la propiedad rural y conversatorios en torno a la planificación rural agropecuaria.</t>
  </si>
  <si>
    <t>Boletín No. 005, con corte a 12 de noviembre de 2013, contiene noticias sobre mercado de tierras: validación en Tolima y Meta, comienzo de la elaboración de plan de ordenamiento social de la propiedad rural en Colombia, avances del proyecto de zonificación de plantaciones forestales comerciales.</t>
  </si>
  <si>
    <t>Boletín No. 006, con corte a 20 de diciembre de 2013, contiene noticias sobre la planificación de los usos del suelo rural, mercado de tierras, pacto por el uso eficiente del agua, la audiencia de rendición de cuentas y la presentación de resultados UPRA 2013.</t>
  </si>
  <si>
    <t>Boletín No. 007, comprende el período de enero a marzo de 2014, contiene noticias sobre: Upra por la planificación rural agropecuaria en los diálogos regionales de MinAgricultura, nuevo modelo en el sector agropecuario, Con asistencia técnica de la Unión Europea la UPRA inicia la construcción de un observatorio del mercado de tierras rurales, Pacto nacional por el agro y el desarrollo rural, UPRA y CIAT unidos por la gestión del conocimiento para la planificación agropecuaria.</t>
  </si>
  <si>
    <t>Boletín No. 008, comprende el período de mayo a agosto de 2014, contiene noticias sobre: Presentación del Ministro de Agricultura y Desarrollo Rural: Aurelio Iragorri Valencia, Diez departamentos aprovecharon el paso del diamante agropecuario, En Santander de Quilichao se adelantó el taller para la formulación de un plan de ordenamiento social y productivo de la propiedad rural, Avances en el diseño conceptual del Observatorio del mercado de tierras rurales en Colombia, Norte de Santander adopta instrumentos de la UPRA para el diseño de un plan de ordenamiento productivo y social de la propiedad del suelo rural, La UPRA en medios.</t>
  </si>
  <si>
    <t>Boletín No. 009, comprende el período de septiembre a diciembre de 2014, contiene noticias sobre: Avances del Ministerio de agricultura frente a las metas del plan nacional de desarrollo, Agroencuentros en Popayán, UPRA acompaña proceso Pares-2015, Pensar el mapa del cacao en Colombia, Taller para perfilar una iniciativa de monitoreo del sector agrícola con base en sensores remotos e información in situ, UPRA en foro: Cuenca de la Magdalena, UPRA en diálogos área de manejo especial de la Macarena, UPRA en foro sobre agroindustria y petróleo en el Meta, Desarrollo rural y agricultura familiar en Colombia, Conozca el proyecto de Ley ZIDRES, Resultados del proyecto de fortalecimiento a la política de restitución de tierras, en Chile intercambio de experiencias sobre adecuación de tierras.</t>
  </si>
  <si>
    <t xml:space="preserve">Boletín No. 010, comprende el período de enero a febrero de 2015, contiene noticias sobre: Informe de gestión UPRA 2014, Retos para el 2015, Trabajo conjunto ambiente - agricultura por Santurbán, Ordenamiento productivo, reto de la UPRA en 2015, Atlántico le apuesta al desarrollo agropecuario en Pares 2015, UPRA trabaja en pro del desarrollo rural en Pereira, Gobierno comprometido con el paisaje cultural cafetero, Planificación y ordenamiento pesquero, UPRA trabaja en evaluación de tierras para el Catatumbo, UPRA en medios. </t>
  </si>
  <si>
    <t xml:space="preserve">Boletín No. 011, comprende el período de marzo a abril de 2015, contiene noticias sobre:MinAgricultura ahora en la radio, Presentación del balance 2014 de la UPRA, Trtagsa apoya planificación del suelo rural, UPRA y AUNAP: por el desarrollo acuícola y pesquero del país, UPRA trabaja en la planificación de la formalización de predios rurales, Regularización del mercado de tierras rurales en Colombia, Evaluación de tierras para un campo más competitivo, Agroencuentro Valledupar 2015, UPRA fortalece herramientas de divulgación de información, UPRA en los medios. </t>
  </si>
  <si>
    <t>Boletín No. 012, comprende el período de abril de 2015, contiene noticias sobre: El Cesar le apuesta a la planificación del campo, Ordenamiento productivo, protagonista en los escenarios de cambio climático, Oferta UPRA en Agroencuentro Valledupar, Zonificación de aptitud para acuicultura y pesca, UPRA en los medios.</t>
  </si>
  <si>
    <t>Boletín No. 013, comprende el período de mayo a junio de 2015, contiene noticias sobre: Planificar el campo: apuesta del departamento del Tolima, El Agro es región Pacífico, Planificación rural agropecuaria clave en la asociatividad, Productividad y competitividad: banderas del proyecto de Ley ZIDRES, Finaliza con éxito el primer foro ZIDRES, Por una Colombia más productiva, UPRA participa en la ENREDD+, Nairo Quintana, embajador del agro colombiano, UPRA en los medios.</t>
  </si>
  <si>
    <t>Boletín No. 014, comprende el período de junio a julio de 2015, contiene noticias sobre: Un expo Milano, un homenaje a nuestros campesinos, Adecuación de tierras, futuro del campo en el Huila, Primeros pasos por el POPSPR para Tolima, UPRA trabaja por la competitividad del sector papero, Evaluación de tierras para la Altillanura, La pesca artesanal, ejemplo de planificación y ordenamiento, Primera reunión de la mesa intersectorial para la zonificación acuícola y pesquera, Zonificación, aliada del sector maderero, UPRA en los medios.</t>
  </si>
  <si>
    <t>Boletín No. 015, Boletín especial sobre Agroexpo 2015.</t>
  </si>
  <si>
    <t>Boletín No. 016, comprende el período de julio a agosto de 2015, contiene noticias sobre: Rendición de cuentas 2015; MinAgricultura trabaja por la productividad del Valle del Cauca; Pereira, una apuesta por la armonización urbano - rural; Avances en la planificación rural agropecuaria del país; Oferta Insitucional para el agro en Agrofuturo 2015; Financiamiento y crédito eficiente para el campo colombiano; Ordenamiento de la acuicultura y pesca para el Magdalena Medio; Foro: Inteligencia Comercial Aplicada al Mercado de tierras; Ordenamiento Territorial y Zonificación: Futuro del campo cesarense; UPRA busca fortalecer la ruralidad en las Áreas Metropolitanas; UPRA y SENA: educación agropecuario para el Tolima; Gobierno Nacional le cumple al sector agropecuario; Ambiente y Agricultura: un acuerdo por las Macrocuencas; Con $1.1 billones Minagricultura impulsa el futuro productivo del Tolima; Ordenamiento Productivo: la nueva agricultura que requiere el país; Medellín, hacia el Ordenamiento Productivo Acuícola; UPRA inicia proceso de auditoria con BVQI Colombia; UPRA en los medios.</t>
  </si>
  <si>
    <t>Boletín No. 017, comprende el período de septiembre de 2015, contiene noticias sobre: Rendición de Cuentas Permanente; Ministerio de Agricultura identifica zonas de mayor productividad agropecuaria; Ordenamiento productivo: por la competitividad del Agro; El ordenamiento productivo y social de la propiedad es planear el futuro del campo; Minagricultura busca ordenar productivamente el campo colombiano; Sostenibilidad ambiental, base de la productividad agropecuaria; UPRA presenta nuevos datos sobre la dinámica del mercado formal en Colombia; Pereira, Dosquebradas y la Virginia hacia el Uso Eficiente del Suelo; Avanza la construcción del plan de ordenamiento de acuicultura y pesca; UPRA participa del Consejo Nacional de la Cadena Forestal; Altamira, ejemplo de uso eficiente del suelo en el Valle del Cauca; Uso eficiente del suelo base de la productividad de ‘El Hatico’; UPRA en los medios.</t>
  </si>
  <si>
    <t>Boletín No. 018, comprende el período de octubre y noviembre de 2015, contiene noticias sobre: Rendicuentas 2015: Planificación rural agropecuaria, la clave del PLAN COLOMBIA SIEMBRA’; Premio ExcelGEL 2015 para Agricultura; Investigación e innovación en Agronova 2015; Minagricultura y UPRA identifican zonas productivas para la papa; UPRA en el XXXVIII Congreso Agrario Nacional; Minagricultura revisa criterios para determinar zonas de importancia para la pesca y la acuicultura; Convenio FND y MADR permitirá a UPRA orientar la política agro en los departamentos; Ordenamiento productivo para áreas sustraídas de reserva forestal; MinAgricultura presenta el plan ‘Colombia Siembra’; A sembrar lo que toca, donde toca: MinAgricultura; Colombia sabrá qué activida- des agropecuarias son las más competitivas; Minagricultura impulsa el desa- rrollo pesquero de Colombia; Acuicultura ornamental: Una oportunidad para el Amazonas; Ordenar la pesca ornamental y la acuicultura de consumo en el Meta; Café Villavo’ ejemplo de asociatividad y ordenamiento productivo; UPRA en los medios.</t>
  </si>
  <si>
    <t>Boletín No. 019, comprende el período de diciembre de 2015, contiene noticias sobre: Foros semana colombia siembra; UPRA, fundamental en la red de gestión territorial para el desarrollo rural; Adecuación de tierras; Minagricultura planifica el futuro del campo; UPRA en los medios.</t>
  </si>
  <si>
    <t>Boletín No. 020, comprende el período de enero y febrero de 2016, contiene noticias sobre: Planes de Desarrollo fortalecerán el sector agropecuario; UPRA se traslada a nueva sede; Cundinamarca se suma al plan ‘Colombia Siembra’; La UPRA y Fedepapa trabajan por un sector papero más competitivo y rentable; Minagricultura entrega al Atlántico primer instrumento de ‘Colombia Siembra’; Productores y Compradores unidos por Colombia Siembra; Planificación agropecuaria, prioridad para Antioquia; Avances y desafíos UPRA 2016; Minagricultura respalda el crecimiento agropecuario del Cesar; Minagricultura respalda el crecimiento agropecuario del Cesar; Ley Zidres sancionada por Presidente Santos; Sector agropecuario fortalecido en el Plan de Desarrollo del Quindío; Gremio maicero respalda mapa de zonificación UPRA; Se amplía plazo de inscripción en Colombia Siembra; Atlántico fortalecerá el sector agropecuario en su Plan de Desarrollo; UPRA en los medios.</t>
  </si>
  <si>
    <t>Boletín No. 021, comprende el período de marzo de 2016, contiene noticias sobre: Así planifican el campo y las zidres; Dos millones de hectáreas potenciales para la papa; Plan de desarrollo del Meta se enfocará en el campo; Tolima: pionero en incorporar el agro en el Plan de desarrollo departamental; El Caribe comprometido con Colombia Siembra; Huila adoptará componente Rural en su Planificación; Nariño fortalece planificación rural; UPRA participa en el XVIII Congreso Nacional de la papa; UPRA presente en feria del Mueble y la Madera; Agronegocios y Productividad para el Putumayo; La UPRA respalda la campaña: Apagar Paga; UPRA en los medios.</t>
  </si>
  <si>
    <t>Boletín No. 022, comprende el período de abril de 2016, contiene noticias sobre: Financiamiento y planificación para el desarrollo agropecuario del Tolima; Comités y asociaciones de ganaderos del país se reúnen con Minagricultura; Colombia Siembra Agronegocios en Tame; Casanare promueve el desarrollo rural agropecuario; Inversiones de productores protegidas con seguro agropecuario; UPRA presenta conclusiones sobre extranjerización y tenencia de la tierra; La OCDE aprueba ingreso de Colombia al Comité de Pesca; Colombia Siembra: futuro del campo antioqueño; MinAgricultura invita a la banca a sembrar en el campo; Productores hortofrutícolas identifican mejores zonas para cultivar; Minagricultura fortalece política del sector forestal; Colombia Siembra Vida y Siembra Paz; UPRA acompaña nueva propuesta de Tasa por Uso de Agua; Así es el Mercado de Tierras del país; Ordenamiento productivo y social para el campo Cesarense; UPRA en los medios.</t>
  </si>
  <si>
    <t>Boletín No. 023, comprende el período de mayo de 2016, contiene noticias sobre: Vichada: hacia el ordenamiento productivo; Pereira: planeación y ordenamiento del suelo rural; Armenia: visión de planificación rural; UPRA fortalece procesos de zonificación de hortofrutícolas; Ordenamiento y Derecho de Tierras; Pasturas para la producción pecuaria; El Catatumbo: qué y dónde sembrar; Cesar Siembra el futuro del campo; Córdoba: Tierra de oportunidades para el desarrollo rural y agropecuario; Minagricultura y UPRA se unen al Fondo de Agua de Santa Marta; Riego y Drenaje para el sector Agropecuario; Instrumentos tributarios y fiscales motivarían uso eficiente del suelo; Colombia Siembra futuro en Risaralda; UPRA en los medios</t>
  </si>
  <si>
    <t>Boletín No. 024, comprende el período de junio de 2016, contiene noticias sobre: Participe en nuestro proceso Rendicuentas 2016; Entidades trabajan en lineamientos para el sector agropecuario; Gobernanza en áreas protegidas y zonas de influencia; UPRA avanza en formulación de política de Ordenamiento Productivo; Agua, alimentos y energía: ¿cómo gobernarlos?; Uso y apropiación arquitectura TI en UPRA; UPRA entrega lineamientos en el día del campesino; UPRA en los medios</t>
  </si>
  <si>
    <t>Boletín No. 025, comprende el período de julio de 2016, contiene noticias sobre: Invitación a la Audiencia de Rendición de cuentas 2016; Nos debemos al campo y por eso trabajamos todos los días: Felipe Fonseca Fino; Lineamientos para política forestal comercial; Santander le apuesta a la planificación rural agropecuaria; Montes de María: Por desarrollo rural con enfoque territorial; Manejo sostenible del suelo para América Latina y el Caribe; ‘Cesar Siembra’, por un campo más productivo; Industriales se suman al plan ‘Colombia Siembra’; Bahía Solano: epicentro de pesca en el Pacífico Norte; Planificar la tierra rural para la paz; Agro y Ambiente: integrando biodiversidad y producción; Páramos y humedales para planificar el Campo; UPRA en los medios</t>
  </si>
  <si>
    <t xml:space="preserve">Boletín No. 026, comprende el período de agosto de 2016, contiene noticias sobre: Ley Zidres: el gran paso para el desarrollo del campo colombiano, dice Presidente Santos; Desarrollo Rural Agropecuario, prioridad para Bolívar; Primeras acciones del Plan Nacional de Ordenamiento Productivo; Colombia busca mayor desarrollo para la acuicultura; Convenio UPRA-COSUDE; Cesar, ejemplo de planificación rural agropecuaria; Planificar para proteger y recuperar la propiedad rural; RENDICUENTAS 2016: Ordenamiento y planificación para el futuro del campo; Magdalena prepara convenio por el desarrollo agropecuario; Planificación rural y ordenamiento territorial; UPRA en los medios. </t>
  </si>
  <si>
    <t>Boletín No. 027, comprende el período de septiembre de 2016, contiene noticias sobre: El sector Agro se moviliza por la paz del campo; Sector agro unido por la formalización de la propiedad; Ordenamiento Rural Agropecuario para la Región Central; AgroMojana escenario para el Ordenamiento Productivo; Ordenamiento productivo: futuro del agro antioqueño; Colombia Siembra Paz, oferta institucional en Agrofuturo; Planificación rural agropecuaria para la agroindustria; Entidades del sector reflexionan sobre el postconflicto; Atlántico y UPRA firman acuerdo por el ordenamiento del campo; Planificación y Agronegocios en Cundinamarca; Desarrollo agropecuario, una oportunidad para el Quindío; UPRA en Conferencia Tierras y Territorios; UPRA en los medios</t>
  </si>
  <si>
    <t>Boletín No. 028, comprende el período de octubre de 2016, contiene noticias sobre: ‘Magdalena crece’ con la Planificación agropecuaria; Agricultura familiar se fortalece en Colombia; Financiamiento y comercialización: desafíos del sector agropecuario; Cesar, comprometido con la política agropecuaria; Planificación rural, conocimiento y tecnología para el campo; UPRA en foro ZIDRES, Casanare; En Florencia, Caquetá se validad información de acuicultura; Impuesto predial rural para el desarrollo del campo; Procedimientos agrarios para ordenar el territorio; Minagricultura reafirma compromiso con el Caribe; UPRA en XVIII Congreso de las Ciencias del Suelo; Planificar el campo para saber qué y dónde sembrar; En Cauca se valida zonificación de trucha arco iris; UPRA en octavo Foro Nacional del Agua; Así se planifica la política forestal del país; UPRA en medios</t>
  </si>
  <si>
    <t>Boletín No. 029, comprende el período de noviembre de 2016, contiene noticias sobre: UPRA acompaña Plan de Ordenamiento productivo en Quindío; Colombia Siembra llega al 43%de su meta; Formalización de la Propiedad, la tierra y los bosques; Agronova, Ciencia y tecnología para el sector agropecuario; Diálogo: ordenamiento, ambiente y productividad; UPRA, aliado estratégico para la cooperación internacional; UPRA en los medios</t>
  </si>
  <si>
    <t>Boletín No. 030, comprende el período de diciembre de 2016, contiene noticias sobre: Colombia tiene 38 millones de hectáreas aptas para la avicultura; Bolívar: sí a la planificación del campo; Colombia y su potencial para avicultura en un mapa; 200.000 nuevos empleos genera el Agro; Se reactiva mesa técnica de Agricultura Familiar; UPRA y FAO presentan estado de concentración de la tierra en el país; Diálog  internacional promueve desarrollo rural con enfoque territorial; Planificación para el campo en Expogestión Orinoquia; Gobierno entregó planta de secamiento y almacenamiento de arroz; Mesa técnica promueve fortalecimiento del sector forestal; UPRA y FAO acuerdan por el uso sostenible de la tierra; UPRA en los medios</t>
  </si>
  <si>
    <t>Boletín No. 031, comprende el período de enero de 2017, contiene noticias sobre: Lineamientos para el sector forestal; Avances de la planificación rural agropecuaria en 2016; UPRA y Fenavi comprometidos con el desarrollo de la avicultura; Fondo Biocarbono promoverá un campo sostenible en Colombia; Con Minambiente se define frontera agropecuaria; Planificación rural, gestión territorial y paz en red;  Colombia 2030 un referente del crecimiento verde; UPRA en los medios</t>
  </si>
  <si>
    <t>Boletín No. 032, comprende el período de febrero de 2017, contiene noticias sobre: Planificación rural, gestión territorial y paz en red; Colombia 2030 un referente del crecimiento verde; Agronegocios y productividad en el Meta; Atlántico planifica su futuro agropecuario; Con recomendaciones de la OCDE se fortalecerá la pesca y la acuicultura; Atlántico: hacia el ordenamiento rural agropecuario; Avanza Mesa Técnica de Agricultura Familiar y Economía Campesina; Agro contribuye con más de 880 mil ha a la política de reforestación del país; Quindío avanza hacia el ordenamiento rural agropecuario; Agroclimatología para la sostenibilidad; Planificación rural en el año del campo; UPRA e Instituto Humboldt emprenden trabajo conjunto; UPRA en los medios</t>
  </si>
  <si>
    <t>Boletín No. 033, comprende el período de marzo de 2017, contiene noticias sobre: El Meta le apuesta al desarrollo rural agropecuario; Agricultura familiar, lamayor fuente de empleo en el campo; Planificación y Agronegocios en el Cauca; Ordenamiento productivopara el futuro de Cundinamarca; Institucionalidad de tierras del país en la Comisión de Estupefacientes; En marcha ley para la adecuación de tierras; El campo colombiano sabe mejor; Frontera agrícola seráfundamental para el futuro del agro; Producción agropecuaria sin deforestación; Zonificación agroclimática para el agro; Diálogo Social para el campo casanareño; Guaviare anfitrión del Ordenamiento Productivo; Hacia la gestión de información para el sector; Zonificaciones de aptitud para el desarrollo agropecuario; UPRA participa en los encuentros por la paz; UPRA en los medios</t>
  </si>
  <si>
    <t>Boletín 34, comprende el período de abril de 2017, contiene noticias sobre: Diálogo: ordenamiento y Zonas de Reserva Campesina; Adecuación de tierras, base para la productividad agropecuaria; UPRA participa en jornada de actualización bufalina; Planificación agroclimática para el campo; 9 departamentos planifican su futuro agropecuario; Agronegocios por la paz en el Cauca; Ordenamiento productivo para la pesca y la acuicultura; Pasifloras, hacia el ordenamiento productivo; Plaza de mercado provisional para Mocoa; UPRA en los medios.</t>
  </si>
  <si>
    <t>Boletín 35, comprende el período de mayo de 2017, contiene noticias sobre: Ordenamiento Social y Productivo para Magdalena; Caquetá le apuesta a la planificación del campo; Planificación rural en agronegocios Corabastos; Proyecto de Ley deadecuación de tierras en el Congreso; Agromojana, escenario para el desarrollo rural; Inducción a la planificación del ordenamiento productivo en el Meta; Mercado de tierras Rurales en la Cátedra Fulbright; UPRA en los medios.</t>
  </si>
  <si>
    <t>Boletín 36, comprende el período de junio de 2017, contiene noticias sobre: Resultados y avances técnicos para la planificación del campo; Zonificación de ganadería de leche y carne en el Cesar; 176 familias boyacenses ya son propietarias legales de sus tierras; Campesinos celebran por primera vez su día tras firmarse la paz; Gobernación de Casanare, MADR y UPRA se unen para orientar el sector agropecuario; Así avanza el ordenamiento departamental en Bolívar; Se consolida la política para la agricultura familiar; Planificación rural y alianzas productivas en el Magdalena; En Congreso del sector palmero se anuncia modelo de zonificación; Taller MADR y UPRA para periodistas «Tierras para Todos»; Agronegocios ypara periodistas «Tierras para Todos»; Agronegocios y para periodistas «Tierras para Todos»; Agronegocios y planificación rural en Córdoba; MinAgricultura explicó los beneficios del Decreto Ley de tierras; Diálogo en Cesar sobre Ley de tierras; Avanza formulación del Plan Nacional de Adecuación de Tierras entre UPRA y TRAGSA; Revista ganadera destaca avances en la planificación rural agropecuaria; UPRA en los medios.</t>
  </si>
  <si>
    <t>Boletín 37, comprende el período de julio de 2017, contiene noticias sobre: ESPACIO DE DIÁLOGO CON NUESTROS USUARIOS; Los contratos en el campo dejarán de ser de palabra; Agroexpo 2017, escenariopara el lanzamiento de «Contratos agropecuarios»; Agroexpo 2017 sigue adelante, habrá presencia de animales; En Agroexpo 2017: una institucionalidad, fortalecida para 12 millones de campesinos; La UPRA avanza en el proceso de planificaciónde la pesca marina sostenible; Avanza el plan de acción para la cadena forestal; Gestión del desarrollo rural en Casanare; Avanza la zonificación de aptitud para lap roducción bovina; Acuerdo por el desarrollo rural agropecuario sostenible; La UPRA participó en la rueda de negocios y encuentros comerciales en la subregión de Urabá (Antioquia); Diálogo con la OIM sobre el Decreto Ley de Tierras; UPRA en los medios.</t>
  </si>
  <si>
    <t>Boletín 38, comprende el período de agosto de 2017, contiene noticias sobre: Segunda mesa de trabajo por el desarrollo forestal; Articulación TIC para el Agro; Colombia Siembra más de un millón de hectáreas nuevas; Planificar el agro desde las regiones; Colombia: 16 millones de hectáreas aptas para palma de aceite; Urge implementación del Decreto de tierras; Ponen orden al uso del suelo para «sembrar lo que toca donde toca»; Así funciona el mercado de tierras rurales; UPRA en los medios.</t>
  </si>
  <si>
    <t>Boletín 39, comprende el período de septiembre de 2017, contiene noticias sobre: Agronegocios y productividad en Caquetá; MinAgricultura inicia ruta metodológica para construir plan de desarrollo rural en Buenaventura; Integrantes del Centro de Estudios de la Orinoquia se capacitan sobre el SIPRA; Así funciona el mercado de tierras rurales; En expo Agrofuturo productos y herramientas digitales para planificar el campo; Diálogo sobre equidad en la distribución de la tierra rural en Colombia; Ordenar el campo a través del paisaje agropecuario; Datos UPRA con sello de excelencia digital; UPRA presentó zonificación de palma de aceite en la XIV reunión técnica nacional del sector palmero; UPRA en los medios.</t>
  </si>
  <si>
    <t>Boletín 40, comprende el período de octubre de 2017, contiene noticias sobre: RAP Caribe, MinAgricultura y UPRA unidos por el desarrollo rural agropecuario de la costa norte colombiana; Presidente Santos nombra como nuevo Ministro de Agricultura a Juan Guillermo Zuluaga; Taller técnico de pasturas como insumo para la zonificación bovina; Entidades del sector rural trabajan para llegar al campo de forma articulada; Agrointeligencia, un desafío tecnológico y analítico; UPRA presenta su publicación: «Unidad agrícola familiar en el ordenamiento jurídico colombiano»; La UPRA apoya la planificación del desarrollo rural agropecuario de la Rap Caribe; UPRA en los medios.</t>
  </si>
  <si>
    <t>Boletín 41, comprende el período de noviembre de 2017, contiene noticias sobre: Rendición de cuentas, SEGUNDA JORNADA DE DIÁLOGO CON NUESTROS USUARIOS; Lineamientos de política para plantaciones forestalescon fines comerciales; Presentación oficial del libro «Análisis de la distribución de la propiedad rural en el país»; Diálogo institucional y académico sobre ordenamiento rural y urbano; Desafíos de la innovación en el agro; Gestión institucional 2017; Ante el CEI-COT se presenta trabaja por la planificación rural;  34 toneladas de aguacate Hass hacia los Estados Unidos; Se materializa el plan de acción para plantaciones forestales comerciales; Agronova: sector unido trabaja por el renacer del campo; El agro se consolida como motor de la economía; Guaviare comprometido con el desarrollo rural agropecuario; Secretarios de Agricultura del país hacia la planificación del campo; MinAgricultura lanza estrategia ‘Colombia vende’ ; Unidos por el ordenamiento productivo de la pesca marina en el país; Un futuro promisorio para la pesca en Colombia; El agro, fundamental para la construcción de la paz; UPRA en los Medios.</t>
  </si>
  <si>
    <t>Boletín 42, comprende el período de diciembre de 2017, contiene noticias sobre: Colombia cuenta con 17 millones de ha con potencial para irrigación con fines agropecuarios; El plan para la adecuación de tierras en Colombia; Así se validó el mapa del potencial para la pesca marina artesanal de camarón; Gobernanza territorial para el renacer del campo; Cadena forestal comercial se perfila como un importante promotor del desarrollo rural; La palma: foco de desarrollo para el renacer del campo; UPRA en los medios.</t>
  </si>
  <si>
    <t>Boletín 2 - 2018, comprende el período de marzo de 2018, contiene noticias sobre: El Huila, modelo de liderazgo territorial para el ordenamiento productivo; Con Minagricultura avanza el proceso de socialización para la constitución de zidres; UPRA y FEDEPAPA reiteran su compromiso por la planificación del sector papero en Colombia; Atlántico avanza en la planificación rural agropecuaria de su territorio; Con el Caquetá avanza la planificación del ordenamiento productivo; Lineamientos de política y plan de acción forestal comercial en Colombia; En Caquetá se utilizan mapas para la acuicultura elaborados por la UPRA; Fortalecer la gobernanza, insumo clave para resolver conflictos de uso, ocupación y tenencia de tierra; La UPRA y la AUNAP trabajan de la mano por la acuicultura colombiana; Noticias del sector; Así ven a la UPRA los medios.</t>
  </si>
  <si>
    <t>Boletín 3 - 2018, comprende el período de abril de 2018, contiene noticias sobre: Brasil y Colombia en misión por la agricultura familiar; Jefes de Planeación de entidades del MinAgricultura comprometidos con la implementación de la Política de Ordenamiento Productivo y Social de la Propiedad Rural en Colombia; El Meta trabaja para lograr el desarrollo rural agropecuario; El Cesar planifica su desarrollo rural zonificación ante la junta del Fondo Nacional de la agropecuario en el Consea; La UPRA expone Porcicultura; Con porcicultores se valida la zonificación de aptitud para granjas porcícolas comerciales; Noticias del sector; Así ven a la UPRA los medios.</t>
  </si>
  <si>
    <t>Boletín 5 - 2018, comprende el período de junio de 2018, contiene noticias sobre: Frontera Agrícola fundamental para el desarrollo del cultivo de palma de aceite en Colombia; El departamento del Cesar avanza en la planificación del sector rural agropecuario; Con la definición de la Frontera Agrícola, Colombia demuestra que biodiversidad y productividad pueden convivir; Paisaje palmero biodiverso: un compromiso nacional, regional y sectorial; Gremios y agroindustriales fundamentales para el desarrollo de proyectos dentro de las zidres; Letonia conoce avances en la planificación forestal del país; La innovación en el agro se fortalece en alianza con el Reino Unido; Nariño: visión y planificación del ordenamiento productivo; «La declaración de la primera zidres será un acontecimiento histórico»: Víctor Bravo, Alcalde de Puerto López, Meta; UPRA presenta avances de la construcción de la zonificación de aptitud para la ganadería bovina de carne en Colombia; En Cali, Minagricultura y la UPRA participaron en Congreso de Palma de Aceite; UPRA presenta a los empresarios de Puerto López las ventajas y beneficios de las Zidres; Las Zidres se construyen desde el territorio con las comunidades; Noticias del sector; Así ven a la UPRA los medios.</t>
  </si>
  <si>
    <t>Boletín 4 - 2018, comprende el período de mayo de 2018, contiene noticias sobre: Consea aliado estratégico en el proceso de constitución de las Zidres; Planificación y gestión de calidad para el manejo sostenible de la tierra; Continúan mesas de jefes de planeación del sector para la concertación del plan de acción de la Política de Ordenamiento productivo y Social de la Propiedad Rural; UPRA presentó al Concejo Municipal de Puerto López áreas potenciales para delimitar la primera Zidres; UPRA presenta ante la gobernación del Huila la zonificación de las 6 alternativas productivas de la acuicultura; Fedepalma y UPRA trabajan de la mano para definir la zonificación de aptitud del cultivo de palma de aceite; UPRA comprometida con la planificación rural de los Llanos Orientales; Las Zidres se construyen desde el territorio; Noticias del sector; Así ven a la UPRA los medios.</t>
  </si>
  <si>
    <t>Boletín 6 - 2018, comprende el período de julio de 2018, contiene noticias sobre: UPRA intercambia conocimientos del sector agropecuario con Fundación proyección Eco Social y Universidad de Wisconsin; En Puerto López, integrantes de la Mesa Municipal de Víctimas conocieron los beneficios de las zidres; UPRA socializó con el Consejo Municipal de Desarrollo Rural de Puerto López, los planes que harán posible la primera zidres de Colombia; En marcha actividades de evaluación de tierras en Cundinamarca, a través de acompañamiento de la UPRA; Noticias del sector; Así ven los medios a la UPRA.</t>
  </si>
  <si>
    <t>Boletín 7 - 2018, comprende el período de agosto de 2018, contiene noticias sobre: La Política de Adecuación de Tierras, una herramienta para que el agro saque un mejor provecho; Iván Duque Márquez tomó posesión como Presidente de la República 2018-2022; UPRA y Caquetá definen lineamientos para elaboración del plan de ordenamiento productivo y social de la propiedad rural; Andrés Valencia Pinzón tomó posesión como nuevo ministro de Agricultura y Desarrollo Rural; Nuevo Ministro de Agricultura ve en la Frontera Agrícola una herramienta clave para planificación del campo colombiano; Ministro Valencia reitera trabajo con los gremios para recuperar la rentabilidad del sector agropecuario; Análisis de información para planificar el manejo sostenible de la tierra; Noticias del sector; Así ven los medios a la UPRA.</t>
  </si>
  <si>
    <t>Boletín 8 - 2018, comprende el período de septiembre de 2018, contiene noticias sobre: Plan Nacional de Desarrollo y agro colombiano, apuntan a productividad y sostenibilidad del sector; UPRA presente en la XIX Conferencia Internacional sobre Palma de Aceite; Geoinformación para planificar el futuro del campo; La UPRA presenta, en el XXVII Congreso Nacional Cerealista y de Leguminosas, la zonificación de aptitud para el cultivo comercial de maíz tecnificado de clima cálido en Colombia; La UPRA rinde cuentas a la ciudadanía; Noticias del sector; Así ven los medios a la UPRA.</t>
  </si>
  <si>
    <t>Boletín 9 - 2018, comprende el período de octubre de 2018, contiene noticias sobre: Avanza planificación de la acuicultura y la pesca marina en Colombia; ¿Necesita ayuda para simplificar su relación con el estado?; Atentos con el clima; Industrias comerciales validan la zonificación para el cultivo tecnificado de la papa variedad Diacol Capiro; Noticias del sector; Así ven los medios a la UPRA.</t>
  </si>
  <si>
    <t>Boletín 10 - 2018, comprende el período de noviembre de 2018, contiene noticias sobre: La UPRA hace presencia en primera feria Chocoshow, una experiencia alrededor del cacao y el chocolate; La planificación rural, punto clave en el ordenamiento territorial de la agricultura colombiana; En Puerto López, Meta, ya se habla de articulación entre zidres y plan básico de ordenamiento territorial; Noticias del sector; Así ven los medios a la UPRA.</t>
  </si>
  <si>
    <t>Boletín 1 - 2019, comprende el período de febrero de 2019, contiene noticias sobre: Ordenamiento de la Producción Agropecuaria, una apuesta para el campo; Comienza el ordenamiento de la producción de aguacate Hass; Intercambio de Experiencias en Procesos de Ordenamiento Territorial; Prácticas de sostenibilidad recuperan los suelos degradados; Noticias del sector; Así ven los medios a la UPRA.</t>
  </si>
  <si>
    <t>Boletín 2 - 2019, comprende el período de marzo de 2019, contiene noticias sobre: UPRA participa en taller sobre planificación responsable del uso del suelo; Minagricultura y UPRA socializan el Plan de Ordenamiento de la Producción del Arroz; La UPRA participa en la presentación del Plan de Ordenamiento Territorial Agropecuario de Antioquia; Resultados del proyecto Gobernanza en Áreas Protegidas; Noticias del sector; Así ven los medios a la UPRA.</t>
  </si>
  <si>
    <t>Boletín 3 - 2019, comprende el período de mayo de 2019, contiene noticias sobre: Gestión de información agropecuaria para asumir prioridades sectoriales; La UPRA busca consolidar un sistema de información único para la toma de decisiones en el sector agropecuario; Comienza formulación del Plan de Ordenamiento Productivo de Arroz en Colombia (2019-2038); En Bolívar el Sipra se puso en acción; Noticias del sector; Así ven los medios a la UPRA.</t>
  </si>
  <si>
    <t>Boletín 4 - 2019, comprende el período de junio de 2019, contiene noticias sobre: Sipra: herramienta tecnológica soporte para la toma de decisiones; Viva junto a la UPRA una experiencia en Agroexpo 2019; Colombia tiene madera: resolución del MADR que adopta los lineamientos y el plan de acción nacional para plantaciones forestales comerciales para obtención de madera; Noticias del sector; Así ven los medios a la UPRA.</t>
  </si>
  <si>
    <t>Boletín 5 - 2019, comprende el período de julio de 2019, contiene noticias sobre: La upra recibe un reconocimiento internacional por el logro en el uso de sistemas de información geográfica; La upra presentó en Agroexpo 2019 una herramienta clave para la planificación del campo; Ecopetrol navega en el Sipra; Upra presenta la Estrategia Departamental de Desarrollo Agropecuario; Fondo Acción conoce la frontera agrícola;  Noticias del sector; Así ven los medios a la UPRA.</t>
  </si>
  <si>
    <t>Boletín 6 - 2019, comprende el período de agosto de 2019, contiene noticias sobre: upra presenta avances en el Plan de Ordenamiento Productivo para la Ganadería en Colombia; Entérate de todo lo que pasa en la upra en solo 60 segundos; Hablamos de política pública de catastro multipropósito; UPRA vivió el primer campamento Pioneros: Desafío de la Innovación 2019; Noticias del sector; Así ven los medios a la UPRA.</t>
  </si>
  <si>
    <t>Boletín 7 - 2019, comprende el período de septiembre de 2019, contiene noticias sobre: La upra presenta en Agrofuturo el Sistema de Información para la Planificación Rural Agropecuaria (Sipra); La upra, actor fundamental en la implementación de la política de osp en Colombia; La upra apoyó la construcción del Plan de Desarrollo Agropecuario del Tolima; La upra presentó tecnologías disruptivas para la planificación del campo colombiano en Andicom 2019; La upra, invitada a la Conferencia Colombiana de Usuarios esri 2019; Noticias del sector; Así ven los medios a la UPRA.</t>
  </si>
  <si>
    <t>Boletín 8 - 2019, comprende el período de octubre de 2019, contiene noticias sobre: Por primera vez en Colombia se identifican las áreas aptas para el cultivo de pastos; La upra presentó el Sipra en el Consea del Cesar; La upra realizó el taller «Diálogo sobre lineamientos para la gestión del paisaje agropecuario»; Se identificaron desafíos de la cadena láctea en el Taller de Ordenamiento Productivo realizado por la upra en Caquetá; El Meta ya cuenta con una hoja de ruta agropecuaria para los próximos 20 años; Noticias del sector; Así ven los medios a la UPRA.</t>
  </si>
  <si>
    <t>Boletín 9 - 2019, comprende el período de noviembre de 2019, contiene noticias sobre: En Congreso Agropecuario Nacional la upra anuncia la reactivación de la Mesa de Estadísticas Agropecuarias; La upra se une por primera vez al evento mundial GISday; En Cauca ven con buen futuro la zonificación; Felipe Fonseca Fino habla de la Estrategia de Desarrollo Agropecuario del Meta en Caracol Radio; Fue entregada la carta de navegación para el desarrollo del agro del Meta; Atlántico pasa la última página en proceso por el ordenamiento del campo; La Gobernación del Quindío y la upra trabajan en la etapa final del popspr; upra presenta la Metodología de evaluación de tierras para la zonificación con fines agropecuarios, escala general; Noticias del sector; Así ven los medios a la UPRA.</t>
  </si>
  <si>
    <t>Boletín 11 - 2019, comprende el período de diciembre de 2019, contiene noticias sobre: El ambicioso plan del Meta para volverse la despensa agrícola del país; El departamento del Huila y la upra presentan el Plan de Ordenamiento Productivo y Social de la Propiedad Rural de los próximos 20 años; La Gobernación del Quindío y la upra presentan la Estrategia Departamental de Desarrollo Agropecuario de los próximos 20 años; VI Reunión de la Mesa de Estadísticas Agropecuarias;  Noticias del sector; Así ven los medios a la UPRA.</t>
  </si>
  <si>
    <t>Boletín 1 - 2020, comprende el período de marzo de 2020, contiene noticias sobre: Análisis y seguimiento al abastecimiento de alimentos realiza la upra en la Cuarentena Nacional; Continúa disminución de precios de alimentos, específicamente en frutas y papa; Infografías de los boletines de precios de los alimentos en redes sociales; Noticias del sector; Así ven los medios a la UPRA.</t>
  </si>
  <si>
    <t>Boletín 2 - 2020, comprende el período de abirl de 2020, contiene noticias sobre: ¿Sabía que en Bogotá se pueden cultivar truchas?; Doce alimentos hacen parte de los 26 productos que serán vigilados durante la cuarentena; Durante la cuarentena, medidas de impacto al sector agropecuario de Colombia; Noticias del sector; Así ven los medios a la UPRA.</t>
  </si>
  <si>
    <t>Boletín 3 - 2020, comprende el período de mayo de 2020, contiene noticias sobre: Avanza la formulación del Plan de Ordenamiento Productivo de la cadena láctea en Colombia; #BoletinesdeAbastecimiento: dónde y cómo consultar la variación de precios de los alimentos; Frontera agrícola colombiana: desarrollo agropecuario y protección ambiental; Noticias del sector; Así ven los medios a la UPRA.</t>
  </si>
  <si>
    <t>Boletín 5 - 2020, comprende el período de julio de 2020, contiene noticias sobre: MinAgricultura y upra activan tablero en línea para entregar información sobre disponibilidad de productos agropecuarios; En el Día Mundial del Cacao, un reconocimiento a las regiones cacaocultoras; Sipra, una herramienta para aprovechar el boom del aguacate Hass; Inicia operación de las evaluaciones agropecuarias municipales (eva 2019-2020); Sipra, una herramienta al servicio de entidades públicas; Noticias del sector; Así ven los medios a la UPRA.</t>
  </si>
  <si>
    <t>Boletín 6 - 2020, comprende el período de agosto de 2020, contiene noticias sobre: upra inicia capacitacióncon Cundinamarca, Caldas y Nariño para la operación evaluaciones agropecuarias municipales (eva 2019-2020); La upra socializa avances del Plan de Ordenamiento de la Cadena Láctea 2020-2039; Gobierno nacional y sector maicero avanzan en laconstrucción del futuro del maíz de Colombia; Frontera agrícola: apunta a disminuir la pérdida de ecosistemas de importancia ambiental; «Todos ganan»: Ministerio de Agricultura y sector lácteo pasan a la siguiente fase del Plan de Ordenamiento Productivo 2020-2039; Noticias del sector; Así ven los medios a la UPRA.</t>
  </si>
  <si>
    <t>Boletín 7 - 2020, comprende el período de septiembre de 2020, contiene noticias sobre: Con nuevos mercados y una estrategia a 2039, la cadena cárnica en Colombia se hace más competitiva y sostenible; La upra inicia la caracterización de usuarios 2020; Mesa de Estadísticas Agropecuarias identificó 105 necesidades de información en el sector; El potencial cacaotero de Colombia se confirma con el mapa de zonificación y la tienda «Federación Chocolate»; Tableros de control: las herramientas de la upra para monitorear el sector agropecuario; Noticias del sector; Así ven los medios a la UPRA.</t>
  </si>
  <si>
    <t>Boletín 8 - 2020, comprende el período de octubre de 2020, contiene noticias sobre: upra presentó soluciones alternativas de acceso al agua para mejorar la productividad de la agricultura familiar; upra prepara una nueva versión de la zonificación de aptitud para granjas avícolas; Empoderamiento, desarrollo y equidad para las mujeres rurales de Colombia; Balance de las Evaluaciones Agropecuarias Municipales - #eva 2020; Denominación de origen: arroz de la meseta de Ibagué; Noticias del sector; Así ven los medios a la UPRA.</t>
  </si>
  <si>
    <t>Boletín 9 - 2020, comprende el período de noviembrede 2020, contiene noticias sobre: Plan de ordenamiento productivo del arroz, noticias del sector, Bancolombia incorpora el Sipra a su conjunto de herramientas de información agropecuaria, A sus 9 años, la UPRA se consolida como gestor de la información agropecuaria en Colombia y lo más destacado en las redes sociales.</t>
  </si>
  <si>
    <t>Boletín 10 - 2020, comprende el período de diciembre de 2020, contiene un balance de los hitos que marcaron la gestión de la UPRA durante el año.</t>
  </si>
  <si>
    <t>Boletín 1 - 2021, comprende el período de abril de 2021, contiene noticias sobre: Presentación del mapa de zonificación de caña de azúcar para la produccción de panela en Colombia; las mueres rurales cuentan y cartas del paisaje agropecuario en la Orinoquia.</t>
  </si>
  <si>
    <t>Boletín 2 - 2021, comprende el período de mayo de 2021, contiene noticias sobre: Avances del pla de ordenammiento productivo de la cadena del cultivo del maíz en Colombia; Informalidad en la tenencia de la tierra: escenario nacional y Agendas sectoriales departamentales.</t>
  </si>
  <si>
    <t>Boletín 3 - 2021, comprende el período de junio de 2021, contiene noticias sobre: Identificación de zonas aptas para el cultivo de algodón en Colombia. Sin campo no hay ciudad; Avances en la formulación del Plan de ordenamiento productivo de la cadena láctea y En el mes del Campesino, Gobierno nacional sigue apostando por la reactivación del campo y destacó el agro como uno de lo motores de la economía.</t>
  </si>
  <si>
    <t>Boletín 4 - 2021, comprende el período de julio de 2021, contiene noticias sobre: Bolckchain la tencología que usará la UPRA para conocer la dinámica de precios del sector panelero en Colombia; La UPRA hace parte del libro Gobierno en Mapas, de Esri Colombia y Hacia la consolidación del modelo de ocupación regional sostenible.</t>
  </si>
  <si>
    <t>Boletín 5 - 2021, comprende el período de agosto de 2021, contiene noticias sobre: Maíz, el Ministerio de Agricultura con el apoyo técnico de la UPRA, presenta los resultados preliminares del análisis prospectivo de la cadena de maíz; Ministerio de Agricultura a través de la UPRA presentó de la evaluación de tierras para 30 tipos de utilización de la tierra en las islas de Providencia y Santa Catalina y Gobernación del Meta y UPRA firman convenio para oreintar la planificaciónd el ordanemiento territorial agropecuario.</t>
  </si>
  <si>
    <t>Calendario de eventos UPRA</t>
  </si>
  <si>
    <t>Presenta información sobre los eventos que se realizarán durante en los cuales la UPRA tiene presencia.</t>
  </si>
  <si>
    <t>Espacio en el sitio web en el cual se brinda información para los niños y niñas relacionada con la misión de la entidad.</t>
  </si>
  <si>
    <t>Boletines e Infografías de abastecimiento</t>
  </si>
  <si>
    <t>Presenta información priorizada y significativa del sector agropecuario, como insumo para los grupos de valor de la Unidad de Planificación Rural Agropecuaria -  UPRA.</t>
  </si>
  <si>
    <t>Podcast</t>
  </si>
  <si>
    <t>Presenta en formato audio las emisiones de los podcast realizados por la UPRA, relacionados con la planificación del ordenamiento del territorio agropecuario y la gestión de información agropecuaria.</t>
  </si>
  <si>
    <t>AGENDAS SECTORIALES DEPARTAMENTALES</t>
  </si>
  <si>
    <t>ANÁLISIS DE EXPERIENCIAS INTERNACIONALES EN ORDENAMIENTO SOCIAL DE LA PROPIEDAD: LOS CASOS DE MÉXICO, BRASIL Y ARGENTINA</t>
  </si>
  <si>
    <t>ANÁLISIS DE LA DISTRIBUCIÓN DE LA PROPIEDAD RURAL EN COLOMBIA: RESULTADOS 2015</t>
  </si>
  <si>
    <t>ANÁLISIS DE LOS CONFLICTOS DE ORDENAMIENTO TERRITORIAL Y PRODUCTIVO QUE AFECTAN EL EFICIENTE USO DEL SUELO RURAL</t>
  </si>
  <si>
    <t>ANÁLISIS DISTRIBUCIÓN PROPIEDAD RURAL EN COLOMBIA</t>
  </si>
  <si>
    <t>ATLAS MERCADO DE TIERRAS</t>
  </si>
  <si>
    <t>BASES CONCEPTUALES REGULARIZACIÓN PROPIEDAD RURAL Y ACCESO A TIERRAS</t>
  </si>
  <si>
    <t>COMPONENTE ESTRATÉGICO ORDENAMIENTO PRODUCTIVO DEL ORDENAMIENTO PRODUCTIVO AGROPECUARIO</t>
  </si>
  <si>
    <t>CONTENIDOS DEL COMPONENTE RURAL DE LOS POT: ELEMENTOS PARA SU COMPRENSIÓN E INSUMOS PARA SU FORMULACIÓN</t>
  </si>
  <si>
    <t>CONTEXTO PARA LA PLANIFICACIÓN, GESTIÓN DEL DESARROLLO Y ORDENAMIENTO TERRITORIAL RURAL AGROPECUARIO</t>
  </si>
  <si>
    <t>CONTRATOS AGROPECUARIOS-CONCEPTOS</t>
  </si>
  <si>
    <t>CONTRATOS AGROPECUARIOS-MINUTAS</t>
  </si>
  <si>
    <t>COOPERACIÓN INTERNACIONAL 2019-2022. ESTRATEGIA PARA CONFORMAR ALIANZAS PARA LA FORMULACIÓN DE POLÍTICAS PÚBLICAS DE GESTIÓN DEL TERRITORIO PARA USOS AGROPECUARIOS</t>
  </si>
  <si>
    <t>CRITERIOS GENERALES PARA LA AGRICULTURA FAMILIAR</t>
  </si>
  <si>
    <t>CULTIVO COMERCIAL DE AGUACATE HASS EN COLOMBIA ZONAS APTAS A ESCALA 1:100.000</t>
  </si>
  <si>
    <t>CULTIVO COMERCIAL DE ARROZ SECANO MECANIZADO IDENTIFICACIÓN DE ZONAS APTAS EN COLOMBIA, ESCALA 1:100.000</t>
  </si>
  <si>
    <t>CULTIVO COMERCIAL DE CACAO ZONAS APTAS EN COLOMBIA A ESCALA 1:100.000</t>
  </si>
  <si>
    <t>CULTIVO COMERCIAL DE CEBOLLA DE BULBO IDENTIFICACIÓN DE ZONAS APTAS PARA COLOMBIA, ESCALA 1:100.000</t>
  </si>
  <si>
    <t>CULTIVO COMERCIAL DE FRESA IDENTIFICACIÓN DE ZONAS APTAS EN COLOMBIA ESCALA 1:100.000</t>
  </si>
  <si>
    <t>CULTIVO COMERCIAL DE MAÍZ TECNIFICADO DE CLIMA CÁLIDO IDENTIFICACIÓN DE ZONAS APTAS PARA COLOMBIA, ESCALA 1:100.000</t>
  </si>
  <si>
    <t>CULTIVO COMERCIAL DE MANGO IDENTIFICACIÓN DE ZONAS APTAS EN COLOMBIA ESCALA 1:100.000</t>
  </si>
  <si>
    <t>CULTIVO COMERCIAL DE PAPA: IDENTIFICACIÓN DE ZONAS APTAS 1:100.000</t>
  </si>
  <si>
    <t>DEFINICIÓN DE MODELO TERRITORIAL AGROPECUARIO Y ESTRATEGIA DE OCUPACIÓN Y USO DEL TERRITORIO</t>
  </si>
  <si>
    <t>DISPONIBILIDAD DE MADERA DE PLANTACIONES FORESTALES CON FINES COMERCIALES EN COLOMBIA. ANÁLISIS DE PROSPECTIVA 2015-2047</t>
  </si>
  <si>
    <t>DATOS CLAVE SOBRE LA UNIDAD AGRÍCOLA FAMILIAR</t>
  </si>
  <si>
    <t>ESTRUCTURA DEL PLAN DE ORDENAMIENTO SOCIAL DE LA PROPIEDAD</t>
  </si>
  <si>
    <t>EVALUACIÓN DE TIERRAS PARA LA ZONIFICACIÓN CON FINES AGROPECUARIOS</t>
  </si>
  <si>
    <t>EVALUACIÓN DE TIERRAS ZONIFICACIÓN CON FINES AGROPECUARIOS - TOLIMA</t>
  </si>
  <si>
    <t>GESTIÓN DEL TERRITORIO PARA USOS AGROPECUARIOS</t>
  </si>
  <si>
    <t>EVALUACIÓN DE TIERRAS PROVIDENCIA Y SANTA CATALINA</t>
  </si>
  <si>
    <t>EVALUACIÓN DE TIERRAS PARA LA ZONIFICACIÓN CON FINES AGROPECUARIOS- CAUCA</t>
  </si>
  <si>
    <t>FORMULACIÓN DE UNIDADES DE PLANIFICACIÓN RURAL (UPR)</t>
  </si>
  <si>
    <t>GOBERNANZA DE LA TIERRA EN COLOMBIA PROPUESTA CONCEPTUAL Y METODOLÓGICA PARA SU EVALUACIÓN</t>
  </si>
  <si>
    <t>GRANJAS AVÍCOLAS COMERCIALES: IDENTIFICACIÓN DE ZONAS APTAS EN COLOMBIA, A ESCALA 1:100.000</t>
  </si>
  <si>
    <t>GUÍA PARA LA ETAPA DE ADMINISTRACIÓN, OPERACIÓN, MANTENIMIENTO Y MANEJO INTEGRAL DE DISTRITOS DE ADT</t>
  </si>
  <si>
    <t>GUÍA PARA LA ETAPA DE INVERSIÓN EN PROYECTOS DE ADT</t>
  </si>
  <si>
    <t>ÍNDICE DE INFORMALIDAD</t>
  </si>
  <si>
    <t>INFORMALIDAD DE LA TENENCIA DE LA TIERRA EN COLOMBIA 2019</t>
  </si>
  <si>
    <t>INFORME TÉCNICO IDENTIFICACIÓN DE ÁREAS POTENCIALES, ZONA DE INTERÉS DE DESARROLLO RURAL, ECONÓMICO Y SOCIAL (ZIDRES)</t>
  </si>
  <si>
    <t>LA GESTIÓN DEL TERRITORIO PARA USOS AGROPECUARIOS (GESTUA): ENFOQUE DESDE LA PERSPECTIVA CONSTITUCIONAL</t>
  </si>
  <si>
    <t>LEYENDA DE USOS AGROPECUARIOS DEL SUELO</t>
  </si>
  <si>
    <t>LINEAMIENTOS PARA EL OBSERVATORIO DE TIERRAS RURALES</t>
  </si>
  <si>
    <t>LINEAMIENTOS PARA LA IMPLEMENTACIÓN DE LA ESTRATEGIA DE ORDENAMIENTO TERRITORIAL AGROPECUARIO EN LOS PLANES DE ORDENAMIENTO TERRITORIAL MUNICIPALES</t>
  </si>
  <si>
    <t>LINEAMIENTOS PARA LA IMPLEMENTACIÓN DE LA ESTRATEGIA DE ORDENAMIENTO TERRITORIAL RURAL Y AGROPECUARIO EN LOS PLANES ESTRATÉGICOS METROPOLITANOS DE ORDENAMIENTO TERRITORIAL</t>
  </si>
  <si>
    <t>MANUAL DE NORMAS TÉCNICAS BÁSICAS PARA LA REALIZACIÓN DE PROYECTOS DE ADECUACIÓN DE TIERRAS</t>
  </si>
  <si>
    <t>MARCO ESTRATÉGICO DE LA POLÍTICA NACIONAL DE ADECUACIÓN DE TIERRAS</t>
  </si>
  <si>
    <t>MECANISMOS DE GESTIÓN Y FINANCIACIÓN DEL SUELO RURAL, BASES CONCEPTUALES</t>
  </si>
  <si>
    <t>MECANISMOS DE GESTIÓN Y FINANCIAMIENTO DEL SUELO RURAL</t>
  </si>
  <si>
    <t>MERCADO DE PRODUCTOS AGROPECUARIOS</t>
  </si>
  <si>
    <t>MERCADO DE TIERRAS RURALES PRODUCTIVAS EN COLOMBIA.</t>
  </si>
  <si>
    <t>METODOLOGÍA DE EVALUACIÓN DE TIERRAS 1:25.000</t>
  </si>
  <si>
    <t>Metodología para el cálculo del a Unidad Agrícola Familiar por Unidades Físicas Homogéneas a escala municipal</t>
  </si>
  <si>
    <t>METODOLOGÍA ESTIMACIÓN DE ÁREAS DE REFERENCIA COMO INSUMO PARA LA IDENTIFICACIÓN DE LAS ZIDRES</t>
  </si>
  <si>
    <t>METODOLOGÍA FORMULACIÓN PLAN ORDENAMIENTO SOCIAL DE LA PROPIEDAD RURAL</t>
  </si>
  <si>
    <t>METODOLOGÍA PARA LA IDENTIFICACIÓN GENERAL DE LA FRONTERA AGRÍCOLA EN COLOMBIA, A ESCALA 1:100.000</t>
  </si>
  <si>
    <t>PAISAJE AGROPECUARIO: INCORPORACIÓN EN LA PLANIFICACIÓN TERRITORIAL</t>
  </si>
  <si>
    <t>PLAN DE ACCIÓN PARA EL DESARROLLO Y CONSOLIDACIÓN DE LA CADENA PRODUCTIVA DE LAS PLANTACIONES FORESTALES CON FINES COMERCIALES PARA LA OBTENCIÓN DE MADERA 2018-2038</t>
  </si>
  <si>
    <t>PLAN DE DESARROLLO DEPARTAMENTAL GUÍA PARA LA INCORPORACIÓN DEL COMPONENTE RURAL</t>
  </si>
  <si>
    <t>PLAN DE DESARROLLO RURAL INTEGRAL ZIDRES</t>
  </si>
  <si>
    <t>PLAN DE ORDENAMIENTO DEPARTAMENTAL, LINEAMIENTOS PARA LA INCORPORACIÓN DEL COMPONENTE RURAL</t>
  </si>
  <si>
    <t>PLAN DE ORDENAMIENTO PRODUCTIVO Y SOCIAL DE LA PROPIEDAD RURAL DEL ATLÁNTICO</t>
  </si>
  <si>
    <t>PLAN DE ORDENAMIENTO PRODUCTIVO Y SOCIAL DE LA PROPIEDAD RURAL DE LA ZIDRES. PUERTO LÓPEZ (META)</t>
  </si>
  <si>
    <t>PLAN DE ORDENAMIENTO PRODUCTIVO Y SOCIAL DE LA PROPIEDAD RURAL DEL CESAR</t>
  </si>
  <si>
    <t>PLAN DE ORDENAMIENTO PRODUCTIVO Y SOCIAL DE LA PROPIEDAD RURAL DEPARTAMENTO DEL META.</t>
  </si>
  <si>
    <t>PLAN DE ORDENAMIENTO PRODUCTIVO Y SOCIAL DE LA PROPIEDAD RURAL - QUINDÍO</t>
  </si>
  <si>
    <t>PLANIFICACIÓN DEL ORDENAMIENTO PRODUCTIVO DE LA ACUICULTURA</t>
  </si>
  <si>
    <t>PLAN DE ORDENAMIENTO PRODUCTIVO DEL ARROZ EN COLOMBIA 2020-2038</t>
  </si>
  <si>
    <t>PLANTACIONES FORESTALES CON FINES COMERCIALES PARA LA OBTENCIÓN DE MADERA Y SU CADENA PRODUCTIVA</t>
  </si>
  <si>
    <t>POLÍTICA DE ORDENAMIENTO PRODUCTIVO Y SOCIAL DE LA PROPIEDAD RURAL (RESOLUCIÓN 128 DE 2017 DEL MADR)</t>
  </si>
  <si>
    <t>PREGUNTAS FRECUENTES ZIDRES</t>
  </si>
  <si>
    <t>PREINVERSIÓN EN PROYECTOS DE ADECUACIÓN DE TIERRAS</t>
  </si>
  <si>
    <t>PROCESOS ADMINISTRATIVOS ESPECIALES AGRARIOS</t>
  </si>
  <si>
    <t>RESUMEN CULTIVO COMERCIAL DEL MAÍZ TECNIFICADO DE CLIMA CÁLIDO. IDENTIFICACIÓN DE ZONAS APTAS PARA COLOMBIA, ESCALA 1:100.000</t>
  </si>
  <si>
    <t>SEGUIMIENTO, CONTROL, MONITOREO Y EVALUACIÓN EX POST DE PROGRAMAS Y PROYECTOS DE ADT</t>
  </si>
  <si>
    <t>TÉRMINOS PARA EL APORTE DE ESTUDIOS E INFORMACIÓN QUE APOYEN LA IDENTIFICACIÓN DE LAS ZIDRES</t>
  </si>
  <si>
    <t>UNIDAD AGRÍCOLA FAMILIAR EN EL ORDENAMIENTO JURÍDICO COLOMBIANO</t>
  </si>
  <si>
    <t>ZONIFICACIÓN GENERAL DE TIERRAS CON FINES DE IRRIGACIÓN PARA COLOMBIA A ESCALA 1:100.000</t>
  </si>
  <si>
    <t>ZONIFICACIÓN PARA PLANTACIONES FORESTALES CON FINES COMERCIALES</t>
  </si>
  <si>
    <t>Directivos, Funcionarios, Contratistas del proceso</t>
  </si>
  <si>
    <t>jpg, docx, pdf, xlsx</t>
  </si>
  <si>
    <t>Formatos de audio</t>
  </si>
  <si>
    <t>Asesorar a la Dirección general en la formulación e implementación de la estrategia de comunción, la divulgación de la información de los procesos institucionales y el manejo de las comunicaciones internas y externas de la UPRA.</t>
  </si>
  <si>
    <t>Profesional Especializado - Gestión del Talento Humano</t>
  </si>
  <si>
    <t>Profesionales de control interno</t>
  </si>
  <si>
    <t xml:space="preserve">Sistema para la Eficiencia Administrativa - Modulo control de documentos - Modificación </t>
  </si>
  <si>
    <t>Modulo del SEA en el se cambian los documentos del SG publicados en el &lt;&lt;Listado maestro&gt;&gt; sin modificar la versión de los mismos.</t>
  </si>
  <si>
    <t>Sistema para la Eficiencia Administrativa - Control de documentos Externos</t>
  </si>
  <si>
    <t>Modulo del SEA en el cual se ingresan los documentos externos del SGI que cada Líder tienen como referencia para ejecutar su proceso y por lo cual se deben controlar y publicar en el SGI &lt;&lt;Listado maestro de externos&gt;&gt;.</t>
  </si>
  <si>
    <t>Sistema para la Eficiencia Administrativa - Control de documentos SG</t>
  </si>
  <si>
    <t>Modulo del SEA a en el cual se generan las solicitudes de Control de Documentos del SG (Elaboración, Modificación o Eliminación) con las respectivas revisiones, validaciones y aprobación por parte de los responsables hasta su publicación en el Listado
maestro del SGI del SEA.</t>
  </si>
  <si>
    <t xml:space="preserve">Sistema para la Eficiencia Administrativa - Administración de plantillas control de documentos  </t>
  </si>
  <si>
    <t xml:space="preserve">Modulo del SEA en el cuale se ingresan los modelos para documentar los diferentes tipos documentales definidos en el SG, por Ej: Plantilla de procedimiento, de Manual, de Instructivo, entre otros tipos de documentos definidos </t>
  </si>
  <si>
    <t xml:space="preserve">Sistema para la Eficiencia Administrativa -  Administración Control de Documentos </t>
  </si>
  <si>
    <t>Modulo del SEA en el cual se ingresan se ingresan los responsables de elaborar, revisar, validar y aprobar los documentos en el SEA, con el fin que el Módulo cargue predeterminado las personas que interactúan en el ciclo del documento.</t>
  </si>
  <si>
    <t>Tesorería</t>
  </si>
  <si>
    <t>Hardware</t>
  </si>
  <si>
    <t>Servidores</t>
  </si>
  <si>
    <t>Dispositivos Activos de Red y Conectividad</t>
  </si>
  <si>
    <t>Estaciones de Trabajo</t>
  </si>
  <si>
    <t>Sofware</t>
  </si>
  <si>
    <t>Sistemas de información</t>
  </si>
  <si>
    <t>Sitemas Operativos</t>
  </si>
  <si>
    <t>Programas utilizarios</t>
  </si>
  <si>
    <t xml:space="preserve">Herramientas de Seguridad </t>
  </si>
  <si>
    <t>Servicios</t>
  </si>
  <si>
    <t>Correo</t>
  </si>
  <si>
    <t>CIC</t>
  </si>
  <si>
    <t xml:space="preserve">Red </t>
  </si>
  <si>
    <t>Pagina web</t>
  </si>
  <si>
    <t>Intranet</t>
  </si>
  <si>
    <t>Internet</t>
  </si>
  <si>
    <t>Personas</t>
  </si>
  <si>
    <t>Cargos</t>
  </si>
  <si>
    <t>Infraestructura</t>
  </si>
  <si>
    <t>Locaciones fisicas</t>
  </si>
  <si>
    <t>Manejo y acceso reservado por parte de los funcionarios de talento humano en donde se conservan cronológicamente todos los documentos de carácter administrativo relacionados con el vínculo laboral que se establece entre el funcionario y la entidad.</t>
  </si>
  <si>
    <t xml:space="preserve">Proceso: Talento Humano
</t>
  </si>
  <si>
    <t>Conceptos Jurídicos</t>
  </si>
  <si>
    <t>Asesoría Jurídica</t>
  </si>
  <si>
    <t>ASESORÍA JURIDICA</t>
  </si>
  <si>
    <t>ASESORÍA JURIDICA
GESTIÓN DOCUMENTAL</t>
  </si>
  <si>
    <t xml:space="preserve">ASESORÍA JURÍDICA
</t>
  </si>
  <si>
    <t>ASESORÍA JURIDICA
SERVICIOS TECNOLÓGICOS</t>
  </si>
  <si>
    <t xml:space="preserve">ASESORÍA JURIDICA 
</t>
  </si>
  <si>
    <t xml:space="preserve">Directivos y Asesoría Jurídica
</t>
  </si>
  <si>
    <t>Documentos administrativos que contienen las decisiones tomadas por el Ministerio de Agricultura o de la UPRA en relación con sus competencias y funciones.</t>
  </si>
  <si>
    <t>Procesos Jurídicos</t>
  </si>
  <si>
    <t>Procesos Disciplinarios Ordinarios en ejercicio del Control Interno disciplinario, en virtud de la Ley 1952 de 2019</t>
  </si>
  <si>
    <t xml:space="preserve">ASESORÍA JURÍDICA Y SECRETARIO GENERAL
</t>
  </si>
  <si>
    <t>Asesor Jurídico</t>
  </si>
  <si>
    <t xml:space="preserve">Quien se encarga de estudiar, evaluar y conceptuar sobre aspectos jurídicos y legales, actos administrativos, procesos judiciales y actuaciones en los que deba intervenir la UPRA, para dar cumplimiento adecuado con la normatividad vigente y los objetos de la entidad. </t>
  </si>
  <si>
    <t>Informes con los resultados del diagnóstico de los mapas de activos de conocimiento por procesos.</t>
  </si>
  <si>
    <t>Gestión del Conocimiento y Comunicaciones</t>
  </si>
  <si>
    <t xml:space="preserve">SECRETARÍA GENERAL -OFICINA TIC (UATI) </t>
  </si>
  <si>
    <t xml:space="preserve">SECRETARÍA GENERAL </t>
  </si>
  <si>
    <t>PLAN DE GESTIÓN DEL CONOCIMIENTO</t>
  </si>
  <si>
    <t xml:space="preserve">Documento que incluye las actividades a desarrollar durante la vigencia. </t>
  </si>
  <si>
    <t>Actas de seguimiento al Cronograma y a las actividades desarrolladas por el equipo de Gestión del Conocimiento.</t>
  </si>
  <si>
    <t>Profesional Especializado - Grado 17</t>
  </si>
  <si>
    <t xml:space="preserve">  </t>
  </si>
  <si>
    <t>Profesionales de talento humano y contratación</t>
  </si>
  <si>
    <t>Servidores Virtuales</t>
  </si>
  <si>
    <t>Software requerido para que los funcionarios y colaboradores accedan a los sistemas de información, repositorios y servicios de herramientas colaborativas y correo electrónico, a través de los equipos de usuario final (portátiles, equipos de escritorio, estaciones de trabajo, etc)</t>
  </si>
  <si>
    <t>Dispositivos necesarios para la prestación de los servicios de red y conectividad a los usuarios de la entidad, dentro de los cuales se encuentran switches, Access point, controladora, firewall, cableado estructurado, entre otros.</t>
  </si>
  <si>
    <t>UPS de la entidad, que garantiza la estabilidad en el fluido eléctrico para sostener la operación de la infraestructura crítica alojada en el Datacenter de la entidad.</t>
  </si>
  <si>
    <t>Herramientas Colaborativas y Correo Electrónico</t>
  </si>
  <si>
    <t>Aplicativo que permite el seguimiento del funcionamiento y comportamiento de la infraestructura tecnológica de la Entidad</t>
  </si>
  <si>
    <t>Sistema para la Eficiencia Administrativa - Módulos Control de documentos SG</t>
  </si>
  <si>
    <t>19. Custodio
 Responsable de la Información 
(CUSTODIO DEL ACTIVO)</t>
  </si>
  <si>
    <t>30. Valoración confidencialidad documentos</t>
  </si>
  <si>
    <t>Documento que contiene el detalle de las acciones realizadas para la atención de los requerimientos presentados por las personas, corporaciones o entidades del estado ante la UPRA, así como las estrategias utilizadas.</t>
  </si>
  <si>
    <t>Documento que contiene el detalle de las acciones realizadas para la atención de los requerimientos presentados por las personas, corporaciones o entidades del estado ante la UPRA, así como las estrategias utilizadas para su seguimiento y control.</t>
  </si>
  <si>
    <t>Documento que evidencia la necesidad de la gestión de la información documental para la implementación de un sistema de gestión de documentos electrónicos de archivo (SGDEA) en la UPRA.</t>
  </si>
  <si>
    <t>Solicitudes de los usuarios de información de la UPRA sobre expedientes físicos o electrónicos existentes en el archivo de central.</t>
  </si>
  <si>
    <t>Conjunto de documentos en los cuales se evidencia el proceso de seguimiento del sistema de Control Interno por parte de la Asesoría de control interno según lo que establece el Decreto 648 de 2017 Informes obligatorios.</t>
  </si>
  <si>
    <t>Archivo de gestión y central de la UPRA
Carpeta Compartida - Servicios Tecnológicos ( Apoyo TRD)
SEA</t>
  </si>
  <si>
    <t>Archivo de gestión y central de la UPRA
Carpeta Compartida - Servicios Tecnológicos ( Apoyo TRD)</t>
  </si>
  <si>
    <t>Documento en el que se relacionan los temas tratados y acordados por el Comité Paritario de Salud y Seguridad en el trabajo en razón a lo establecido en la Resolución 2013 de 1986 funciones establecidas</t>
  </si>
  <si>
    <t>Herramienta de gestión de talento humano que permite establecer las funciones y competencias laborales de los empleos que conforman la planta de personal de la UPRA, la cual es formalizada por medio de acto administrativo; así como los requerimientos de conocimiento, experiencia y demás competencias exigidas para el desempeño de estos.</t>
  </si>
  <si>
    <t>Hace referencia a los contratos adquiridos entre la entidad y el licenciatario de un programa informático para utilizar el software cumpliendo una serie de términos.</t>
  </si>
  <si>
    <t>Documentación que evidencia la planeación que desarrolla la UPRA para asegurar el correcto funcionamiento de la maquinaria y equipos con el que cuenta la entidad, por medio de acciones correctivas, preventivas y periódicas.</t>
  </si>
  <si>
    <t>xlsx, pdf, docx, ppt</t>
  </si>
  <si>
    <t>Tabla para el registro de información proveniente de las solicitudes de análisis.</t>
  </si>
  <si>
    <t>Correo electrónico con el envió de la información, que hace parte de la evidencia de entrega  del producto solicitado. (pdf)</t>
  </si>
  <si>
    <t>Mapas y tablas que dan respuesta a cada una de las solicitudes con la información temática. (png - Excel-pdf)</t>
  </si>
  <si>
    <t>Documento en el cual se describen los atributos de arquitectura de software del sistema de información, incluye los interesados o stakeholders del sistema, atributos de calidad, requerimientos funcionales, patrones de diseño, vistas de: alto nivel, componentes, lógica, implementación, datos e interoperabilidad.</t>
  </si>
  <si>
    <t>Documento dónde se registra el listado de requerimientos presentados en reunión por el solicitante o futuros usuarios de la solución de software</t>
  </si>
  <si>
    <t>Documento dónde se registra el modelado conceptual, físico y lógico de una base de datos asociada a un sistema de información</t>
  </si>
  <si>
    <t>Documento dónde se describen los requisitos y procedimientos para la instalación y configuración de la solución de software, así como las acciones a tomar en caso de fallos o caídas.</t>
  </si>
  <si>
    <t>Documento dónde se describen los requisitos mínimos de hardware y software que debe tener el usuario para poder utilizar el sistema de información, así como los niveles de acceso y descripción de funcionalidades del mismo.</t>
  </si>
  <si>
    <t>Es la compilación de los productos correspondientes al presente año y vigencias anteriores, con el seguimiento respectivo de los estándares de información acorde a los procedimientos, los cuales son: Especificación técnica, informe de evaluación de calidad y metadato</t>
  </si>
  <si>
    <t xml:space="preserve">Matriz de seguimiento al plan de comunicaciones </t>
  </si>
  <si>
    <t>Documentos producidos y recibidos dentro de las acciones  Contenciosas Administrativas</t>
  </si>
  <si>
    <t>Documento y sus anexos en el que se relacionan los temas tratados y acordados en relación a la administración y seguimiento del Sistema de Gestión, las acciones adelantadas y decisiones tomadas.</t>
  </si>
  <si>
    <t>Instrumentos desarrollados por equipos de trabajo de la Dirección de Ordenamiento de la Propiedad y Mercado de Tierras en temáticas asociadas con Distribución y Tenencia de Tierras Rurales</t>
  </si>
  <si>
    <t>Instrumentos desarrollados por equipos de trabajo de la Dirección de Ordenamiento de la Propiedad y Mercado de Tierras en temáticas asociadas con gestión territorial.</t>
  </si>
  <si>
    <t>Instrumentos desarrollados por equipos de trabajo de la Dirección de Ordenamiento de la Propiedad y Mercado de Tierras en temáticas asociadas con mercado de tierras.</t>
  </si>
  <si>
    <t>Instrumentos desarrollados por equipos de trabajo de la Dirección de Ordenamiento de la Propiedad y Mercado de Tierras en temáticas asociadas con Regularización de la Propiedad y Acceso a Tierras Rurales.</t>
  </si>
  <si>
    <t>Lineamientos y criterios formulados por equipos de trabajo de la Dirección de Ordenamiento de la Propiedad y Mercado de Tierras en temáticas asociadas con Distribución y Tenencia de Tierras Rurales</t>
  </si>
  <si>
    <t>Lineamientos y criterios formulados por equipos de trabajo de la Dirección de Ordenamiento de la Propiedad y Mercado de Tierras en temáticas asociadas a gestión territorial.</t>
  </si>
  <si>
    <t>Lineamientos y criterios formulados por equipos de trabajo de la Dirección de Ordenamiento de la Propiedad y Mercado de Tierras en temáticas asociadas con mercado de tierras.</t>
  </si>
  <si>
    <t>Lineamientos y criterios formulados por equipos de trabajo de la Dirección de Ordenamiento de la Propiedad y Mercado de Tierras en temáticas asociadas con  Regularización de la Propiedad y Acceso a Tierras Rurales.</t>
  </si>
  <si>
    <t>Base Contratación de la vigencia.</t>
  </si>
  <si>
    <t>Plan Institucional de Archivos - PINAR-, publicado en página WEB</t>
  </si>
  <si>
    <t xml:space="preserve">Implementar la estrategia de uso y apropiación de T.I., enmarcadas en la gestión de conocimiento organizacional. </t>
  </si>
  <si>
    <t xml:space="preserve">Encuentros de Valor </t>
  </si>
  <si>
    <t>Carpeta que contiene un conjunto de archivos que dan cuenta de actividades de fortalecimiento de capacidades que propician el uso y apropiación de tecnologías de información.</t>
  </si>
  <si>
    <t xml:space="preserve">xlsx, docx, pdf, mp4, png </t>
  </si>
  <si>
    <t xml:space="preserve">Documento de Seguimiento de Requerimientos al Equipo </t>
  </si>
  <si>
    <t>Documento que contiene las actividades ejecutadas para cada atención.</t>
  </si>
  <si>
    <t>PC</t>
  </si>
  <si>
    <t xml:space="preserve">Proceso Uso y Apropiación
</t>
  </si>
  <si>
    <t xml:space="preserve">Gestor de sitios Web privado e interno y conjunto de carpetas que contienen material generado como resultado de la atención a los requerimientos realizados al equipo. </t>
  </si>
  <si>
    <t>URL</t>
  </si>
  <si>
    <t>Uso y Apropiación</t>
  </si>
  <si>
    <t xml:space="preserve">Profesional Especializado Uso y Apropiación </t>
  </si>
  <si>
    <t xml:space="preserve">Informes de seguimiento y evaluación para adecuación de tierras </t>
  </si>
  <si>
    <t>Son los documentos que analizan información estratégica para efectos de brindar elementos en la toma de decisiones de la política pública de ADT, midiendo el avance y cumplimiento de las intervenciones de política pública propuesta y su efectividad para solucionar las necesidades frente a la adecuación de tierras, la cual contiene dos fases diferenciadas: 
-Seguimiento, entendido como una actividad sistemática permanente que recoge datos sobre indicadores para medir su cambio en el tiempo.
-Evaluación, entendida como una valoración objetiva del diseño, ejecución y efectos de una intervención de política pública.</t>
  </si>
  <si>
    <t>xlsx, docx, pdf, gdb</t>
  </si>
  <si>
    <t xml:space="preserve">Directivos, Funcionarios y Colaboradores 
</t>
  </si>
  <si>
    <t>Son los documentos de planificación que orientan la aplicación y/o ejecución de la política publica de adecuación de tierras en las diferentes etapas del proceso de ADT, en coherencia con la normatividad vigente y el ordenamiento territorial.</t>
  </si>
  <si>
    <t>Relación de pago en la cual se registran los salarios y las novedades de un periodo determinado, que realiza la UPRA a sus funcionarios.</t>
  </si>
  <si>
    <t xml:space="preserve">Proceso </t>
  </si>
  <si>
    <t xml:space="preserve">SECRETARIA GENERAL </t>
  </si>
  <si>
    <t xml:space="preserve">Brindar soporte técnico en el desarrollo, actualización y operación de los planes, programas y procedimientos que adelante la dependencia, conforme a las políticas de operación de la UPRA y normatividad vigente. </t>
  </si>
  <si>
    <t xml:space="preserve">Infraestructura del Centro de Datos de la Entidad </t>
  </si>
  <si>
    <t>Registro electrónico en el módulo de soporte y asistencia técnica en el SEA, categoría desarrollo, realizado por los usuarios de la entidad que solicitan nuevos desarrollos.</t>
  </si>
  <si>
    <t xml:space="preserve">Servidores </t>
  </si>
  <si>
    <t xml:space="preserve">CADA DEPENDENCIA SOLICITANTE  DE LA UPRA </t>
  </si>
  <si>
    <t>OFICINA TIC</t>
  </si>
  <si>
    <t>Veeam full backup file (.vbk)  Veeam incremental backup file (.vib)</t>
  </si>
  <si>
    <t>Formulario en el SEA, donde los profesionales de la Oficina TIC - Sistemas de Información deben evaluar la viabilidad de cambios en los sistemas de información que se encuentran en operación en la entidad, considerando aspectos como  la disponibilidad del motor de base de datos, licenciamiento de software, recursos humanos, disponibilidad de recursos financieros, disponibilidad de infraestructura tecnológica física,  y riesgos asociados a la solicitud.</t>
  </si>
  <si>
    <t>Servidores - Archivo de gestión y central de la UPRA</t>
  </si>
  <si>
    <t>OFICINA TIC - SISTEMAS DE INFORMACIÓN</t>
  </si>
  <si>
    <t xml:space="preserve">OFICINA TIC /  
GESTIÓN DOCUMENTAL </t>
  </si>
  <si>
    <t>Oficina TIC - Sistemas de Información 
/ Oficina TIC - Arquitectura</t>
  </si>
  <si>
    <t>OFICINA TIC - ARQUITECTURA</t>
  </si>
  <si>
    <t xml:space="preserve">Archivo de gestión y central de la UPRA
Sharepoint </t>
  </si>
  <si>
    <t xml:space="preserve">Directivos, Funcionarios y Colaboradores  </t>
  </si>
  <si>
    <t xml:space="preserve">Documento que contiene las historias de usuario asociadas a los requerimientos presentados del solicitante, requerimientos no funcionales y documentos anexos al requerimiento. </t>
  </si>
  <si>
    <t>Documento donde se registran aspectos como requisitos para la instalación de una Base de Datos de un sistema de información, parámetros de configuración de la base de datos, el procedimiento de creación de la Base de datos, acciones en caso de fallos de la base de datos, procedimiento para copias de respaldo o restauración de la base de datos.</t>
  </si>
  <si>
    <t>Documento dónde se registra la planificación de recursos humanos para la solución de software a desarrollar</t>
  </si>
  <si>
    <t>PROFESIONAL ESPECIALIZADO CÓDIGO 2028 GRADO 20-22</t>
  </si>
  <si>
    <t xml:space="preserve">Profesional del equipo de Sistemas de Información de la Oficina TIC a cargo de la Gestión de los Proyectos de Desarrollo de Software del los sistemas Misionales, Estratégicos y de Apoyo a cargo de la Upra </t>
  </si>
  <si>
    <t xml:space="preserve">JEFE OFICINA TIC </t>
  </si>
  <si>
    <t>Gestión, almacenamiento y custodia de la información, interna y externa</t>
  </si>
  <si>
    <t>Repositorio de información de la Upra</t>
  </si>
  <si>
    <t>CLASIFICACIÓN DE ACUERDO A LA CONFIDENCIALIDAD</t>
  </si>
  <si>
    <t>CLASIFICACIÓN DE ACUERDO CON LA INTEGRIDAD</t>
  </si>
  <si>
    <t>CLASIFICACIÓN DE ACUERDO CON LA DISPONIBILIDAD</t>
  </si>
  <si>
    <t>CLASIFICACIÓN DE LOS ACTIVOS SEGÚN LA CRITICIDAD</t>
  </si>
  <si>
    <t>CALIFICACIÓN</t>
  </si>
  <si>
    <t>EXPLICACIÓN</t>
  </si>
  <si>
    <t>ALTA</t>
  </si>
  <si>
    <t>Activos de información en los cuales la clasificación de la información en dos (2) o más componentes (confidencialidad, integridad, y disponibilidad) es alta.</t>
  </si>
  <si>
    <t>INFORMACION PUBLICA            RESERVADA</t>
  </si>
  <si>
    <t>Información que está en poder o custodia de un sujeto obligado, el acceso a ella puede ocasionar un daño a intereses públicos y se encuentra expresamente prohibida a un tercero y que en caso de ser conocida por terceros sin autorización puede conllevar un impacto negativo de índole legal, operativa, de pérdida de imagen o económica</t>
  </si>
  <si>
    <t>A (ALTA)</t>
  </si>
  <si>
    <t>Información cuya pérdida de exactitud y completitud puede conllevar un impacto negativo de índole legal o económica, retrasar sus funciones, o generar pérdidas de imagen severas de la entidad.</t>
  </si>
  <si>
    <t>1 (ALTA)</t>
  </si>
  <si>
    <t>La no disponibilidad de la información puede conllevar un impacto negativo de índole legal o económico, retrasar sus funciones, o generar pérdidas de imagen severas a entes externos.</t>
  </si>
  <si>
    <t>MEDIA</t>
  </si>
  <si>
    <t xml:space="preserve">Activos de información en los cuales la clasificación de la información es alta o media en al menos uno (1) de sus componentes </t>
  </si>
  <si>
    <t xml:space="preserve">   INFORMACION PUBLICA         CLASIFICADA</t>
  </si>
  <si>
    <t>Información disponible para todos los procesos de la entidad y que en caso de ser conocida por terceros sin autorización puede conllevar un impacto negativo para los procesos de la misma. Esta información es propia de la entidad o de terceros y puede ser utilizada por todos los funcionarios de la entidad para realizar labores propias de los procesos, pero no puede ser conocida por terceros sin autorización del propietario</t>
  </si>
  <si>
    <t>M (MEDIA)</t>
  </si>
  <si>
    <t>Información cuya pérdida de exactitud y completitud puede conllevar un impacto negativo de índole legal o económica, retrasar sus funciones, o generar pérdida de imagen moderado a funcionarios de la entidad.</t>
  </si>
  <si>
    <t>2 (MEDIA)</t>
  </si>
  <si>
    <t>La no disponibilidad de la información puede conllevar un impacto negativo de índole legal o económica, retrasar sus funciones, o generar pérdida de imagen moderado de la entidad.</t>
  </si>
  <si>
    <t>BAJA</t>
  </si>
  <si>
    <r>
      <t xml:space="preserve">Activos de información en los cuales la clasificación de la información en </t>
    </r>
    <r>
      <rPr>
        <b/>
        <sz val="16"/>
        <color rgb="FF000000"/>
        <rFont val="Arial"/>
        <family val="2"/>
      </rPr>
      <t>todos</t>
    </r>
    <r>
      <rPr>
        <sz val="16"/>
        <color rgb="FF000000"/>
        <rFont val="Arial"/>
        <family val="2"/>
      </rPr>
      <t xml:space="preserve"> sus componentes es baja.</t>
    </r>
  </si>
  <si>
    <t>INFORMACION PÚBLICA</t>
  </si>
  <si>
    <t>Información que puede ser entregada o publicada sin restricciones a cualquier persona dentro y fuera de la entidad, sin que esto implique daños a terceros ni a las actividades y procesos de la entidad.</t>
  </si>
  <si>
    <t>B (BAJA)</t>
  </si>
  <si>
    <t>Información cuya pérdida de exactitud y completitud conlleva un impacto no significativo para la entidad o entes externos.</t>
  </si>
  <si>
    <t>3 (BAJA)</t>
  </si>
  <si>
    <t>La no disponibilidad de la información puede afectar la operación normal de la entidad o entes externos, pero no conlleva implicaciones legales, económicas o de pérdida de imagen.</t>
  </si>
  <si>
    <t>NO CLASIFICADA</t>
  </si>
  <si>
    <t>Activos de Información que deben ser incluidos en el inventario y que aún no han sido clasificados, deben ser tratados como activos de INFORMACIÓN PUBLICA RESERVADA</t>
  </si>
  <si>
    <t>Activos de Información que deben ser incluidos en el inventario y que aún no han sido clasificados, deben ser tratados como activos de información de integridad ALTA.</t>
  </si>
  <si>
    <t>NO</t>
  </si>
  <si>
    <t>Activos de Información que deben ser incluidos en el inventario y que aún no han sido clasificados, deben ser tratados como activos de información de disponibilidad ALTA.</t>
  </si>
  <si>
    <t xml:space="preserve">Actas de Comité de Sostenibilidad Contable </t>
  </si>
  <si>
    <t>Planes de mantenimiento preventivo y evolutivo IT</t>
  </si>
  <si>
    <t>Contiene los documentos por los cuales se traslada el presupuesto de la UPRA a otra Entidad en cumplimiento a las funciones establecidas en el Decreto 4143 de 2011.</t>
  </si>
  <si>
    <t>Contiene los documentos por los cuales se modifica el presupuesto de la UPRA en cumplimiento a las funciones establecidas en el Decreto 4143 de 2011.</t>
  </si>
  <si>
    <t>PLANES DE TRANSFERENCIAS DOCUMENTALES</t>
  </si>
  <si>
    <t>Tablas de Retención Documental - TRD</t>
  </si>
  <si>
    <t>Aplicativo SEA</t>
  </si>
  <si>
    <t xml:space="preserve">Directivos,Funcionarios, Colaboradores del proceso
</t>
  </si>
  <si>
    <t>SECRETARÍA GENERAL
GESTIÓN CONTRACTUAL</t>
  </si>
  <si>
    <t>9) 10 DÍAS</t>
  </si>
  <si>
    <t>Unidad (P)</t>
  </si>
  <si>
    <t>Archivo de gestión y central de la UPRA
Unidad (P)</t>
  </si>
  <si>
    <t>Gestión Contractual 
Gestión Documental</t>
  </si>
  <si>
    <t>GESTIÓN CONTRACTUAL
GESTIÓN DOCUMENTAL</t>
  </si>
  <si>
    <t>Unidad (P)
Web
Secop II</t>
  </si>
  <si>
    <t>GESTIÓN CONTRACTUAL
RECURSOS FÍSICOS</t>
  </si>
  <si>
    <t xml:space="preserve">Archivo de gestión 
</t>
  </si>
  <si>
    <t xml:space="preserve">Servicios Tecnológicos  
Control Interno 
</t>
  </si>
  <si>
    <t xml:space="preserve">SERVICIOS TECNOLÓGICOS </t>
  </si>
  <si>
    <t xml:space="preserve">Archivo de gestión </t>
  </si>
  <si>
    <t xml:space="preserve"> xlsx</t>
  </si>
  <si>
    <t xml:space="preserve">Servicios Tecnológicos
</t>
  </si>
  <si>
    <t>Documentación que evidencia la planeación donde brinda el soporte del flujo de la información de la UPRA, para asegurar el correcto funcionamiento del software y el hardware. Documentación que apoya la continuidad del negocio en términos de infraestructura tecnológica.</t>
  </si>
  <si>
    <t>Por Definir</t>
  </si>
  <si>
    <t>Archivo de gestión</t>
  </si>
  <si>
    <t xml:space="preserve">Servicios Tecnológicos </t>
  </si>
  <si>
    <t xml:space="preserve">Directivos, Funcionarios y Colaboradores </t>
  </si>
  <si>
    <t xml:space="preserve">Herramientas de información que apoyan el proceso para la debida toma de decisiones y seguimiento del proceso. </t>
  </si>
  <si>
    <t>CONTRATACIÓN
PLANEACIÓN</t>
  </si>
  <si>
    <t xml:space="preserve">Reportar información de los colaboradores que se vinculan bajo las diferentes modalidades de contratación. </t>
  </si>
  <si>
    <t>INFORMES - SIRECI 
(Sistema de Rendición de Cuentas e Informes)</t>
  </si>
  <si>
    <t xml:space="preserve">CONTRATACIÓN
CONTROL INTERNO </t>
  </si>
  <si>
    <t>HOJAS DE VIDA SIGEP - DAFP</t>
  </si>
  <si>
    <t>Información de la Hoja de Vida de los Colaboradores que se vinculan bajo la modalidad de contratos de prestación de servicios profesionales o de apoyo a la gestión</t>
  </si>
  <si>
    <t>Gestión que se realiza a través de la Plataforma transaccional del SECOP II para materializar las necesidades del PAA en las diversas tipologías de contratos de conformidad con las Modalidades de Selección de Contratistas, estas ultimas cumpliendo con las tres etapas contractuales definidas (precontractual - contractual y postcontractual).</t>
  </si>
  <si>
    <t>Proceso de Gestión Contractual SECOP II (Contratos y Convenios)</t>
  </si>
  <si>
    <t>pdf, jpg, xlsx</t>
  </si>
  <si>
    <t xml:space="preserve">DIRECTIVOS
GESTIÓN CONTRACTUAL 
COLABORADORES
FUNCIONARIOS </t>
  </si>
  <si>
    <t>Acta resultantes de las reuniones de los Comités de Sostenibilidad Contable.</t>
  </si>
  <si>
    <t xml:space="preserve">Contabilidad </t>
  </si>
  <si>
    <t xml:space="preserve">CONTABILIDAD </t>
  </si>
  <si>
    <t xml:space="preserve">1) INFORMACIÓN CLASIFICADA </t>
  </si>
  <si>
    <t>Carpeta que contiene las declaraciones de Retención en la Fuente mensual y declaración de Rete-ICA bimestral.</t>
  </si>
  <si>
    <t>CONTABILIDAD
CONTROL INTERNO</t>
  </si>
  <si>
    <t>SECRETARÍA GENERAL
PAGADURÍA</t>
  </si>
  <si>
    <t xml:space="preserve">
PLANEACIÓN</t>
  </si>
  <si>
    <t>PRESUPUESTO
GESTIÓN DOCUMENTAL</t>
  </si>
  <si>
    <t xml:space="preserve">PRESUPUESTO </t>
  </si>
  <si>
    <t>Es el documento expedido por el jefe de presupuesto o quien haga sus veces con el cual se garantiza la existencia de apropiación presupuestal disponible y libre de afectación para la generación de compromisos.” En la Unidad.</t>
  </si>
  <si>
    <t>La conciliación financiera es el proceso de comparar los movimientos registrados en los libros de contabilidad frente a los asentados en el auxiliar de los proveedores de información y que es remitida para su revisión . El objetivo consiste en determinar si la información coincide para llevar un control preciso de la información.</t>
  </si>
  <si>
    <t>CONTABILIDAD 
GESTIÓN DOCUMENTAL</t>
  </si>
  <si>
    <t>Vigencias futuras</t>
  </si>
  <si>
    <t>PRESUPUESTO 
PAGADURÍA</t>
  </si>
  <si>
    <t>PRESUPUESTO 
PAGADURÍA
GESTIÓN DOCUMENTAL</t>
  </si>
  <si>
    <t>Profesional Especializado 
Grado 17</t>
  </si>
  <si>
    <t>Profesional Especializado 
Grado 20</t>
  </si>
  <si>
    <t xml:space="preserve">Consolidar la información Contable para la elaboración y refrendación de los Estados Financieros de la Unidad de conformidad con la normatividad vigente. </t>
  </si>
  <si>
    <t xml:space="preserve">CONTABILIDAD 
</t>
  </si>
  <si>
    <t>PAGADURÍA</t>
  </si>
  <si>
    <t>Realizar oportunamente los pagos de las obligaciones a cargo de la UPRA, observando normas, sistemas y procedimientos de control necesarios para el desembolso de los recursos financieros asignados a la Unidad.</t>
  </si>
  <si>
    <t>Conjunto de documentos en los cuales se evidencia el proceso de eliminación documental, resultado de la aplicación de las disposiciones finales registradas para series y subseries en Tablas de Retención Documental.</t>
  </si>
  <si>
    <t xml:space="preserve">Ciudadanía
</t>
  </si>
  <si>
    <t xml:space="preserve">Documento Impreso </t>
  </si>
  <si>
    <t xml:space="preserve">Ciudadanía 
</t>
  </si>
  <si>
    <t>El presente documento corresponde al Informe de Peticiones, Quejas, Reclamos, Sugerencias y Denuncias (PQRSD) recibidas y atendidas por las dependencias de la UPRA, con el fin de determinar la oportunidad de las respuestas y formular las recomendaciones a la Alta Dirección y a los responsables de los procesos, que conlleven al mejoramiento continuo de la Entidad y con ellas, afianzar la confianza del ciudadano en las instituciones</t>
  </si>
  <si>
    <t>El inventario documental es una herramienta archivística que describe la relación sistemática y detallada de las unidades documentales existentes en los archivos. Es un instrumento de consulta que permite localizar los expedientes de un archivo, ya sea para transferencias, baja documental o inventario general. </t>
  </si>
  <si>
    <t>xlsx, documento impreso</t>
  </si>
  <si>
    <t xml:space="preserve">pdf, documento impreso </t>
  </si>
  <si>
    <t xml:space="preserve">Directivos, Funcionarios, Colaboradores 
</t>
  </si>
  <si>
    <t>El Plan Institucional de Archivos es un instrumento archivístico que permite agrupar la planeación, seguimiento e implementación de aspectos relevantes de los procesos de gestión documental y administración de archivos en cumplimiento de las normas y directrices determinadas por el Archivo General de la Nación – AGN.</t>
  </si>
  <si>
    <t>Las Tablas de Retención Documental (TRD) son un instrumento archivístico que ayuda a identificar la vida útil de la información de una organización o individuo. Las TRD son un listado de series y subseries con sus respectivos tipos documentales, a las cuales se les asigna el tiempo de permanencia en cada etapa del ciclo vital de los documentos y su disposición final. Las TRD se elaboran para los documentos activos que se producen con fines administrativos en las oficinas.</t>
  </si>
  <si>
    <t>xlsx, pdf, docx</t>
  </si>
  <si>
    <t>Comprobantes de ingreso de bienes del almacén</t>
  </si>
  <si>
    <t xml:space="preserve">Comprobantes de entrega de bienes </t>
  </si>
  <si>
    <t xml:space="preserve">Programas de gestión ambiental </t>
  </si>
  <si>
    <t>Documento oficial que acredita la devolución de un Bien mueble tangible o intangible de la entidad, constituyéndose así en el soporte para legalizar los registros en inventario y efectuar los asientos de contabilidad.</t>
  </si>
  <si>
    <t xml:space="preserve">Directivos y Funcionarios
</t>
  </si>
  <si>
    <t xml:space="preserve">DEPENDENCIAS UPRA </t>
  </si>
  <si>
    <t>Documento oficial que acredita el ingreso de bienes o elementos adquiridos por la entidad, constituyéndose así en el soporte para legalizar los registros en inventario y efectuar los asientos de contabilidad.</t>
  </si>
  <si>
    <t xml:space="preserve">Funcionarios 
</t>
  </si>
  <si>
    <t>Son los formatos que acreditan la solicitud de bienes en calidad El comprobante de entrega  acredita la salida de material y real de un bien o elemento del almacén, de tal forma que se cuenta con un soporte para legalizar los registros en almacén y efectuar los asientos de contabilidad</t>
  </si>
  <si>
    <t>El inventario es una relación detallada, ordenada y valorada de los elementos que componen el patrimonio de la Entidad en un momento determinado.</t>
  </si>
  <si>
    <t xml:space="preserve">xlsx. </t>
  </si>
  <si>
    <t xml:space="preserve">Archivo de gestión y central de la UPRA
Carpeta Compartida </t>
  </si>
  <si>
    <t>SECRETARÍA GENERAL
GESTIÓN DOCUMENTAL</t>
  </si>
  <si>
    <t xml:space="preserve">Funcionarios, Colaboradores ST
</t>
  </si>
  <si>
    <t>SERVICIOS TECNOLÓGICOS
GESTIÓN DOCUMENTAL</t>
  </si>
  <si>
    <t>Servicio que permite la gestión de los servidores, tanto físicos como virtuales con que cuenta la entidad.</t>
  </si>
  <si>
    <t>UPRA</t>
  </si>
  <si>
    <t>Centro de Datos y Nube</t>
  </si>
  <si>
    <t>Copias de seguridad</t>
  </si>
  <si>
    <t>Copia de Seguridad de la información crítica institucional, como mecanismo de respaldo ante una posible indisponibilidad o pérdida de los mismos.</t>
  </si>
  <si>
    <t>Registro del proceso técnico, administrativo y legal mediante el cual se trasladan los documentos  del archivo central al archivo histórico, según los tiempos de retención establecidos en tablas de retención documental.</t>
  </si>
  <si>
    <t xml:space="preserve">docx, xlsx. Pdf, Power Point </t>
  </si>
  <si>
    <t>Tablas de Retención Documental -TRD Publicadas en página WEB</t>
  </si>
  <si>
    <t>Listado de series y subseries con sus correspondientes tipos documentales a los cuales se les asigna el tiempo de permanencia en cada etapa del ciclo vital de los documentos, publicadas en la pagina web de la UPRA.</t>
  </si>
  <si>
    <t>Instrumento archivístico que permite generar cambios planificados, articulando y dando un ordenamiento lógico a los planes y proyectos que en materia archivística formule la Entidad. Publicado en la pagina web de la UPRA.</t>
  </si>
  <si>
    <t>Conjunto de actividades administrativas y técnicas tendientes a la planificación, manejo y organización de la documentación producida y recibida por las entidades, desde su origen hasta su destino final, con el objeto de facilitar su utilización y conservación, publicadas en la página web de la UPRA.</t>
  </si>
  <si>
    <t>Formato Único de Inventario Documental -FUID- de eliminación de archivos, publicado en página WEB</t>
  </si>
  <si>
    <t>Instrumento de recuperación de información que describe de manera exacta y precisa las series o asuntos de un fondo documental que se tienen como disposición final de su eliminación.</t>
  </si>
  <si>
    <t>Módulo que establece las condiciones y permisos de funcionarios frente a los otros módulos de gestión documental definiendo roles y permisos.</t>
  </si>
  <si>
    <t xml:space="preserve">Oficina TIC - Gestión Documental 
</t>
  </si>
  <si>
    <t>Módulo que define el cronograma de transferencias documentales primarias para las dependencias y procesos de la entidad.</t>
  </si>
  <si>
    <t xml:space="preserve">Directivos, Funcionarios y Colaboradores
</t>
  </si>
  <si>
    <t xml:space="preserve">Módulo que contiene las solicitudes de préstamo de documentos existentes en el archivo central de la entidad (análogo) y Bodega Externa. </t>
  </si>
  <si>
    <t>Módulo que contiene las solicitudes de préstamo de documentos existentes en el archivo central de la entidad (electrónicos)</t>
  </si>
  <si>
    <t>Módulo que permite el alistamiento de las transferencias documentales secundarias al archivo histórico correspondiente.</t>
  </si>
  <si>
    <t>Módulo que contiene la administración de las cajas y carpetas existentes en el archivo central de la entidad (análogo).</t>
  </si>
  <si>
    <t>Módulo que contiene los campos de descripción normalizada para documentos de transferencia documental secundaria.</t>
  </si>
  <si>
    <t>Proyecto del sistema de gestión de documentos electrónicos de archivos (SGDEA) Sistema de Gestión de Documentos Electrónicos de Archivo</t>
  </si>
  <si>
    <t>Registro de actividades relacionadas con los equipos IT de la UPRA. Se registran actualizaciones de hardware, software, mantenimiento de equipos, información del responsable y software instalado, además contiene el concepto técnico para baja de elementos. Información que refleja el control y seguimiento de los equipos Tecnológicos de la Entidad</t>
  </si>
  <si>
    <t>Solicitud de cambios de Parámetros o desarrollo de software</t>
  </si>
  <si>
    <t>Análisis de viabilidades de las solicitudes de Ingeniería de Software</t>
  </si>
  <si>
    <t xml:space="preserve">Informe que indica la ejecución del Presupuesto de la Entidad. </t>
  </si>
  <si>
    <t>Solicitudes de certificaciones contractuales.
La subserie hace referencia a dar respuesta a las solicitudes de certificaciones contractuales que fueron ejecutados con la UPRA , reflejando la gestión del envió de la respuesta a la solicitud esta documentación soportan la gestión pública de la Entidad, en virtud del Decreto 4145 de 2011.</t>
  </si>
  <si>
    <t xml:space="preserve">Implementar la Estrategia de Uso y Apropiación de T.I. enmarcada en la gestión del conocimiento organizacional.  </t>
  </si>
  <si>
    <t>Servicio que gestiona los mecanismos de seguridad tecnológica de la entidad, en aras de mitigar los riesgos de accesos no autorizados a través de la infraestructura tecnológica de la UPRA.</t>
  </si>
  <si>
    <t>Administradores de infraestructura, soporte, Arquitectura</t>
  </si>
  <si>
    <t>Equipos de usuario final (portátiles, equipos de escritorio, estaciones de trabajo, etc).</t>
  </si>
  <si>
    <t>Upra</t>
  </si>
  <si>
    <t>Informes generados que dan cuenta de la gestión y cumplimiento de los compromisos del proceso de servicios tecnológicos.</t>
  </si>
  <si>
    <t>pdf, docx, xlsx</t>
  </si>
  <si>
    <t>Gestionar la seguridad de la información y el dominio de servicios tecnológicos acorde con el marco de referencia de arquitectura Tl para que la infraestructura tecnológica soporte los sistemas y servicios de información que faciliten la eficiencia y efectividad de los procesos institucionales.</t>
  </si>
  <si>
    <t>Profesional Especializado
Grado 17</t>
  </si>
  <si>
    <t>Plan de Apertura de Datos Abiertos</t>
  </si>
  <si>
    <t xml:space="preserve">Seguimiento al Plan de Datos Abiertos </t>
  </si>
  <si>
    <t xml:space="preserve">Sello de Excelencia </t>
  </si>
  <si>
    <t>PROFESIONAL ESPECIALIZADO 
Grado 17</t>
  </si>
  <si>
    <t>Instrumento de identificación de conjunto de Datos y planeación para su apertura.</t>
  </si>
  <si>
    <t xml:space="preserve">Listado de Geoservicios </t>
  </si>
  <si>
    <t xml:space="preserve">Listado Metadatos </t>
  </si>
  <si>
    <t>Gestionar el análisis y aseguramiento de calidad de los componentes de información acorde con el marco de referencia de arquitectura de TI para una adecuada caracterización y estructuración que conlleve a la eficiencia y efectividad de los procesos institucionales.</t>
  </si>
  <si>
    <t>xlsx, CSV</t>
  </si>
  <si>
    <t>n/a</t>
  </si>
  <si>
    <t xml:space="preserve">Plan de calidad de la Información - </t>
  </si>
  <si>
    <t xml:space="preserve">Matriz de gestión de estándares-
</t>
  </si>
  <si>
    <t xml:space="preserve">Documento que contiene el seguimiento y la evaluación a los Planes de Ordenamiento productivo que brinda los criterios básicos y los elementos técnicos a tener en cuenta para las siguientes formulaciones de instrumentos que potencialicen las cadenas productivas. </t>
  </si>
  <si>
    <t xml:space="preserve">
GESTIÓN DOCUMENTAL</t>
  </si>
  <si>
    <t xml:space="preserve">Funcionarios y Colaboradores 
</t>
  </si>
  <si>
    <t>Registra los instrumentos para realizar el ordenamiento productivo y para apoyar los informes de seguimiento del plan de ordenamiento productivo, esto en cumplimiento de la Ley 1454 de 2011.</t>
  </si>
  <si>
    <t xml:space="preserve">Documento Técnico de Análisis de determinantes ambientales  </t>
  </si>
  <si>
    <t>Son los documentos que establecen los criterios técnicos, ambientales, sociales, jurídicos y  económicos, orientados a una adecuada y/o correcta planeación y prestación del servicio público de ADT de manera integral.</t>
  </si>
  <si>
    <t>Son los documentos y/o archivos resultado de los estudios e investigaciones que permiten establecer la conveniencia en la implementación de proyectos de adecuación de tierras de pequeña, mediana y gran escala, en el marco de criterios técnicos,  ambientales, sociales, jurídicos y económicos.</t>
  </si>
  <si>
    <t>xlsx, docx, pdf. Gdb</t>
  </si>
  <si>
    <t>xlsx, docx</t>
  </si>
  <si>
    <t>Estudios de distribución y tenencia de tierras rurales: Estudios de la caracterización de los fenómenos de concentración y fraccionamiento de la propiedad y evalúan la estructura de la tenencia de tierras rurales.</t>
  </si>
  <si>
    <t xml:space="preserve">Actas de la comisión de personal </t>
  </si>
  <si>
    <t>Documento en el que se relacionan los temas tratados y acordados por la Comisión de Personal en razón a las funciones establecidas en el Artículo 16 de la Ley 909 de 2004 y el artículo 2.2.18.8.1 del Decreto 1083 de 2015.</t>
  </si>
  <si>
    <t xml:space="preserve">Los Miembros de la Comisión de Personal
</t>
  </si>
  <si>
    <t xml:space="preserve">COMISIÓN DE PERSONAL </t>
  </si>
  <si>
    <t>COMISIÓN DE PERSONAL 
GESTIÓN DOCUMENTAL</t>
  </si>
  <si>
    <t xml:space="preserve">Conjunto de documentos que contienen estudios y análisis para el ordenamiento Productivo. 
</t>
  </si>
  <si>
    <t xml:space="preserve">Actas del comité paritario de seguridad y salud en el trabajo - Comité Copas  </t>
  </si>
  <si>
    <t xml:space="preserve">TALENTO HUMANO </t>
  </si>
  <si>
    <t>TALENTO HUMANO 
GESTIÓN DOCUMENTAL</t>
  </si>
  <si>
    <t xml:space="preserve">Sistema de Gestión de Seguridad y Salud en el trabajo </t>
  </si>
  <si>
    <t>Sistema de Gestión de Seguridad y Salud en el trabajo, en el que se identifican las metas, responsables, recursos y cronograma de actividades para alcanzar los objetivos  propuestos.</t>
  </si>
  <si>
    <t>TALENTO HUMANO
GESTIÓN DOCUMENTAL</t>
  </si>
  <si>
    <t>Documento en el que se planean las  acciones de capacitación y formación que facilitan, desde la aplicación de los lineamientos del Plan Nacional de Formación y Capacitación – PNFC 2023 – 2030, el desarrollo y mejora de las competencias de los servidores públicos de la UPRA durante su ciclo de vida de servicio público (ingreso, desarrollo y retiro), a través de la ejecución de actividades de inducción, entrenamiento en puesto de trabajo, capacitación formal y no formal y fortalecimiento de habilidades blandas, atendiendo las disposiciones establecidas en la normativa vigente</t>
  </si>
  <si>
    <t xml:space="preserve">Programa Institucional de Capacitación </t>
  </si>
  <si>
    <t>TALENTO HUMANO 
GESTIÓN DOCUMENTAL
COMUNICACIONES</t>
  </si>
  <si>
    <t>Programa Institucional de Incentivos</t>
  </si>
  <si>
    <t xml:space="preserve">En el que se señala los incentivos pecuarios y no pecuarios para todos los servidores públicos y sus familias. </t>
  </si>
  <si>
    <t xml:space="preserve">SECRETARÍA GENERAL
TALENTO HUMANO </t>
  </si>
  <si>
    <t xml:space="preserve">Actas del comité de convivencia laboral </t>
  </si>
  <si>
    <t xml:space="preserve">Reglamento de la Comisión de Personal </t>
  </si>
  <si>
    <t>Es el reglamento de la Comisión de personal. Está previsto en la Ley 909 de 2004.</t>
  </si>
  <si>
    <t xml:space="preserve">Miembros Comité de Convivencia 
Dirección General </t>
  </si>
  <si>
    <t xml:space="preserve">Solicitud de inexistencia o insuficiencia de personal en planta </t>
  </si>
  <si>
    <t xml:space="preserve">Control y seguimiento a la apertura del Conjunto de Datos. </t>
  </si>
  <si>
    <t xml:space="preserve">Instrumento de identificación y seguimiento de conjunto de Datos a postularse a la estrategia de sello de excelencia </t>
  </si>
  <si>
    <t>Listado de los Geoservicios de la información Geográfica generada por la UPRA</t>
  </si>
  <si>
    <t>Listado de los Metadatos de la información Geográfica generada por la UPRA</t>
  </si>
  <si>
    <t xml:space="preserve">Descripción de los elementos de datos, campos, atributos, tipos, formatos y descripción de la información geográfica generada por la UPRA. </t>
  </si>
  <si>
    <t xml:space="preserve">Análisis de determinantes ambientales, para los núcleos priorizados para la declaratoria de áreas de protección para la producción de alimentos (APPA).   </t>
  </si>
  <si>
    <t xml:space="preserve">Conjunto de documentos que orientan la toma de decisiones en el ordenamiento productivo a nivel Nacional.
</t>
  </si>
  <si>
    <t xml:space="preserve">Informes de Gestión
</t>
  </si>
  <si>
    <t>Es un instrumento de consolidación de la información general de la dirección, el cual puede incluir: logros, resultados, metas y oportunidades de mejora de la gestión en un período determinado de tiempo.</t>
  </si>
  <si>
    <t>SECRETARÍA GENERAL
DIRECCIÓN DEL USO EFICIENTE DEL SUELO Y ADECUACIÓN DE TIERRAS</t>
  </si>
  <si>
    <t>Documento que establece el avance, dificultades, estrategias de solución, lecciones aprendidas, metas y retos de los proyectos de cada anualidad de la DUESAT  </t>
  </si>
  <si>
    <t>GESTIÓN DOCUMENTAL
DIRECCIÓN DEL USO EFICIENTE DEL SUELO Y ADECUACIÓN DE TIERRAS</t>
  </si>
  <si>
    <t>Gestionar y hacer seguimiento de los recursos económicos y presupuestales de cada vigencia fiscal de la UPRA, en estricto cumplimiento de la normativa vigente y la misión institucional.</t>
  </si>
  <si>
    <t>Son aquellas donde la ejecución del contrato se inicia afectando el presupuesto de la vigencia en curso y el objeto del compromiso continúa llevándose a cabo en una vigencia futura autorizada.</t>
  </si>
  <si>
    <t>LIDER DE PROCESO / PROFESIONAL ESPECIALIZADO - 2028-22</t>
  </si>
  <si>
    <t>Desarrollar y mantener servicios de análisis de información, para que los procesamientos espaciales y alfanuméricos  faciliten la eficiencia y efectividad de los productos institucionales</t>
  </si>
  <si>
    <t>Guías, otros documentos, scripts y aplicativos.</t>
  </si>
  <si>
    <t xml:space="preserve">Directivos, Funcionarios y colaboradores </t>
  </si>
  <si>
    <t xml:space="preserve">DIRECCIONES TÉCNICAS - DIRECCIÓN GENERAL 
OFICINA TIC </t>
  </si>
  <si>
    <t xml:space="preserve">ANÁLISIS DE INFORMACIÓN  
SERVICIOS TECNOLOGICOS
GESTIÓN DOCUMENTAL </t>
  </si>
  <si>
    <t>xlsx, Access, PostgreSQL,</t>
  </si>
  <si>
    <t xml:space="preserve">ANÁLISIS DE INFORMACIÓN  </t>
  </si>
  <si>
    <t>pdf, .ICS</t>
  </si>
  <si>
    <t xml:space="preserve">xlsx, docx, pdf, postgresql, .ipynb </t>
  </si>
  <si>
    <t>Persona que brinda asesoría técnica a la Dirección General  mediante el acompañamiento de su equipo técnico y la articulación interna con todas las direcciones y oficinas de la entidad.</t>
  </si>
  <si>
    <t xml:space="preserve">Actas de Comité de Dirección </t>
  </si>
  <si>
    <t>Actos administrativos emitidos por el Comité de Dirección que reflejan los temas tratados, las decisiones y acciones tomadas en su interior convirtiéndose en parte del patrimonio y memoria institucional de la entidad.</t>
  </si>
  <si>
    <t>Directivos</t>
  </si>
  <si>
    <t xml:space="preserve">
ASESORÍA DE COMUNICACIONES</t>
  </si>
  <si>
    <t>SECRETARIA EJECUTIVA DE DIRECCIÓN GENERAL
GESTIÓN DOCUMENTAL</t>
  </si>
  <si>
    <t xml:space="preserve">Directivos y Asesoría Técnica 
</t>
  </si>
  <si>
    <t xml:space="preserve">Estudios de gestión territorial
</t>
  </si>
  <si>
    <t>Proceso ( personas autorizadas)</t>
  </si>
  <si>
    <t>DIRECCIÓN TÉCNICA DE ORDENAMIENTO DE LA PROPIEDAD Y MERCADO DE TIERRAS</t>
  </si>
  <si>
    <t xml:space="preserve">
DIRECCIÓN TÉCNICA DE ORDENAMIENTO DE LA PROPIEDAD Y MERCADO DE TIERRAS
GESTIÓN DOCUMENTAL</t>
  </si>
  <si>
    <t xml:space="preserve">Estudios de mercado de tierras
</t>
  </si>
  <si>
    <t>Directivos, Funcionarios y Colaboradores (autorizados)
Ciudadanía (Se publica la versión final)</t>
  </si>
  <si>
    <t xml:space="preserve">Estudios de regularización de la propiedad y acceso a tierras rurales.
</t>
  </si>
  <si>
    <t xml:space="preserve">Informes técnicos de ordenamiento de la propiedad y mercado de tierra
</t>
  </si>
  <si>
    <t>Informes realizados por equipos de trabajo de la Dirección de Ordenamiento de la Propiedad y Mercado de Tierras en temáticas asociadas con las funciones del Ordenamiento Social de la propiedad (OSP).</t>
  </si>
  <si>
    <t xml:space="preserve">Directivos, Funcionarios, Colaboradores y Planeación Estratégica  </t>
  </si>
  <si>
    <t xml:space="preserve">
DIRECCIÓN TÉCNICA DE ORDENAMIENTO DE LA PROPIEDAD Y MERCADO DE TIERRAS
PLANEACIÓN ESTRATÉGICA </t>
  </si>
  <si>
    <t xml:space="preserve">Informes de evaluación de políticas públicas
</t>
  </si>
  <si>
    <t>Informes de evaluación de políticas públicas sectoriales realizados por equipos de trabajo de la Dirección de Ordenamiento de la Propiedad y Mercado de Tierras, algunas veces con la participación de consultores externos.</t>
  </si>
  <si>
    <t xml:space="preserve">Informes de seguimiento a políticas públicas
</t>
  </si>
  <si>
    <t>Informes de seguimiento de políticas públicas sectoriales realizados por equipos de trabajo de la Dirección de Ordenamiento de la Propiedad y Mercado de Tierras, algunas veces con la participación de consultores externos.</t>
  </si>
  <si>
    <t xml:space="preserve">Instrumentos de distribución y tenencia de tierras rurales
</t>
  </si>
  <si>
    <t xml:space="preserve">Instrumentos de gestión territorial
</t>
  </si>
  <si>
    <t xml:space="preserve">Instrumentos de mercado de tierras
</t>
  </si>
  <si>
    <t xml:space="preserve">Instrumentos de regularización de la propiedad y acceso a tierras rurales
</t>
  </si>
  <si>
    <t xml:space="preserve">Lineamientos y criterios de distribución y tenencia de tierras rurales
</t>
  </si>
  <si>
    <t xml:space="preserve">Lineamientos y criterios de gestión territorial 
</t>
  </si>
  <si>
    <t xml:space="preserve">Lineamientos y criterios de mercado de tierras
</t>
  </si>
  <si>
    <t xml:space="preserve">Lineamientos y criterios de regularización de la propiedad y acceso a tierras rurales
</t>
  </si>
  <si>
    <t>Directivos, Funcionarios y Colaboradores
Ciudadanía (Tienen acceso solo a los resultados)</t>
  </si>
  <si>
    <t xml:space="preserve">Gestor de Contenido de las atenciones de Requerimientos al Grupo
 ( Sharepoint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</si>
</sst>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numFmts>
  <fonts count="7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6"/>
      <color rgb="FF242BB9"/>
      <name val="Calibri"/>
      <family val="2"/>
      <scheme val="minor"/>
    </font>
    <font>
      <b/>
      <sz val="14"/>
      <color theme="0"/>
      <name val="Calibri"/>
      <family val="2"/>
      <scheme val="minor"/>
    </font>
    <font>
      <i/>
      <sz val="11"/>
      <color rgb="FF242BB9"/>
      <name val="Calibri"/>
      <family val="2"/>
      <scheme val="minor"/>
    </font>
    <font>
      <b/>
      <sz val="11"/>
      <name val="Arial"/>
      <family val="2"/>
    </font>
    <font>
      <b/>
      <sz val="14"/>
      <color rgb="FF242BB9"/>
      <name val="Calibri"/>
      <family val="2"/>
      <scheme val="minor"/>
    </font>
    <font>
      <b/>
      <sz val="11"/>
      <color rgb="FFFFFFFF"/>
      <name val="Calibri"/>
      <family val="2"/>
      <scheme val="minor"/>
    </font>
    <font>
      <b/>
      <sz val="11"/>
      <color rgb="FF000000"/>
      <name val="Calibri"/>
      <family val="2"/>
      <scheme val="minor"/>
    </font>
    <font>
      <b/>
      <sz val="12"/>
      <color theme="0"/>
      <name val="Calibri"/>
      <family val="2"/>
      <scheme val="minor"/>
    </font>
    <font>
      <sz val="11"/>
      <color rgb="FF242BB9"/>
      <name val="Calibri"/>
      <family val="2"/>
      <scheme val="minor"/>
    </font>
    <font>
      <b/>
      <sz val="11"/>
      <name val="Calibri"/>
      <family val="2"/>
      <scheme val="minor"/>
    </font>
    <font>
      <sz val="9"/>
      <color theme="1"/>
      <name val="Arial"/>
      <family val="2"/>
    </font>
    <font>
      <sz val="12"/>
      <color theme="1"/>
      <name val="Calibri"/>
      <family val="2"/>
      <scheme val="minor"/>
    </font>
    <font>
      <sz val="10"/>
      <color rgb="FF242BB9"/>
      <name val="Calibri"/>
      <family val="2"/>
      <scheme val="minor"/>
    </font>
    <font>
      <sz val="9"/>
      <color rgb="FF242BB9"/>
      <name val="Arial"/>
      <family val="2"/>
    </font>
    <font>
      <sz val="11"/>
      <color rgb="FF002060"/>
      <name val="Calibri"/>
      <family val="2"/>
      <scheme val="minor"/>
    </font>
    <font>
      <sz val="12"/>
      <color rgb="FF002060"/>
      <name val="Calibri"/>
      <family val="2"/>
      <scheme val="minor"/>
    </font>
    <font>
      <b/>
      <sz val="18"/>
      <color rgb="FF002060"/>
      <name val="Calibri"/>
      <family val="2"/>
      <scheme val="minor"/>
    </font>
    <font>
      <sz val="12"/>
      <color theme="3"/>
      <name val="Calibri"/>
      <family val="2"/>
      <scheme val="minor"/>
    </font>
    <font>
      <sz val="11"/>
      <color theme="3"/>
      <name val="Calibri"/>
      <family val="2"/>
      <scheme val="minor"/>
    </font>
    <font>
      <b/>
      <sz val="9"/>
      <color theme="0"/>
      <name val="Calibri"/>
      <family val="2"/>
      <scheme val="minor"/>
    </font>
    <font>
      <sz val="11"/>
      <color indexed="8"/>
      <name val="Calibri"/>
      <family val="2"/>
      <scheme val="minor"/>
    </font>
    <font>
      <b/>
      <sz val="16"/>
      <color theme="0"/>
      <name val="Calibri"/>
      <family val="2"/>
      <scheme val="minor"/>
    </font>
    <font>
      <sz val="10"/>
      <color theme="0"/>
      <name val="Calibri"/>
      <family val="2"/>
      <scheme val="minor"/>
    </font>
    <font>
      <sz val="8"/>
      <name val="Calibri"/>
      <family val="2"/>
      <scheme val="minor"/>
    </font>
    <font>
      <sz val="11"/>
      <color theme="1"/>
      <name val="Calibri"/>
      <family val="2"/>
    </font>
    <font>
      <sz val="11"/>
      <color rgb="FF000000"/>
      <name val="Arial"/>
      <family val="2"/>
    </font>
    <font>
      <sz val="10"/>
      <color theme="1"/>
      <name val="Arial"/>
      <family val="2"/>
    </font>
    <font>
      <b/>
      <sz val="10"/>
      <color theme="1"/>
      <name val="Arial"/>
      <family val="2"/>
    </font>
    <font>
      <sz val="10"/>
      <name val="Arial"/>
      <family val="2"/>
    </font>
    <font>
      <sz val="11"/>
      <color theme="1"/>
      <name val="Arial"/>
      <family val="2"/>
    </font>
    <font>
      <sz val="12"/>
      <color rgb="FF000000"/>
      <name val="Arial"/>
      <family val="2"/>
    </font>
    <font>
      <b/>
      <sz val="11"/>
      <color theme="1"/>
      <name val="Calibri"/>
      <family val="2"/>
    </font>
    <font>
      <b/>
      <sz val="11"/>
      <color theme="1"/>
      <name val="Arial"/>
      <family val="2"/>
    </font>
    <font>
      <sz val="9"/>
      <name val="Arial"/>
      <family val="2"/>
    </font>
    <font>
      <b/>
      <sz val="9"/>
      <color theme="1"/>
      <name val="Arial"/>
      <family val="2"/>
    </font>
    <font>
      <b/>
      <sz val="14"/>
      <color rgb="FF000000"/>
      <name val="Arial"/>
      <family val="2"/>
    </font>
    <font>
      <b/>
      <sz val="9"/>
      <color theme="9" tint="-0.249977111117893"/>
      <name val="Arial"/>
      <family val="2"/>
    </font>
    <font>
      <b/>
      <sz val="12"/>
      <color theme="0"/>
      <name val="Arial"/>
      <family val="2"/>
    </font>
    <font>
      <sz val="10"/>
      <color rgb="FF242BB9"/>
      <name val="Arial"/>
      <family val="2"/>
    </font>
    <font>
      <b/>
      <sz val="14"/>
      <color theme="1"/>
      <name val="Arial"/>
      <family val="2"/>
    </font>
    <font>
      <b/>
      <sz val="9"/>
      <color theme="0"/>
      <name val="Arial"/>
      <family val="2"/>
    </font>
    <font>
      <b/>
      <sz val="10"/>
      <color theme="0"/>
      <name val="Arial"/>
      <family val="2"/>
    </font>
    <font>
      <sz val="11"/>
      <color rgb="FF000000"/>
      <name val="Calibri"/>
      <family val="2"/>
      <scheme val="minor"/>
    </font>
    <font>
      <sz val="10"/>
      <color theme="1"/>
      <name val="Calibri"/>
      <family val="2"/>
    </font>
    <font>
      <b/>
      <sz val="10"/>
      <color rgb="FF000000"/>
      <name val="Arial"/>
      <family val="2"/>
    </font>
    <font>
      <sz val="10"/>
      <color rgb="FF000000"/>
      <name val="Arial"/>
      <family val="2"/>
    </font>
    <font>
      <sz val="10"/>
      <color theme="1"/>
      <name val="Calibri"/>
      <family val="2"/>
      <scheme val="minor"/>
    </font>
    <font>
      <b/>
      <sz val="10"/>
      <color theme="1"/>
      <name val="Calibri"/>
      <family val="2"/>
    </font>
    <font>
      <b/>
      <sz val="10"/>
      <color theme="0"/>
      <name val="Calibri"/>
      <family val="2"/>
      <scheme val="minor"/>
    </font>
    <font>
      <sz val="9"/>
      <color indexed="81"/>
      <name val="Tahoma"/>
      <family val="2"/>
    </font>
    <font>
      <b/>
      <sz val="9"/>
      <color indexed="81"/>
      <name val="Tahoma"/>
      <family val="2"/>
    </font>
    <font>
      <b/>
      <sz val="22"/>
      <color rgb="FF000000"/>
      <name val="Calibri"/>
      <family val="2"/>
    </font>
    <font>
      <sz val="14"/>
      <color rgb="FF000000"/>
      <name val="Calibri"/>
      <family val="2"/>
    </font>
    <font>
      <b/>
      <sz val="20"/>
      <color rgb="FF000000"/>
      <name val="Calibri"/>
      <family val="2"/>
    </font>
    <font>
      <b/>
      <sz val="16"/>
      <color rgb="FF000000"/>
      <name val="Arial"/>
      <family val="2"/>
    </font>
    <font>
      <sz val="16"/>
      <color rgb="FF000000"/>
      <name val="Arial"/>
      <family val="2"/>
    </font>
    <font>
      <b/>
      <sz val="14"/>
      <color rgb="FFFF0000"/>
      <name val="Arial"/>
      <family val="2"/>
    </font>
    <font>
      <sz val="14"/>
      <color rgb="FF000000"/>
      <name val="Arial"/>
      <family val="2"/>
    </font>
    <font>
      <b/>
      <sz val="16"/>
      <color rgb="FFFF0000"/>
      <name val="Arial"/>
      <family val="2"/>
    </font>
    <font>
      <b/>
      <sz val="14"/>
      <color rgb="FFFFC000"/>
      <name val="Arial"/>
      <family val="2"/>
    </font>
    <font>
      <b/>
      <sz val="16"/>
      <color rgb="FFFFC000"/>
      <name val="Arial"/>
      <family val="2"/>
    </font>
    <font>
      <b/>
      <sz val="14"/>
      <color rgb="FF538135"/>
      <name val="Arial"/>
      <family val="2"/>
    </font>
    <font>
      <b/>
      <sz val="16"/>
      <color rgb="FF00B050"/>
      <name val="Arial"/>
      <family val="2"/>
    </font>
    <font>
      <b/>
      <sz val="14"/>
      <color rgb="FF0070C0"/>
      <name val="Arial"/>
      <family val="2"/>
    </font>
    <font>
      <b/>
      <sz val="16"/>
      <color rgb="FF0070C0"/>
      <name val="Arial"/>
      <family val="2"/>
    </font>
    <font>
      <b/>
      <sz val="10"/>
      <name val="Arial"/>
      <family val="2"/>
    </font>
    <font>
      <sz val="10"/>
      <color rgb="FFFF0000"/>
      <name val="Arial"/>
      <family val="2"/>
    </font>
  </fonts>
  <fills count="31">
    <fill>
      <patternFill patternType="none"/>
    </fill>
    <fill>
      <patternFill patternType="gray125"/>
    </fill>
    <fill>
      <patternFill patternType="solid">
        <fgColor theme="9"/>
      </patternFill>
    </fill>
    <fill>
      <patternFill patternType="solid">
        <fgColor theme="0"/>
        <bgColor indexed="64"/>
      </patternFill>
    </fill>
    <fill>
      <patternFill patternType="solid">
        <fgColor theme="1" tint="0.34998626667073579"/>
        <bgColor indexed="64"/>
      </patternFill>
    </fill>
    <fill>
      <patternFill patternType="solid">
        <fgColor rgb="FFD0CECE"/>
        <bgColor indexed="64"/>
      </patternFill>
    </fill>
    <fill>
      <patternFill patternType="solid">
        <fgColor rgb="FF242BB9"/>
        <bgColor indexed="64"/>
      </patternFill>
    </fill>
    <fill>
      <patternFill patternType="solid">
        <fgColor rgb="FFFFBB02"/>
        <bgColor indexed="64"/>
      </patternFill>
    </fill>
    <fill>
      <patternFill patternType="solid">
        <fgColor rgb="FF008CB9"/>
        <bgColor indexed="64"/>
      </patternFill>
    </fill>
    <fill>
      <patternFill patternType="solid">
        <fgColor indexed="65"/>
        <bgColor indexed="64"/>
      </patternFill>
    </fill>
    <fill>
      <patternFill patternType="solid">
        <fgColor rgb="FFFFFF00"/>
        <bgColor indexed="64"/>
      </patternFill>
    </fill>
    <fill>
      <patternFill patternType="solid">
        <fgColor theme="9" tint="-0.249977111117893"/>
        <bgColor indexed="64"/>
      </patternFill>
    </fill>
    <fill>
      <patternFill patternType="solid">
        <fgColor theme="9"/>
        <bgColor indexed="64"/>
      </patternFill>
    </fill>
    <fill>
      <patternFill patternType="solid">
        <fgColor theme="5" tint="0.39997558519241921"/>
        <bgColor indexed="64"/>
      </patternFill>
    </fill>
    <fill>
      <patternFill patternType="solid">
        <fgColor rgb="FF00B050"/>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C00000"/>
        <bgColor indexed="64"/>
      </patternFill>
    </fill>
    <fill>
      <patternFill patternType="solid">
        <fgColor rgb="FFFFC000"/>
        <bgColor indexed="64"/>
      </patternFill>
    </fill>
    <fill>
      <patternFill patternType="solid">
        <fgColor theme="5"/>
        <bgColor indexed="64"/>
      </patternFill>
    </fill>
    <fill>
      <patternFill patternType="solid">
        <fgColor rgb="FFE26B0A"/>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rgb="FFE2EFDA"/>
        <bgColor indexed="64"/>
      </patternFill>
    </fill>
    <fill>
      <patternFill patternType="solid">
        <fgColor rgb="FFD9D9D9"/>
        <bgColor indexed="64"/>
      </patternFill>
    </fill>
    <fill>
      <patternFill patternType="solid">
        <fgColor rgb="FF00FF00"/>
        <bgColor indexed="64"/>
      </patternFill>
    </fill>
    <fill>
      <patternFill patternType="solid">
        <fgColor theme="9" tint="0.59999389629810485"/>
        <bgColor indexed="64"/>
      </patternFill>
    </fill>
    <fill>
      <patternFill patternType="solid">
        <fgColor theme="3"/>
        <bgColor indexed="64"/>
      </patternFill>
    </fill>
    <fill>
      <patternFill patternType="solid">
        <fgColor rgb="FF0070C0"/>
        <bgColor indexed="64"/>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548235"/>
      </left>
      <right style="thin">
        <color rgb="FF548235"/>
      </right>
      <top style="thin">
        <color rgb="FF548235"/>
      </top>
      <bottom style="thin">
        <color rgb="FF548235"/>
      </bottom>
      <diagonal/>
    </border>
    <border>
      <left style="thin">
        <color rgb="FF548235"/>
      </left>
      <right/>
      <top style="thin">
        <color rgb="FF548235"/>
      </top>
      <bottom/>
      <diagonal/>
    </border>
    <border>
      <left/>
      <right/>
      <top style="thin">
        <color rgb="FF548235"/>
      </top>
      <bottom/>
      <diagonal/>
    </border>
    <border>
      <left/>
      <right style="thin">
        <color rgb="FF548235"/>
      </right>
      <top style="thin">
        <color rgb="FF548235"/>
      </top>
      <bottom/>
      <diagonal/>
    </border>
    <border>
      <left style="thin">
        <color rgb="FF548235"/>
      </left>
      <right style="thin">
        <color rgb="FF548235"/>
      </right>
      <top style="thin">
        <color rgb="FF548235"/>
      </top>
      <bottom/>
      <diagonal/>
    </border>
    <border>
      <left style="thin">
        <color rgb="FF548235"/>
      </left>
      <right/>
      <top/>
      <bottom/>
      <diagonal/>
    </border>
    <border>
      <left/>
      <right style="thin">
        <color rgb="FF548235"/>
      </right>
      <top/>
      <bottom/>
      <diagonal/>
    </border>
    <border>
      <left style="thin">
        <color rgb="FF548235"/>
      </left>
      <right/>
      <top/>
      <bottom style="thin">
        <color rgb="FF548235"/>
      </bottom>
      <diagonal/>
    </border>
    <border>
      <left/>
      <right/>
      <top/>
      <bottom style="thin">
        <color rgb="FF548235"/>
      </bottom>
      <diagonal/>
    </border>
    <border>
      <left/>
      <right style="thin">
        <color rgb="FF548235"/>
      </right>
      <top/>
      <bottom style="thin">
        <color rgb="FF548235"/>
      </bottom>
      <diagonal/>
    </border>
    <border>
      <left style="thin">
        <color rgb="FF548235"/>
      </left>
      <right style="thin">
        <color rgb="FF548235"/>
      </right>
      <top/>
      <bottom style="thin">
        <color rgb="FF548235"/>
      </bottom>
      <diagonal/>
    </border>
    <border>
      <left style="thin">
        <color rgb="FF548235"/>
      </left>
      <right/>
      <top style="thin">
        <color rgb="FF548235"/>
      </top>
      <bottom style="thin">
        <color rgb="FF548235"/>
      </bottom>
      <diagonal/>
    </border>
    <border>
      <left/>
      <right/>
      <top style="thin">
        <color rgb="FF548235"/>
      </top>
      <bottom style="thin">
        <color rgb="FF548235"/>
      </bottom>
      <diagonal/>
    </border>
    <border>
      <left/>
      <right style="thin">
        <color rgb="FF548235"/>
      </right>
      <top style="thin">
        <color rgb="FF548235"/>
      </top>
      <bottom style="thin">
        <color rgb="FF548235"/>
      </bottom>
      <diagonal/>
    </border>
    <border>
      <left/>
      <right style="thin">
        <color indexed="64"/>
      </right>
      <top/>
      <bottom style="thin">
        <color indexed="64"/>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n">
        <color theme="0"/>
      </right>
      <top style="thin">
        <color theme="9" tint="-0.24994659260841701"/>
      </top>
      <bottom style="thin">
        <color theme="9" tint="-0.24994659260841701"/>
      </bottom>
      <diagonal/>
    </border>
    <border>
      <left style="thin">
        <color theme="0"/>
      </left>
      <right style="thin">
        <color theme="0"/>
      </right>
      <top style="thin">
        <color theme="9" tint="-0.24994659260841701"/>
      </top>
      <bottom style="thin">
        <color theme="9" tint="-0.24994659260841701"/>
      </bottom>
      <diagonal/>
    </border>
    <border>
      <left style="thin">
        <color theme="0"/>
      </left>
      <right style="thin">
        <color theme="9" tint="-0.24994659260841701"/>
      </right>
      <top style="thin">
        <color theme="9" tint="-0.24994659260841701"/>
      </top>
      <bottom style="thin">
        <color theme="9" tint="-0.24994659260841701"/>
      </bottom>
      <diagonal/>
    </border>
    <border>
      <left style="thin">
        <color theme="9" tint="-0.24994659260841701"/>
      </left>
      <right/>
      <top style="thin">
        <color theme="9" tint="-0.24994659260841701"/>
      </top>
      <bottom/>
      <diagonal/>
    </border>
    <border>
      <left/>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theme="9" tint="-0.24994659260841701"/>
      </bottom>
      <diagonal/>
    </border>
    <border>
      <left/>
      <right/>
      <top/>
      <bottom style="thin">
        <color theme="9" tint="-0.24994659260841701"/>
      </bottom>
      <diagonal/>
    </border>
    <border>
      <left/>
      <right style="thin">
        <color theme="9" tint="-0.24994659260841701"/>
      </right>
      <top/>
      <bottom style="thin">
        <color theme="9" tint="-0.24994659260841701"/>
      </bottom>
      <diagonal/>
    </border>
    <border>
      <left style="thin">
        <color theme="9" tint="-0.24994659260841701"/>
      </left>
      <right style="thin">
        <color theme="9" tint="-0.24994659260841701"/>
      </right>
      <top style="thin">
        <color theme="9" tint="-0.24994659260841701"/>
      </top>
      <bottom/>
      <diagonal/>
    </border>
    <border>
      <left style="thin">
        <color theme="9" tint="-0.24994659260841701"/>
      </left>
      <right style="thin">
        <color theme="9" tint="-0.24994659260841701"/>
      </right>
      <top/>
      <bottom/>
      <diagonal/>
    </border>
    <border>
      <left style="thin">
        <color theme="9" tint="-0.24994659260841701"/>
      </left>
      <right style="thin">
        <color theme="9" tint="-0.24994659260841701"/>
      </right>
      <top/>
      <bottom style="thin">
        <color theme="9" tint="-0.24994659260841701"/>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right/>
      <top/>
      <bottom style="thin">
        <color theme="0"/>
      </bottom>
      <diagonal/>
    </border>
    <border>
      <left style="thin">
        <color indexed="64"/>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style="thin">
        <color indexed="64"/>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9" tint="-0.24994659260841701"/>
      </left>
      <right/>
      <top style="thin">
        <color theme="9" tint="-0.24994659260841701"/>
      </top>
      <bottom style="thin">
        <color theme="9" tint="-0.24994659260841701"/>
      </bottom>
      <diagonal/>
    </border>
    <border>
      <left/>
      <right style="thin">
        <color theme="9" tint="-0.24994659260841701"/>
      </right>
      <top style="thin">
        <color theme="9" tint="-0.24994659260841701"/>
      </top>
      <bottom style="thin">
        <color theme="9" tint="-0.24994659260841701"/>
      </bottom>
      <diagonal/>
    </border>
    <border>
      <left style="thin">
        <color theme="0"/>
      </left>
      <right style="thin">
        <color theme="0"/>
      </right>
      <top/>
      <bottom style="thin">
        <color theme="9" tint="-0.24994659260841701"/>
      </bottom>
      <diagonal/>
    </border>
    <border>
      <left/>
      <right/>
      <top style="thin">
        <color theme="9" tint="-0.24994659260841701"/>
      </top>
      <bottom style="thin">
        <color theme="9" tint="-0.24994659260841701"/>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9" fontId="1" fillId="0" borderId="0" applyFont="0" applyFill="0" applyBorder="0" applyAlignment="0" applyProtection="0"/>
    <xf numFmtId="0" fontId="4" fillId="2" borderId="0" applyNumberFormat="0" applyBorder="0" applyAlignment="0" applyProtection="0"/>
    <xf numFmtId="0" fontId="25" fillId="0" borderId="0"/>
    <xf numFmtId="0" fontId="33" fillId="0" borderId="0"/>
    <xf numFmtId="0" fontId="1" fillId="0" borderId="0"/>
    <xf numFmtId="0" fontId="1" fillId="0" borderId="0"/>
    <xf numFmtId="0" fontId="47" fillId="0" borderId="0"/>
  </cellStyleXfs>
  <cellXfs count="347">
    <xf numFmtId="0" fontId="0" fillId="0" borderId="0" xfId="0"/>
    <xf numFmtId="0" fontId="0" fillId="0" borderId="0" xfId="0" applyAlignment="1">
      <alignment wrapText="1"/>
    </xf>
    <xf numFmtId="0" fontId="0" fillId="0" borderId="1"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0" fontId="8" fillId="3" borderId="0" xfId="0" applyFont="1" applyFill="1" applyAlignment="1">
      <alignment horizontal="center" vertical="center" wrapText="1"/>
    </xf>
    <xf numFmtId="0" fontId="10" fillId="6" borderId="6" xfId="0" applyFont="1" applyFill="1" applyBorder="1" applyAlignment="1">
      <alignment horizontal="left" vertical="center" wrapText="1"/>
    </xf>
    <xf numFmtId="0" fontId="11" fillId="7" borderId="6" xfId="0" applyFont="1" applyFill="1" applyBorder="1" applyAlignment="1">
      <alignment horizontal="left" vertical="center" wrapText="1"/>
    </xf>
    <xf numFmtId="0" fontId="10" fillId="8" borderId="6" xfId="0" applyFont="1" applyFill="1" applyBorder="1" applyAlignment="1">
      <alignment horizontal="left" vertical="center" wrapText="1"/>
    </xf>
    <xf numFmtId="0" fontId="13" fillId="0" borderId="0" xfId="0" applyFont="1" applyAlignment="1">
      <alignment wrapText="1"/>
    </xf>
    <xf numFmtId="0" fontId="0" fillId="0" borderId="10" xfId="0" applyBorder="1" applyAlignment="1">
      <alignment wrapText="1"/>
    </xf>
    <xf numFmtId="0" fontId="0" fillId="0" borderId="12" xfId="0" applyBorder="1" applyAlignment="1">
      <alignment wrapText="1"/>
    </xf>
    <xf numFmtId="0" fontId="0" fillId="0" borderId="2" xfId="0" applyBorder="1" applyAlignment="1">
      <alignment wrapText="1"/>
    </xf>
    <xf numFmtId="0" fontId="6" fillId="4" borderId="6" xfId="0" applyFont="1" applyFill="1" applyBorder="1" applyAlignment="1">
      <alignment horizontal="center" vertical="center" wrapText="1"/>
    </xf>
    <xf numFmtId="0" fontId="0" fillId="0" borderId="11" xfId="0" applyBorder="1"/>
    <xf numFmtId="0" fontId="0" fillId="0" borderId="11" xfId="0" applyBorder="1" applyAlignment="1">
      <alignment wrapText="1"/>
    </xf>
    <xf numFmtId="0" fontId="19" fillId="0" borderId="0" xfId="0" applyFont="1" applyAlignment="1">
      <alignment horizontal="left" vertical="center"/>
    </xf>
    <xf numFmtId="0" fontId="20" fillId="0" borderId="0" xfId="0" applyFont="1" applyAlignment="1">
      <alignment horizontal="center" vertical="center"/>
    </xf>
    <xf numFmtId="0" fontId="16" fillId="0" borderId="0" xfId="0" applyFont="1" applyAlignment="1">
      <alignment horizontal="center" vertical="center" wrapText="1"/>
    </xf>
    <xf numFmtId="0" fontId="21" fillId="0" borderId="0" xfId="0" applyFont="1" applyAlignment="1">
      <alignment horizontal="center" vertical="center" wrapText="1"/>
    </xf>
    <xf numFmtId="9" fontId="21" fillId="0" borderId="0" xfId="1" applyFont="1" applyAlignment="1">
      <alignment horizontal="center" vertical="center" wrapText="1"/>
    </xf>
    <xf numFmtId="0" fontId="12" fillId="6" borderId="0" xfId="2" applyFont="1" applyFill="1" applyAlignment="1">
      <alignment horizontal="center" vertical="center" wrapText="1"/>
    </xf>
    <xf numFmtId="0" fontId="22" fillId="0" borderId="0" xfId="0" applyFont="1" applyAlignment="1">
      <alignment horizontal="center" vertical="center" wrapText="1"/>
    </xf>
    <xf numFmtId="0" fontId="23" fillId="0" borderId="0" xfId="0" applyFont="1" applyAlignment="1">
      <alignment horizontal="center" vertical="center"/>
    </xf>
    <xf numFmtId="0" fontId="0" fillId="0" borderId="0" xfId="0" applyAlignment="1">
      <alignment horizontal="center" vertical="center"/>
    </xf>
    <xf numFmtId="0" fontId="24" fillId="6" borderId="6" xfId="2" applyFont="1" applyFill="1" applyBorder="1" applyAlignment="1">
      <alignment horizontal="center" vertical="center" wrapText="1"/>
    </xf>
    <xf numFmtId="0" fontId="24" fillId="6" borderId="0" xfId="2" applyFont="1" applyFill="1" applyAlignment="1">
      <alignment horizontal="center" vertical="center" wrapText="1"/>
    </xf>
    <xf numFmtId="9" fontId="0" fillId="0" borderId="0" xfId="1" applyFont="1" applyAlignment="1">
      <alignment horizontal="center" vertical="center"/>
    </xf>
    <xf numFmtId="0" fontId="3" fillId="7" borderId="6" xfId="0" applyFont="1" applyFill="1" applyBorder="1" applyAlignment="1">
      <alignment horizontal="left" vertical="center" wrapText="1"/>
    </xf>
    <xf numFmtId="0" fontId="2" fillId="8" borderId="6" xfId="2" applyFont="1" applyFill="1" applyBorder="1" applyAlignment="1">
      <alignment horizontal="left" vertical="center" wrapText="1"/>
    </xf>
    <xf numFmtId="0" fontId="14" fillId="3" borderId="6" xfId="0" applyFont="1" applyFill="1" applyBorder="1" applyAlignment="1">
      <alignment horizontal="left" vertical="center" wrapText="1"/>
    </xf>
    <xf numFmtId="0" fontId="2" fillId="3" borderId="6" xfId="0" applyFont="1" applyFill="1" applyBorder="1" applyAlignment="1">
      <alignment horizontal="left" vertical="center" wrapText="1"/>
    </xf>
    <xf numFmtId="0" fontId="9" fillId="5" borderId="6" xfId="0" applyFont="1" applyFill="1" applyBorder="1" applyAlignment="1">
      <alignment horizontal="center" vertical="center" wrapText="1"/>
    </xf>
    <xf numFmtId="0" fontId="12" fillId="6" borderId="6" xfId="2" applyFont="1" applyFill="1" applyBorder="1" applyAlignment="1">
      <alignment horizontal="center" vertical="center" wrapText="1"/>
    </xf>
    <xf numFmtId="0" fontId="4" fillId="18" borderId="0" xfId="0" applyFont="1" applyFill="1"/>
    <xf numFmtId="0" fontId="26" fillId="0" borderId="17" xfId="0" applyFont="1" applyBorder="1" applyAlignment="1">
      <alignment vertical="center"/>
    </xf>
    <xf numFmtId="0" fontId="12" fillId="18" borderId="9" xfId="2" applyFont="1" applyFill="1" applyBorder="1" applyAlignment="1">
      <alignment horizontal="center" vertical="center" wrapText="1"/>
    </xf>
    <xf numFmtId="0" fontId="27" fillId="18" borderId="9" xfId="0" applyFont="1" applyFill="1" applyBorder="1" applyAlignment="1">
      <alignment horizontal="center" vertical="center" wrapText="1"/>
    </xf>
    <xf numFmtId="0" fontId="15" fillId="0" borderId="0" xfId="0" applyFont="1"/>
    <xf numFmtId="0" fontId="32" fillId="26" borderId="27" xfId="0" applyFont="1" applyFill="1" applyBorder="1" applyAlignment="1">
      <alignment horizontal="center" vertical="center" wrapText="1"/>
    </xf>
    <xf numFmtId="0" fontId="32" fillId="26" borderId="26" xfId="0" applyFont="1" applyFill="1" applyBorder="1" applyAlignment="1">
      <alignment horizontal="center" vertical="center" wrapText="1"/>
    </xf>
    <xf numFmtId="0" fontId="32" fillId="22" borderId="29" xfId="0" applyFont="1" applyFill="1" applyBorder="1" applyAlignment="1">
      <alignment horizontal="center" vertical="center"/>
    </xf>
    <xf numFmtId="0" fontId="31" fillId="0" borderId="12" xfId="0" applyFont="1" applyBorder="1" applyAlignment="1">
      <alignment horizontal="justify" vertical="center" wrapText="1"/>
    </xf>
    <xf numFmtId="0" fontId="32" fillId="19" borderId="29" xfId="0" applyFont="1" applyFill="1" applyBorder="1" applyAlignment="1">
      <alignment horizontal="center" vertical="center"/>
    </xf>
    <xf numFmtId="0" fontId="32" fillId="27" borderId="29" xfId="0" applyFont="1" applyFill="1" applyBorder="1" applyAlignment="1">
      <alignment horizontal="center" vertical="center"/>
    </xf>
    <xf numFmtId="0" fontId="32" fillId="26" borderId="29" xfId="0" applyFont="1" applyFill="1" applyBorder="1" applyAlignment="1">
      <alignment horizontal="center" vertical="center" wrapText="1"/>
    </xf>
    <xf numFmtId="0" fontId="32" fillId="26" borderId="12" xfId="0" applyFont="1" applyFill="1" applyBorder="1" applyAlignment="1">
      <alignment horizontal="center" vertical="center" wrapText="1"/>
    </xf>
    <xf numFmtId="0" fontId="34" fillId="0" borderId="0" xfId="0" applyFont="1"/>
    <xf numFmtId="0" fontId="15" fillId="0" borderId="6" xfId="0" applyFont="1" applyBorder="1"/>
    <xf numFmtId="0" fontId="33" fillId="0" borderId="45" xfId="0" applyFont="1" applyBorder="1" applyAlignment="1">
      <alignment horizontal="center" vertical="center" wrapText="1"/>
    </xf>
    <xf numFmtId="0" fontId="31" fillId="0" borderId="45" xfId="0" applyFont="1" applyBorder="1" applyAlignment="1">
      <alignment horizontal="center" vertical="center" wrapText="1"/>
    </xf>
    <xf numFmtId="0" fontId="31" fillId="0" borderId="0" xfId="0" applyFont="1" applyAlignment="1">
      <alignment horizontal="center" vertical="center"/>
    </xf>
    <xf numFmtId="0" fontId="31" fillId="0" borderId="0" xfId="0" applyFont="1"/>
    <xf numFmtId="0" fontId="34" fillId="0" borderId="30" xfId="5" applyFont="1" applyBorder="1" applyAlignment="1">
      <alignment horizontal="center" vertical="center"/>
    </xf>
    <xf numFmtId="0" fontId="34" fillId="25" borderId="30" xfId="5" applyFont="1" applyFill="1" applyBorder="1" applyAlignment="1">
      <alignment horizontal="center" vertical="center"/>
    </xf>
    <xf numFmtId="0" fontId="34" fillId="0" borderId="30" xfId="6" applyFont="1" applyBorder="1" applyAlignment="1">
      <alignment horizontal="center" vertical="center"/>
    </xf>
    <xf numFmtId="14" fontId="34" fillId="0" borderId="30" xfId="6" applyNumberFormat="1" applyFont="1" applyBorder="1" applyAlignment="1">
      <alignment horizontal="center" vertical="center"/>
    </xf>
    <xf numFmtId="49" fontId="31" fillId="0" borderId="0" xfId="6" applyNumberFormat="1" applyFont="1" applyAlignment="1">
      <alignment horizontal="center" vertical="top" wrapText="1"/>
    </xf>
    <xf numFmtId="0" fontId="31" fillId="0" borderId="0" xfId="0" applyFont="1" applyAlignment="1">
      <alignment vertical="top"/>
    </xf>
    <xf numFmtId="0" fontId="32" fillId="25" borderId="30" xfId="5" applyFont="1" applyFill="1" applyBorder="1" applyAlignment="1">
      <alignment horizontal="center" vertical="top"/>
    </xf>
    <xf numFmtId="0" fontId="33" fillId="0" borderId="0" xfId="4" applyAlignment="1">
      <alignment vertical="top" wrapText="1"/>
    </xf>
    <xf numFmtId="0" fontId="33" fillId="0" borderId="0" xfId="4" applyAlignment="1">
      <alignment horizontal="justify" vertical="top" wrapText="1"/>
    </xf>
    <xf numFmtId="0" fontId="31" fillId="0" borderId="0" xfId="4" applyFont="1" applyAlignment="1">
      <alignment horizontal="justify" vertical="top" wrapText="1"/>
    </xf>
    <xf numFmtId="0" fontId="32" fillId="0" borderId="0" xfId="5" applyFont="1" applyAlignment="1">
      <alignment horizontal="center" vertical="top"/>
    </xf>
    <xf numFmtId="0" fontId="39" fillId="25" borderId="30" xfId="5" applyFont="1" applyFill="1" applyBorder="1" applyAlignment="1">
      <alignment horizontal="center" vertical="center"/>
    </xf>
    <xf numFmtId="0" fontId="31" fillId="0" borderId="30" xfId="6" applyFont="1" applyBorder="1" applyAlignment="1">
      <alignment horizontal="center" vertical="top" wrapText="1"/>
    </xf>
    <xf numFmtId="0" fontId="31" fillId="0" borderId="30" xfId="0" applyFont="1" applyBorder="1" applyAlignment="1">
      <alignment vertical="top" wrapText="1"/>
    </xf>
    <xf numFmtId="1" fontId="31" fillId="0" borderId="30" xfId="6" applyNumberFormat="1" applyFont="1" applyBorder="1" applyAlignment="1">
      <alignment horizontal="center" vertical="top" wrapText="1"/>
    </xf>
    <xf numFmtId="0" fontId="33" fillId="0" borderId="30" xfId="4" applyBorder="1" applyAlignment="1">
      <alignment vertical="top" wrapText="1"/>
    </xf>
    <xf numFmtId="0" fontId="17" fillId="0" borderId="9" xfId="0" applyFont="1" applyBorder="1" applyAlignment="1">
      <alignment horizontal="center" vertical="center" wrapText="1"/>
    </xf>
    <xf numFmtId="0" fontId="30" fillId="28" borderId="45" xfId="0" applyFont="1" applyFill="1" applyBorder="1" applyAlignment="1">
      <alignment horizontal="center" vertical="center" wrapText="1"/>
    </xf>
    <xf numFmtId="0" fontId="30" fillId="0" borderId="45" xfId="0" applyFont="1" applyBorder="1" applyAlignment="1">
      <alignment horizontal="center" vertical="center" wrapText="1"/>
    </xf>
    <xf numFmtId="0" fontId="12" fillId="11" borderId="45" xfId="2" applyFont="1" applyFill="1" applyBorder="1" applyAlignment="1">
      <alignment horizontal="center" vertical="center" wrapText="1"/>
    </xf>
    <xf numFmtId="0" fontId="17" fillId="0" borderId="45" xfId="0" applyFont="1" applyBorder="1" applyAlignment="1">
      <alignment horizontal="left" vertical="center" wrapText="1"/>
    </xf>
    <xf numFmtId="0" fontId="17" fillId="0" borderId="45" xfId="0" quotePrefix="1" applyFont="1" applyBorder="1" applyAlignment="1">
      <alignment horizontal="left" vertical="center" wrapText="1"/>
    </xf>
    <xf numFmtId="0" fontId="17" fillId="0" borderId="45" xfId="0" applyFont="1" applyBorder="1" applyAlignment="1">
      <alignment horizontal="center" vertical="center" wrapText="1"/>
    </xf>
    <xf numFmtId="0" fontId="15" fillId="25" borderId="34" xfId="5" applyFont="1" applyFill="1" applyBorder="1" applyAlignment="1">
      <alignment horizontal="center" vertical="center"/>
    </xf>
    <xf numFmtId="0" fontId="15" fillId="0" borderId="30" xfId="5" applyFont="1" applyBorder="1" applyAlignment="1">
      <alignment horizontal="center" vertical="center"/>
    </xf>
    <xf numFmtId="0" fontId="15" fillId="25" borderId="30" xfId="5" applyFont="1" applyFill="1" applyBorder="1" applyAlignment="1">
      <alignment horizontal="center" vertical="center"/>
    </xf>
    <xf numFmtId="0" fontId="15" fillId="0" borderId="30" xfId="6" applyFont="1" applyBorder="1" applyAlignment="1">
      <alignment horizontal="center" vertical="center"/>
    </xf>
    <xf numFmtId="0" fontId="15" fillId="25" borderId="40" xfId="5" applyFont="1" applyFill="1" applyBorder="1" applyAlignment="1">
      <alignment horizontal="center" vertical="center"/>
    </xf>
    <xf numFmtId="14" fontId="15" fillId="0" borderId="30" xfId="6" applyNumberFormat="1" applyFont="1" applyBorder="1" applyAlignment="1">
      <alignment horizontal="center" vertical="center"/>
    </xf>
    <xf numFmtId="0" fontId="35" fillId="28" borderId="45" xfId="0" applyFont="1" applyFill="1" applyBorder="1" applyAlignment="1">
      <alignment horizontal="center" vertical="center"/>
    </xf>
    <xf numFmtId="14" fontId="18" fillId="0" borderId="45" xfId="0" applyNumberFormat="1" applyFont="1" applyBorder="1" applyAlignment="1">
      <alignment horizontal="center" vertical="center" wrapText="1"/>
    </xf>
    <xf numFmtId="0" fontId="43" fillId="0" borderId="45" xfId="0" applyFont="1" applyBorder="1" applyAlignment="1">
      <alignment horizontal="left" vertical="center" wrapText="1"/>
    </xf>
    <xf numFmtId="164" fontId="43" fillId="9" borderId="45" xfId="0" applyNumberFormat="1" applyFont="1" applyFill="1" applyBorder="1" applyAlignment="1">
      <alignment horizontal="center" vertical="center" wrapText="1"/>
    </xf>
    <xf numFmtId="0" fontId="42" fillId="11" borderId="46" xfId="2" applyFont="1" applyFill="1" applyBorder="1" applyAlignment="1">
      <alignment horizontal="center" vertical="center" wrapText="1"/>
    </xf>
    <xf numFmtId="0" fontId="42" fillId="11" borderId="47" xfId="2" applyFont="1" applyFill="1" applyBorder="1" applyAlignment="1">
      <alignment horizontal="center" vertical="center" wrapText="1"/>
    </xf>
    <xf numFmtId="0" fontId="42" fillId="11" borderId="48" xfId="2" applyFont="1" applyFill="1" applyBorder="1" applyAlignment="1">
      <alignment horizontal="center" vertical="center" wrapText="1"/>
    </xf>
    <xf numFmtId="0" fontId="15" fillId="0" borderId="14" xfId="0" applyFont="1" applyBorder="1" applyAlignment="1">
      <alignment horizontal="center" vertical="top" wrapText="1"/>
    </xf>
    <xf numFmtId="0" fontId="15" fillId="0" borderId="14" xfId="0" applyFont="1" applyBorder="1" applyAlignment="1">
      <alignment horizontal="left" vertical="top" wrapText="1"/>
    </xf>
    <xf numFmtId="0" fontId="15" fillId="3" borderId="14" xfId="0" applyFont="1" applyFill="1" applyBorder="1" applyAlignment="1">
      <alignment horizontal="justify" vertical="top" wrapText="1"/>
    </xf>
    <xf numFmtId="0" fontId="15" fillId="3" borderId="14" xfId="0" applyFont="1" applyFill="1" applyBorder="1" applyAlignment="1">
      <alignment horizontal="left" vertical="top" wrapText="1"/>
    </xf>
    <xf numFmtId="0" fontId="15" fillId="0" borderId="6" xfId="0" applyFont="1" applyBorder="1" applyAlignment="1">
      <alignment horizontal="center" vertical="top" wrapText="1"/>
    </xf>
    <xf numFmtId="0" fontId="15" fillId="0" borderId="6" xfId="0" applyFont="1" applyBorder="1" applyAlignment="1">
      <alignment horizontal="left" vertical="top" wrapText="1"/>
    </xf>
    <xf numFmtId="0" fontId="15" fillId="3" borderId="6" xfId="0" applyFont="1" applyFill="1" applyBorder="1" applyAlignment="1">
      <alignment horizontal="left" vertical="top" wrapText="1"/>
    </xf>
    <xf numFmtId="0" fontId="15" fillId="3" borderId="6" xfId="0" applyFont="1" applyFill="1" applyBorder="1" applyAlignment="1">
      <alignment horizontal="justify" vertical="top" wrapText="1"/>
    </xf>
    <xf numFmtId="0" fontId="15" fillId="0" borderId="6" xfId="0" applyFont="1" applyBorder="1" applyAlignment="1">
      <alignment horizontal="center" vertical="center" wrapText="1"/>
    </xf>
    <xf numFmtId="0" fontId="15" fillId="0" borderId="6" xfId="0" applyFont="1" applyBorder="1" applyAlignment="1">
      <alignment horizontal="left" vertical="center" wrapText="1"/>
    </xf>
    <xf numFmtId="0" fontId="15" fillId="3" borderId="6" xfId="0" applyFont="1" applyFill="1" applyBorder="1" applyAlignment="1">
      <alignment horizontal="left" vertical="center" wrapText="1"/>
    </xf>
    <xf numFmtId="0" fontId="15" fillId="0" borderId="6" xfId="0" applyFont="1" applyBorder="1" applyAlignment="1">
      <alignment horizontal="justify" vertical="center" wrapText="1"/>
    </xf>
    <xf numFmtId="0" fontId="15" fillId="3" borderId="6" xfId="0" applyFont="1" applyFill="1" applyBorder="1" applyAlignment="1">
      <alignment horizontal="justify" vertical="center" wrapText="1"/>
    </xf>
    <xf numFmtId="0" fontId="15" fillId="0" borderId="0" xfId="0" applyFont="1" applyAlignment="1">
      <alignment wrapText="1"/>
    </xf>
    <xf numFmtId="0" fontId="15" fillId="0" borderId="6" xfId="0" applyFont="1" applyBorder="1" applyAlignment="1">
      <alignment horizontal="left" vertical="center"/>
    </xf>
    <xf numFmtId="0" fontId="15" fillId="0" borderId="6" xfId="0" applyFont="1" applyBorder="1" applyAlignment="1">
      <alignment horizontal="center" vertical="center"/>
    </xf>
    <xf numFmtId="0" fontId="15" fillId="0" borderId="6" xfId="0" applyFont="1" applyBorder="1" applyAlignment="1">
      <alignment horizontal="justify" vertical="center"/>
    </xf>
    <xf numFmtId="0" fontId="45" fillId="12" borderId="6" xfId="2" applyFont="1" applyFill="1" applyBorder="1" applyAlignment="1">
      <alignment horizontal="center" vertical="center" wrapText="1"/>
    </xf>
    <xf numFmtId="0" fontId="45" fillId="6" borderId="6" xfId="2" applyFont="1" applyFill="1" applyBorder="1" applyAlignment="1">
      <alignment horizontal="center" vertical="center" wrapText="1"/>
    </xf>
    <xf numFmtId="0" fontId="38" fillId="9" borderId="6" xfId="0" applyFont="1" applyFill="1" applyBorder="1" applyAlignment="1">
      <alignment horizontal="center" vertical="center" wrapText="1"/>
    </xf>
    <xf numFmtId="0" fontId="39" fillId="10" borderId="0" xfId="0" applyFont="1" applyFill="1" applyAlignment="1">
      <alignment horizontal="center" vertical="center"/>
    </xf>
    <xf numFmtId="0" fontId="39" fillId="10" borderId="18" xfId="0" applyFont="1" applyFill="1" applyBorder="1" applyAlignment="1">
      <alignment horizontal="center" vertical="center"/>
    </xf>
    <xf numFmtId="0" fontId="39" fillId="0" borderId="13" xfId="0" applyFont="1" applyBorder="1" applyAlignment="1">
      <alignment horizontal="center" vertical="center" wrapText="1"/>
    </xf>
    <xf numFmtId="0" fontId="15" fillId="14" borderId="7" xfId="0" applyFont="1" applyFill="1" applyBorder="1" applyAlignment="1">
      <alignment vertical="center"/>
    </xf>
    <xf numFmtId="0" fontId="15" fillId="14" borderId="19" xfId="0" applyFont="1" applyFill="1" applyBorder="1" applyAlignment="1">
      <alignment vertical="center" wrapText="1"/>
    </xf>
    <xf numFmtId="0" fontId="39" fillId="17" borderId="27" xfId="0" applyFont="1" applyFill="1" applyBorder="1" applyAlignment="1">
      <alignment horizontal="center" vertical="center" wrapText="1"/>
    </xf>
    <xf numFmtId="0" fontId="15" fillId="17" borderId="27" xfId="0" applyFont="1" applyFill="1" applyBorder="1" applyAlignment="1">
      <alignment wrapText="1"/>
    </xf>
    <xf numFmtId="0" fontId="15" fillId="16" borderId="7" xfId="0" applyFont="1" applyFill="1" applyBorder="1" applyAlignment="1">
      <alignment vertical="center"/>
    </xf>
    <xf numFmtId="0" fontId="15" fillId="14" borderId="20" xfId="0" applyFont="1" applyFill="1" applyBorder="1" applyAlignment="1">
      <alignment vertical="center" wrapText="1"/>
    </xf>
    <xf numFmtId="0" fontId="39" fillId="10" borderId="24" xfId="0" applyFont="1" applyFill="1" applyBorder="1" applyAlignment="1">
      <alignment horizontal="center" vertical="center" wrapText="1"/>
    </xf>
    <xf numFmtId="0" fontId="15" fillId="10" borderId="7" xfId="0" applyFont="1" applyFill="1" applyBorder="1" applyAlignment="1">
      <alignment vertical="center"/>
    </xf>
    <xf numFmtId="0" fontId="39" fillId="15" borderId="16" xfId="0" applyFont="1" applyFill="1" applyBorder="1" applyAlignment="1">
      <alignment horizontal="center" vertical="center" wrapText="1"/>
    </xf>
    <xf numFmtId="0" fontId="15" fillId="20" borderId="7" xfId="0" applyFont="1" applyFill="1" applyBorder="1" applyAlignment="1">
      <alignment vertical="center"/>
    </xf>
    <xf numFmtId="0" fontId="15" fillId="16" borderId="20" xfId="0" applyFont="1" applyFill="1" applyBorder="1" applyAlignment="1">
      <alignment vertical="center" wrapText="1"/>
    </xf>
    <xf numFmtId="0" fontId="39" fillId="16" borderId="24" xfId="0" applyFont="1" applyFill="1" applyBorder="1" applyAlignment="1">
      <alignment horizontal="center" vertical="center" wrapText="1"/>
    </xf>
    <xf numFmtId="0" fontId="39" fillId="3" borderId="25" xfId="0" applyFont="1" applyFill="1" applyBorder="1" applyAlignment="1">
      <alignment horizontal="center" vertical="center" wrapText="1"/>
    </xf>
    <xf numFmtId="0" fontId="15" fillId="10" borderId="20" xfId="0" applyFont="1" applyFill="1" applyBorder="1" applyAlignment="1">
      <alignment vertical="center" wrapText="1"/>
    </xf>
    <xf numFmtId="0" fontId="15" fillId="10" borderId="22" xfId="0" applyFont="1" applyFill="1" applyBorder="1" applyAlignment="1">
      <alignment horizontal="left" vertical="center" wrapText="1"/>
    </xf>
    <xf numFmtId="0" fontId="15" fillId="23" borderId="0" xfId="0" applyFont="1" applyFill="1"/>
    <xf numFmtId="0" fontId="39" fillId="0" borderId="0" xfId="0" applyFont="1" applyAlignment="1">
      <alignment horizontal="center" vertical="center" wrapText="1"/>
    </xf>
    <xf numFmtId="0" fontId="15" fillId="0" borderId="0" xfId="0" applyFont="1" applyAlignment="1">
      <alignment horizontal="center" vertical="center" wrapText="1"/>
    </xf>
    <xf numFmtId="0" fontId="15" fillId="10" borderId="21" xfId="0" applyFont="1" applyFill="1" applyBorder="1" applyAlignment="1">
      <alignment vertical="center" wrapText="1"/>
    </xf>
    <xf numFmtId="0" fontId="15" fillId="10" borderId="19" xfId="0" applyFont="1" applyFill="1" applyBorder="1" applyAlignment="1">
      <alignment horizontal="left" vertical="center" wrapText="1"/>
    </xf>
    <xf numFmtId="0" fontId="15" fillId="10" borderId="20" xfId="0" applyFont="1" applyFill="1" applyBorder="1" applyAlignment="1">
      <alignment horizontal="left" vertical="center" wrapText="1"/>
    </xf>
    <xf numFmtId="0" fontId="15" fillId="21" borderId="0" xfId="0" applyFont="1" applyFill="1" applyAlignment="1">
      <alignment wrapText="1"/>
    </xf>
    <xf numFmtId="0" fontId="15" fillId="21" borderId="20" xfId="0" applyFont="1" applyFill="1" applyBorder="1" applyAlignment="1">
      <alignment horizontal="left" vertical="center" wrapText="1"/>
    </xf>
    <xf numFmtId="0" fontId="15" fillId="16" borderId="6" xfId="0" applyFont="1" applyFill="1" applyBorder="1" applyAlignment="1">
      <alignment horizontal="center" vertical="center" wrapText="1"/>
    </xf>
    <xf numFmtId="0" fontId="15" fillId="16" borderId="13" xfId="0" applyFont="1" applyFill="1" applyBorder="1" applyAlignment="1">
      <alignment horizontal="center" vertical="center" wrapText="1"/>
    </xf>
    <xf numFmtId="0" fontId="15" fillId="16" borderId="28" xfId="0" applyFont="1" applyFill="1" applyBorder="1" applyAlignment="1">
      <alignment horizontal="center" vertical="center" wrapText="1"/>
    </xf>
    <xf numFmtId="0" fontId="15" fillId="13" borderId="19" xfId="0" applyFont="1" applyFill="1" applyBorder="1" applyAlignment="1">
      <alignment horizontal="center" vertical="center" wrapText="1"/>
    </xf>
    <xf numFmtId="0" fontId="15" fillId="13" borderId="20" xfId="0" applyFont="1" applyFill="1" applyBorder="1" applyAlignment="1">
      <alignment horizontal="left" vertical="center" wrapText="1"/>
    </xf>
    <xf numFmtId="0" fontId="15" fillId="13" borderId="21" xfId="0" applyFont="1" applyFill="1" applyBorder="1" applyAlignment="1">
      <alignment horizontal="left" vertical="center" wrapText="1"/>
    </xf>
    <xf numFmtId="0" fontId="46" fillId="6" borderId="60" xfId="2" applyFont="1" applyFill="1" applyBorder="1" applyAlignment="1">
      <alignment horizontal="center" vertical="center" wrapText="1"/>
    </xf>
    <xf numFmtId="0" fontId="46" fillId="6" borderId="59" xfId="2" applyFont="1" applyFill="1" applyBorder="1" applyAlignment="1">
      <alignment horizontal="center" vertical="center" wrapText="1"/>
    </xf>
    <xf numFmtId="0" fontId="15" fillId="0" borderId="61" xfId="0" applyFont="1" applyBorder="1" applyAlignment="1">
      <alignment wrapText="1"/>
    </xf>
    <xf numFmtId="0" fontId="45" fillId="6" borderId="65" xfId="0" applyFont="1" applyFill="1" applyBorder="1" applyAlignment="1">
      <alignment horizontal="center" vertical="center"/>
    </xf>
    <xf numFmtId="0" fontId="45" fillId="6" borderId="66" xfId="0" applyFont="1" applyFill="1" applyBorder="1" applyAlignment="1">
      <alignment horizontal="center" vertical="center"/>
    </xf>
    <xf numFmtId="0" fontId="45" fillId="6" borderId="67" xfId="0" applyFont="1" applyFill="1" applyBorder="1" applyAlignment="1">
      <alignment horizontal="center" vertical="center"/>
    </xf>
    <xf numFmtId="0" fontId="45" fillId="6" borderId="69" xfId="0" applyFont="1" applyFill="1" applyBorder="1" applyAlignment="1">
      <alignment horizontal="center" vertical="center"/>
    </xf>
    <xf numFmtId="0" fontId="45" fillId="6" borderId="70" xfId="0" applyFont="1" applyFill="1" applyBorder="1" applyAlignment="1">
      <alignment horizontal="center" vertical="center" wrapText="1"/>
    </xf>
    <xf numFmtId="0" fontId="45" fillId="6" borderId="71" xfId="0" applyFont="1" applyFill="1" applyBorder="1" applyAlignment="1">
      <alignment horizontal="center" vertical="center" wrapText="1"/>
    </xf>
    <xf numFmtId="14" fontId="29" fillId="0" borderId="45" xfId="0" applyNumberFormat="1" applyFont="1" applyBorder="1" applyAlignment="1">
      <alignment horizontal="center" vertical="center"/>
    </xf>
    <xf numFmtId="0" fontId="33" fillId="0" borderId="45" xfId="0" applyFont="1" applyBorder="1" applyAlignment="1">
      <alignment horizontal="justify" vertical="center" wrapText="1"/>
    </xf>
    <xf numFmtId="14" fontId="33" fillId="0" borderId="45" xfId="0" applyNumberFormat="1" applyFont="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33" fillId="0" borderId="56" xfId="0" applyFont="1" applyBorder="1" applyAlignment="1">
      <alignment horizontal="center" vertical="center" wrapText="1"/>
    </xf>
    <xf numFmtId="0" fontId="33" fillId="0" borderId="72"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6" xfId="0" applyFont="1" applyBorder="1" applyAlignment="1">
      <alignment horizontal="justify" vertical="center" wrapText="1"/>
    </xf>
    <xf numFmtId="14" fontId="43" fillId="0" borderId="45" xfId="0" applyNumberFormat="1" applyFont="1" applyBorder="1" applyAlignment="1">
      <alignment horizontal="left" vertical="center" wrapText="1"/>
    </xf>
    <xf numFmtId="14" fontId="0" fillId="0" borderId="0" xfId="0" applyNumberFormat="1"/>
    <xf numFmtId="14" fontId="0" fillId="0" borderId="0" xfId="0" applyNumberFormat="1" applyAlignment="1">
      <alignment horizontal="center"/>
    </xf>
    <xf numFmtId="0" fontId="50" fillId="28" borderId="45" xfId="0" applyFont="1" applyFill="1" applyBorder="1" applyAlignment="1">
      <alignment horizontal="center" vertical="center" wrapText="1"/>
    </xf>
    <xf numFmtId="0" fontId="50" fillId="0" borderId="45" xfId="0" applyFont="1" applyBorder="1" applyAlignment="1">
      <alignment horizontal="center" vertical="center" wrapText="1"/>
    </xf>
    <xf numFmtId="0" fontId="51" fillId="0" borderId="0" xfId="0" applyFont="1"/>
    <xf numFmtId="14" fontId="48" fillId="0" borderId="45" xfId="0" applyNumberFormat="1" applyFont="1" applyBorder="1" applyAlignment="1">
      <alignment horizontal="center" vertical="center"/>
    </xf>
    <xf numFmtId="0" fontId="53" fillId="11" borderId="56" xfId="2" applyFont="1" applyFill="1" applyBorder="1" applyAlignment="1">
      <alignment horizontal="center" vertical="center" wrapText="1"/>
    </xf>
    <xf numFmtId="0" fontId="31" fillId="0" borderId="6" xfId="0" applyFont="1" applyBorder="1" applyAlignment="1">
      <alignment vertical="center" wrapText="1"/>
    </xf>
    <xf numFmtId="0" fontId="46" fillId="6" borderId="61" xfId="2" applyFont="1" applyFill="1" applyBorder="1" applyAlignment="1">
      <alignment vertical="center" wrapText="1"/>
    </xf>
    <xf numFmtId="0" fontId="46" fillId="6" borderId="0" xfId="2" applyFont="1" applyFill="1" applyBorder="1" applyAlignment="1">
      <alignment vertical="center" wrapText="1"/>
    </xf>
    <xf numFmtId="0" fontId="46" fillId="6" borderId="59" xfId="2" applyFont="1" applyFill="1" applyBorder="1" applyAlignment="1">
      <alignment vertical="center" wrapText="1"/>
    </xf>
    <xf numFmtId="49" fontId="15" fillId="0" borderId="0" xfId="0" applyNumberFormat="1" applyFont="1" applyAlignment="1">
      <alignment wrapText="1"/>
    </xf>
    <xf numFmtId="0" fontId="15" fillId="17" borderId="23" xfId="0" applyFont="1" applyFill="1" applyBorder="1" applyAlignment="1">
      <alignment wrapText="1"/>
    </xf>
    <xf numFmtId="49" fontId="15" fillId="0" borderId="6" xfId="0" applyNumberFormat="1" applyFont="1" applyBorder="1" applyAlignment="1">
      <alignment wrapText="1"/>
    </xf>
    <xf numFmtId="0" fontId="33" fillId="24" borderId="45" xfId="0" applyFont="1" applyFill="1" applyBorder="1" applyAlignment="1">
      <alignment horizontal="center" vertical="center" wrapText="1"/>
    </xf>
    <xf numFmtId="0" fontId="33" fillId="0" borderId="45" xfId="0" applyFont="1" applyBorder="1" applyAlignment="1">
      <alignment horizontal="left" vertical="center" wrapText="1"/>
    </xf>
    <xf numFmtId="0" fontId="15" fillId="0" borderId="0" xfId="0" applyFont="1" applyAlignment="1">
      <alignment horizontal="justify" vertical="center" wrapText="1"/>
    </xf>
    <xf numFmtId="0" fontId="38" fillId="9" borderId="0" xfId="0" applyFont="1" applyFill="1" applyAlignment="1">
      <alignment horizontal="center" vertical="center" wrapText="1"/>
    </xf>
    <xf numFmtId="0" fontId="33" fillId="28" borderId="45" xfId="0" applyFont="1" applyFill="1" applyBorder="1" applyAlignment="1">
      <alignment horizontal="center" vertical="center" wrapText="1"/>
    </xf>
    <xf numFmtId="14" fontId="33" fillId="0" borderId="56" xfId="0" applyNumberFormat="1" applyFont="1" applyBorder="1" applyAlignment="1">
      <alignment horizontal="center" vertical="center" wrapText="1"/>
    </xf>
    <xf numFmtId="14" fontId="33" fillId="0" borderId="6" xfId="0" applyNumberFormat="1" applyFont="1" applyBorder="1" applyAlignment="1">
      <alignment horizontal="center" vertical="center" wrapText="1"/>
    </xf>
    <xf numFmtId="0" fontId="33" fillId="0" borderId="75" xfId="0" applyFont="1" applyBorder="1" applyAlignment="1">
      <alignment horizontal="center" vertical="center" wrapText="1"/>
    </xf>
    <xf numFmtId="0" fontId="33" fillId="0" borderId="73" xfId="0" applyFont="1" applyBorder="1" applyAlignment="1">
      <alignment horizontal="center" vertical="center" wrapText="1"/>
    </xf>
    <xf numFmtId="0" fontId="33" fillId="0" borderId="76" xfId="0" applyFont="1" applyBorder="1" applyAlignment="1">
      <alignment horizontal="center" vertical="center" wrapText="1"/>
    </xf>
    <xf numFmtId="0" fontId="33" fillId="0" borderId="76" xfId="0" applyFont="1" applyBorder="1" applyAlignment="1">
      <alignment horizontal="justify" vertical="center" wrapText="1"/>
    </xf>
    <xf numFmtId="14" fontId="33" fillId="0" borderId="76" xfId="0" applyNumberFormat="1" applyFont="1" applyBorder="1" applyAlignment="1">
      <alignment horizontal="center" vertical="center" wrapText="1"/>
    </xf>
    <xf numFmtId="0" fontId="31" fillId="0" borderId="56" xfId="0" applyFont="1" applyBorder="1" applyAlignment="1">
      <alignment horizontal="center" vertical="center" wrapText="1"/>
    </xf>
    <xf numFmtId="0" fontId="31" fillId="0" borderId="6" xfId="0" applyFont="1" applyBorder="1" applyAlignment="1">
      <alignment horizontal="center" vertical="center" wrapText="1"/>
    </xf>
    <xf numFmtId="0" fontId="33" fillId="0" borderId="45" xfId="0" applyFont="1" applyBorder="1" applyAlignment="1">
      <alignment horizontal="center" wrapText="1"/>
    </xf>
    <xf numFmtId="0" fontId="15" fillId="0" borderId="6" xfId="0" applyFont="1" applyBorder="1" applyAlignment="1">
      <alignment vertical="center"/>
    </xf>
    <xf numFmtId="0" fontId="15" fillId="0" borderId="6" xfId="0" applyFont="1" applyBorder="1" applyAlignment="1">
      <alignment wrapText="1"/>
    </xf>
    <xf numFmtId="0" fontId="57" fillId="0" borderId="0" xfId="0" applyFont="1"/>
    <xf numFmtId="0" fontId="40" fillId="26" borderId="77" xfId="0" applyFont="1" applyFill="1" applyBorder="1" applyAlignment="1">
      <alignment horizontal="center" vertical="center" wrapText="1"/>
    </xf>
    <xf numFmtId="0" fontId="40" fillId="26" borderId="78" xfId="0" applyFont="1" applyFill="1" applyBorder="1" applyAlignment="1">
      <alignment horizontal="center" vertical="center" wrapText="1"/>
    </xf>
    <xf numFmtId="0" fontId="59" fillId="26" borderId="27" xfId="0" applyFont="1" applyFill="1" applyBorder="1" applyAlignment="1">
      <alignment horizontal="center" vertical="center" wrapText="1"/>
    </xf>
    <xf numFmtId="0" fontId="59" fillId="26" borderId="26" xfId="0" applyFont="1" applyFill="1" applyBorder="1" applyAlignment="1">
      <alignment horizontal="center" vertical="center" wrapText="1"/>
    </xf>
    <xf numFmtId="0" fontId="59" fillId="22" borderId="27" xfId="0" applyFont="1" applyFill="1" applyBorder="1" applyAlignment="1">
      <alignment horizontal="center" vertical="center" wrapText="1"/>
    </xf>
    <xf numFmtId="0" fontId="60" fillId="0" borderId="26" xfId="0" applyFont="1" applyBorder="1" applyAlignment="1">
      <alignment horizontal="justify" vertical="center" wrapText="1"/>
    </xf>
    <xf numFmtId="0" fontId="61" fillId="0" borderId="79" xfId="0" applyFont="1" applyBorder="1" applyAlignment="1">
      <alignment horizontal="center" vertical="center" wrapText="1"/>
    </xf>
    <xf numFmtId="0" fontId="62" fillId="0" borderId="80" xfId="0" applyFont="1" applyBorder="1" applyAlignment="1">
      <alignment horizontal="justify" vertical="center" wrapText="1"/>
    </xf>
    <xf numFmtId="0" fontId="63" fillId="0" borderId="81" xfId="0" applyFont="1" applyBorder="1" applyAlignment="1">
      <alignment horizontal="center" vertical="center" wrapText="1"/>
    </xf>
    <xf numFmtId="0" fontId="60" fillId="0" borderId="5" xfId="0" applyFont="1" applyBorder="1" applyAlignment="1">
      <alignment horizontal="justify" vertical="center" wrapText="1"/>
    </xf>
    <xf numFmtId="0" fontId="63" fillId="0" borderId="29" xfId="0" applyFont="1" applyBorder="1" applyAlignment="1">
      <alignment horizontal="center" vertical="center" wrapText="1"/>
    </xf>
    <xf numFmtId="0" fontId="60" fillId="0" borderId="12" xfId="0" applyFont="1" applyBorder="1" applyAlignment="1">
      <alignment horizontal="justify" vertical="center" wrapText="1"/>
    </xf>
    <xf numFmtId="0" fontId="59" fillId="10" borderId="29" xfId="0" applyFont="1" applyFill="1" applyBorder="1" applyAlignment="1">
      <alignment horizontal="center" vertical="center" wrapText="1"/>
    </xf>
    <xf numFmtId="0" fontId="64" fillId="0" borderId="79" xfId="0" applyFont="1" applyBorder="1" applyAlignment="1">
      <alignment horizontal="center" vertical="center" wrapText="1"/>
    </xf>
    <xf numFmtId="0" fontId="65" fillId="0" borderId="79" xfId="0" applyFont="1" applyBorder="1" applyAlignment="1">
      <alignment horizontal="center" vertical="center" wrapText="1"/>
    </xf>
    <xf numFmtId="0" fontId="60" fillId="0" borderId="80" xfId="0" applyFont="1" applyBorder="1" applyAlignment="1">
      <alignment horizontal="justify" vertical="center" wrapText="1"/>
    </xf>
    <xf numFmtId="0" fontId="65" fillId="0" borderId="29" xfId="0" applyFont="1" applyBorder="1" applyAlignment="1">
      <alignment horizontal="center" vertical="center" wrapText="1"/>
    </xf>
    <xf numFmtId="0" fontId="59" fillId="14" borderId="29" xfId="0" applyFont="1" applyFill="1" applyBorder="1" applyAlignment="1">
      <alignment horizontal="center" vertical="center" wrapText="1"/>
    </xf>
    <xf numFmtId="0" fontId="66" fillId="0" borderId="79" xfId="0" applyFont="1" applyBorder="1" applyAlignment="1">
      <alignment horizontal="center" vertical="center" wrapText="1"/>
    </xf>
    <xf numFmtId="0" fontId="62" fillId="0" borderId="80" xfId="0" applyFont="1" applyBorder="1" applyAlignment="1">
      <alignment vertical="center" wrapText="1"/>
    </xf>
    <xf numFmtId="0" fontId="67" fillId="0" borderId="79" xfId="0" applyFont="1" applyBorder="1" applyAlignment="1">
      <alignment horizontal="center" vertical="center" wrapText="1"/>
    </xf>
    <xf numFmtId="0" fontId="67" fillId="0" borderId="29" xfId="0" applyFont="1" applyBorder="1" applyAlignment="1">
      <alignment horizontal="center" vertical="center" wrapText="1"/>
    </xf>
    <xf numFmtId="0" fontId="68" fillId="0" borderId="82" xfId="0" applyFont="1" applyBorder="1" applyAlignment="1">
      <alignment horizontal="center" vertical="center" wrapText="1"/>
    </xf>
    <xf numFmtId="0" fontId="62" fillId="0" borderId="83" xfId="0" applyFont="1" applyBorder="1" applyAlignment="1">
      <alignment horizontal="justify" vertical="center" wrapText="1"/>
    </xf>
    <xf numFmtId="0" fontId="69" fillId="0" borderId="82" xfId="0" applyFont="1" applyBorder="1" applyAlignment="1">
      <alignment horizontal="center" vertical="center" wrapText="1"/>
    </xf>
    <xf numFmtId="0" fontId="60" fillId="0" borderId="83" xfId="0" applyFont="1" applyBorder="1" applyAlignment="1">
      <alignment vertical="center" wrapText="1"/>
    </xf>
    <xf numFmtId="0" fontId="69" fillId="0" borderId="29" xfId="0" applyFont="1" applyBorder="1" applyAlignment="1">
      <alignment horizontal="center" vertical="center" wrapText="1"/>
    </xf>
    <xf numFmtId="0" fontId="33" fillId="3" borderId="45" xfId="0" applyFont="1" applyFill="1" applyBorder="1" applyAlignment="1">
      <alignment horizontal="center" vertical="center" wrapText="1"/>
    </xf>
    <xf numFmtId="0" fontId="33" fillId="3" borderId="45" xfId="0" applyFont="1" applyFill="1" applyBorder="1" applyAlignment="1">
      <alignment horizontal="justify" vertical="center" wrapText="1"/>
    </xf>
    <xf numFmtId="14" fontId="33" fillId="3" borderId="45" xfId="0" applyNumberFormat="1" applyFont="1" applyFill="1" applyBorder="1" applyAlignment="1">
      <alignment horizontal="center" vertical="center" wrapText="1"/>
    </xf>
    <xf numFmtId="0" fontId="31" fillId="3" borderId="45" xfId="0" applyFont="1" applyFill="1" applyBorder="1" applyAlignment="1">
      <alignment horizontal="center" vertical="center" wrapText="1"/>
    </xf>
    <xf numFmtId="0" fontId="31" fillId="3" borderId="0" xfId="0" applyFont="1" applyFill="1"/>
    <xf numFmtId="0" fontId="33" fillId="0" borderId="45" xfId="0" applyFont="1" applyBorder="1" applyAlignment="1">
      <alignment horizontal="justify" wrapText="1"/>
    </xf>
    <xf numFmtId="0" fontId="31" fillId="10" borderId="0" xfId="0" applyFont="1" applyFill="1"/>
    <xf numFmtId="0" fontId="13" fillId="0" borderId="7" xfId="0" applyFont="1" applyBorder="1" applyAlignment="1">
      <alignment horizontal="left" vertical="center" wrapText="1"/>
    </xf>
    <xf numFmtId="0" fontId="13" fillId="0" borderId="9" xfId="0" applyFont="1" applyBorder="1" applyAlignment="1">
      <alignment horizontal="left" vertical="center" wrapText="1"/>
    </xf>
    <xf numFmtId="0" fontId="5" fillId="3" borderId="2" xfId="0" applyFont="1" applyFill="1" applyBorder="1" applyAlignment="1">
      <alignment horizontal="center" vertical="center" wrapText="1"/>
    </xf>
    <xf numFmtId="0" fontId="5" fillId="3" borderId="0" xfId="0" applyFont="1" applyFill="1" applyAlignment="1">
      <alignment horizontal="center" vertical="center" wrapText="1"/>
    </xf>
    <xf numFmtId="0" fontId="6" fillId="4" borderId="0" xfId="0" applyFont="1" applyFill="1" applyAlignment="1">
      <alignment horizontal="center" wrapText="1"/>
    </xf>
    <xf numFmtId="0" fontId="7" fillId="0" borderId="0" xfId="0" applyFont="1" applyAlignment="1">
      <alignment horizontal="left" vertical="center" wrapText="1"/>
    </xf>
    <xf numFmtId="0" fontId="9" fillId="5" borderId="6" xfId="0" applyFont="1" applyFill="1" applyBorder="1" applyAlignment="1">
      <alignment horizontal="center" vertical="center" wrapText="1"/>
    </xf>
    <xf numFmtId="0" fontId="13" fillId="0" borderId="6" xfId="0" applyFont="1" applyBorder="1" applyAlignment="1">
      <alignment horizontal="left" vertical="center" wrapText="1"/>
    </xf>
    <xf numFmtId="0" fontId="6" fillId="4" borderId="7"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7" fillId="0" borderId="11" xfId="0" applyFont="1" applyBorder="1" applyAlignment="1">
      <alignment horizontal="left" vertical="center" wrapText="1"/>
    </xf>
    <xf numFmtId="0" fontId="33" fillId="3" borderId="30" xfId="4" applyFill="1" applyBorder="1" applyAlignment="1">
      <alignment horizontal="justify" vertical="top" wrapText="1"/>
    </xf>
    <xf numFmtId="0" fontId="41" fillId="0" borderId="30" xfId="4" applyFont="1" applyBorder="1" applyAlignment="1">
      <alignment horizontal="center" vertical="center" wrapText="1"/>
    </xf>
    <xf numFmtId="0" fontId="39" fillId="0" borderId="31" xfId="5" applyFont="1" applyBorder="1" applyAlignment="1">
      <alignment horizontal="center" vertical="center" wrapText="1"/>
    </xf>
    <xf numFmtId="0" fontId="39" fillId="0" borderId="32" xfId="5" applyFont="1" applyBorder="1" applyAlignment="1">
      <alignment horizontal="center" vertical="center" wrapText="1"/>
    </xf>
    <xf numFmtId="0" fontId="39" fillId="0" borderId="33" xfId="5" applyFont="1" applyBorder="1" applyAlignment="1">
      <alignment horizontal="center" vertical="center" wrapText="1"/>
    </xf>
    <xf numFmtId="0" fontId="39" fillId="0" borderId="35" xfId="5" applyFont="1" applyBorder="1" applyAlignment="1">
      <alignment horizontal="center" vertical="center" wrapText="1"/>
    </xf>
    <xf numFmtId="0" fontId="39" fillId="0" borderId="0" xfId="5" applyFont="1" applyAlignment="1">
      <alignment horizontal="center" vertical="center" wrapText="1"/>
    </xf>
    <xf numFmtId="0" fontId="39" fillId="0" borderId="36" xfId="5" applyFont="1" applyBorder="1" applyAlignment="1">
      <alignment horizontal="center" vertical="center" wrapText="1"/>
    </xf>
    <xf numFmtId="0" fontId="39" fillId="0" borderId="37" xfId="5" applyFont="1" applyBorder="1" applyAlignment="1">
      <alignment horizontal="center" vertical="center" wrapText="1"/>
    </xf>
    <xf numFmtId="0" fontId="39" fillId="0" borderId="38" xfId="5" applyFont="1" applyBorder="1" applyAlignment="1">
      <alignment horizontal="center" vertical="center" wrapText="1"/>
    </xf>
    <xf numFmtId="0" fontId="39" fillId="0" borderId="39" xfId="5" applyFont="1" applyBorder="1" applyAlignment="1">
      <alignment horizontal="center" vertical="center" wrapText="1"/>
    </xf>
    <xf numFmtId="0" fontId="39" fillId="25" borderId="41" xfId="5" applyFont="1" applyFill="1" applyBorder="1" applyAlignment="1">
      <alignment horizontal="center" vertical="center"/>
    </xf>
    <xf numFmtId="0" fontId="39" fillId="25" borderId="42" xfId="5" applyFont="1" applyFill="1" applyBorder="1" applyAlignment="1">
      <alignment horizontal="center" vertical="center"/>
    </xf>
    <xf numFmtId="0" fontId="39" fillId="25" borderId="43" xfId="5" applyFont="1" applyFill="1" applyBorder="1" applyAlignment="1">
      <alignment horizontal="center" vertical="center"/>
    </xf>
    <xf numFmtId="0" fontId="39" fillId="25" borderId="30" xfId="5" applyFont="1" applyFill="1" applyBorder="1" applyAlignment="1">
      <alignment horizontal="center" vertical="center"/>
    </xf>
    <xf numFmtId="0" fontId="33" fillId="3" borderId="30" xfId="4" applyFill="1" applyBorder="1" applyAlignment="1">
      <alignment horizontal="justify" vertical="top"/>
    </xf>
    <xf numFmtId="0" fontId="33" fillId="3" borderId="30" xfId="4" applyFill="1" applyBorder="1" applyAlignment="1">
      <alignment horizontal="left" vertical="top" wrapText="1"/>
    </xf>
    <xf numFmtId="0" fontId="33" fillId="0" borderId="0" xfId="4" applyAlignment="1">
      <alignment horizontal="justify" vertical="top" wrapText="1"/>
    </xf>
    <xf numFmtId="0" fontId="32" fillId="0" borderId="0" xfId="5" applyFont="1" applyAlignment="1">
      <alignment horizontal="center" vertical="top"/>
    </xf>
    <xf numFmtId="0" fontId="33" fillId="0" borderId="30" xfId="4" applyBorder="1" applyAlignment="1">
      <alignment horizontal="justify" vertical="top" wrapText="1"/>
    </xf>
    <xf numFmtId="0" fontId="33" fillId="0" borderId="30" xfId="4" applyBorder="1" applyAlignment="1">
      <alignment horizontal="left" vertical="top" wrapText="1"/>
    </xf>
    <xf numFmtId="0" fontId="31" fillId="0" borderId="30" xfId="4" applyFont="1" applyBorder="1" applyAlignment="1">
      <alignment horizontal="justify" vertical="top" wrapText="1"/>
    </xf>
    <xf numFmtId="0" fontId="32" fillId="25" borderId="30" xfId="5" applyFont="1" applyFill="1" applyBorder="1" applyAlignment="1">
      <alignment horizontal="center" vertical="top"/>
    </xf>
    <xf numFmtId="0" fontId="33" fillId="0" borderId="0" xfId="4" applyAlignment="1">
      <alignment horizontal="justify" vertical="top"/>
    </xf>
    <xf numFmtId="0" fontId="12" fillId="6" borderId="7" xfId="2" applyFont="1" applyFill="1" applyBorder="1" applyAlignment="1">
      <alignment horizontal="center" vertical="center" wrapText="1"/>
    </xf>
    <xf numFmtId="0" fontId="12" fillId="6" borderId="8" xfId="2" applyFont="1" applyFill="1" applyBorder="1" applyAlignment="1">
      <alignment horizontal="center" vertical="center" wrapText="1"/>
    </xf>
    <xf numFmtId="0" fontId="12" fillId="6" borderId="9" xfId="2" applyFont="1" applyFill="1" applyBorder="1" applyAlignment="1">
      <alignment horizontal="center" vertical="center" wrapText="1"/>
    </xf>
    <xf numFmtId="0" fontId="29" fillId="0" borderId="45" xfId="0" applyFont="1" applyBorder="1" applyAlignment="1">
      <alignment horizontal="center" vertical="center"/>
    </xf>
    <xf numFmtId="0" fontId="40" fillId="0" borderId="45" xfId="0" applyFont="1" applyBorder="1" applyAlignment="1">
      <alignment horizontal="center" vertical="center" wrapText="1"/>
    </xf>
    <xf numFmtId="0" fontId="36" fillId="28" borderId="45" xfId="0" applyFont="1" applyFill="1" applyBorder="1" applyAlignment="1">
      <alignment horizontal="center" vertical="center"/>
    </xf>
    <xf numFmtId="0" fontId="37" fillId="28" borderId="45" xfId="0" applyFont="1" applyFill="1" applyBorder="1" applyAlignment="1">
      <alignment horizontal="center" vertical="center"/>
    </xf>
    <xf numFmtId="0" fontId="34" fillId="0" borderId="45" xfId="0" applyFont="1" applyBorder="1" applyAlignment="1">
      <alignment horizontal="center" vertical="center"/>
    </xf>
    <xf numFmtId="0" fontId="30" fillId="0" borderId="45" xfId="0" applyFont="1" applyBorder="1" applyAlignment="1">
      <alignment horizontal="center" vertical="center"/>
    </xf>
    <xf numFmtId="14" fontId="30" fillId="0" borderId="45" xfId="0" applyNumberFormat="1" applyFont="1" applyBorder="1" applyAlignment="1">
      <alignment horizontal="center" vertical="center"/>
    </xf>
    <xf numFmtId="0" fontId="40" fillId="0" borderId="45" xfId="0" applyFont="1" applyBorder="1" applyAlignment="1">
      <alignment horizontal="center" vertical="center"/>
    </xf>
    <xf numFmtId="0" fontId="45" fillId="6" borderId="15" xfId="0" applyFont="1" applyFill="1" applyBorder="1" applyAlignment="1">
      <alignment horizontal="center" vertical="center"/>
    </xf>
    <xf numFmtId="0" fontId="45" fillId="6" borderId="16" xfId="0" applyFont="1" applyFill="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15" fillId="0" borderId="0" xfId="0" applyFont="1" applyAlignment="1">
      <alignment horizontal="center" vertical="center"/>
    </xf>
    <xf numFmtId="0" fontId="39" fillId="0" borderId="23" xfId="0" applyFont="1" applyBorder="1" applyAlignment="1">
      <alignment horizontal="center" vertical="center" wrapText="1"/>
    </xf>
    <xf numFmtId="0" fontId="39" fillId="0" borderId="26" xfId="0" applyFont="1" applyBorder="1" applyAlignment="1">
      <alignment horizontal="center" vertical="center" wrapText="1"/>
    </xf>
    <xf numFmtId="0" fontId="15" fillId="0" borderId="15" xfId="0" applyFont="1" applyBorder="1" applyAlignment="1">
      <alignment horizontal="center" vertical="center"/>
    </xf>
    <xf numFmtId="0" fontId="15" fillId="0" borderId="44" xfId="0" applyFont="1" applyBorder="1" applyAlignment="1">
      <alignment horizontal="center"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45" fillId="6" borderId="69" xfId="0" applyFont="1" applyFill="1" applyBorder="1" applyAlignment="1">
      <alignment horizontal="center" vertical="center"/>
    </xf>
    <xf numFmtId="0" fontId="39" fillId="28" borderId="7" xfId="0" applyFont="1" applyFill="1" applyBorder="1" applyAlignment="1">
      <alignment horizontal="center"/>
    </xf>
    <xf numFmtId="0" fontId="39" fillId="28" borderId="9" xfId="0" applyFont="1" applyFill="1" applyBorder="1" applyAlignment="1">
      <alignment horizontal="center"/>
    </xf>
    <xf numFmtId="0" fontId="15" fillId="28" borderId="6" xfId="0" applyFont="1" applyFill="1" applyBorder="1" applyAlignment="1">
      <alignment horizontal="center"/>
    </xf>
    <xf numFmtId="0" fontId="15" fillId="28" borderId="7" xfId="0" applyFont="1" applyFill="1" applyBorder="1" applyAlignment="1">
      <alignment horizontal="center" vertical="center" wrapText="1"/>
    </xf>
    <xf numFmtId="0" fontId="15" fillId="28" borderId="9" xfId="0" applyFont="1" applyFill="1" applyBorder="1" applyAlignment="1">
      <alignment horizontal="center" vertical="center" wrapText="1"/>
    </xf>
    <xf numFmtId="0" fontId="46" fillId="6" borderId="64" xfId="2" applyFont="1" applyFill="1" applyBorder="1" applyAlignment="1">
      <alignment horizontal="center" vertical="center" wrapText="1"/>
    </xf>
    <xf numFmtId="0" fontId="46" fillId="6" borderId="62" xfId="2" applyFont="1" applyFill="1" applyBorder="1" applyAlignment="1">
      <alignment horizontal="center" vertical="center" wrapText="1"/>
    </xf>
    <xf numFmtId="0" fontId="44" fillId="0" borderId="30" xfId="5" applyFont="1" applyBorder="1" applyAlignment="1">
      <alignment horizontal="center" vertical="center" wrapText="1"/>
    </xf>
    <xf numFmtId="0" fontId="34" fillId="0" borderId="31" xfId="0" applyFont="1" applyBorder="1" applyAlignment="1">
      <alignment horizontal="center"/>
    </xf>
    <xf numFmtId="0" fontId="34" fillId="0" borderId="33" xfId="0" applyFont="1" applyBorder="1" applyAlignment="1">
      <alignment horizontal="center"/>
    </xf>
    <xf numFmtId="0" fontId="34" fillId="0" borderId="35" xfId="0" applyFont="1" applyBorder="1" applyAlignment="1">
      <alignment horizontal="center"/>
    </xf>
    <xf numFmtId="0" fontId="34" fillId="0" borderId="36" xfId="0" applyFont="1" applyBorder="1" applyAlignment="1">
      <alignment horizontal="center"/>
    </xf>
    <xf numFmtId="0" fontId="34" fillId="0" borderId="37" xfId="0" applyFont="1" applyBorder="1" applyAlignment="1">
      <alignment horizontal="center"/>
    </xf>
    <xf numFmtId="0" fontId="34" fillId="0" borderId="39" xfId="0" applyFont="1" applyBorder="1" applyAlignment="1">
      <alignment horizontal="center"/>
    </xf>
    <xf numFmtId="0" fontId="45" fillId="6" borderId="7" xfId="2" applyFont="1" applyFill="1" applyBorder="1" applyAlignment="1">
      <alignment horizontal="center" vertical="center" wrapText="1"/>
    </xf>
    <xf numFmtId="0" fontId="45" fillId="6" borderId="8" xfId="2" applyFont="1" applyFill="1" applyBorder="1" applyAlignment="1">
      <alignment horizontal="center" vertical="center" wrapText="1"/>
    </xf>
    <xf numFmtId="0" fontId="45" fillId="6" borderId="9" xfId="2" applyFont="1" applyFill="1" applyBorder="1" applyAlignment="1">
      <alignment horizontal="center" vertical="center" wrapText="1"/>
    </xf>
    <xf numFmtId="0" fontId="45" fillId="6" borderId="68" xfId="0" applyFont="1" applyFill="1" applyBorder="1" applyAlignment="1">
      <alignment horizontal="center" vertical="center"/>
    </xf>
    <xf numFmtId="0" fontId="45" fillId="6" borderId="63" xfId="0" applyFont="1" applyFill="1" applyBorder="1" applyAlignment="1">
      <alignment horizontal="center" vertical="center"/>
    </xf>
    <xf numFmtId="0" fontId="56" fillId="0" borderId="11" xfId="0" applyFont="1" applyBorder="1" applyAlignment="1">
      <alignment horizontal="center"/>
    </xf>
    <xf numFmtId="0" fontId="58" fillId="0" borderId="11" xfId="0" applyFont="1" applyBorder="1" applyAlignment="1">
      <alignment horizontal="center"/>
    </xf>
    <xf numFmtId="0" fontId="48" fillId="0" borderId="45" xfId="0" applyFont="1" applyBorder="1" applyAlignment="1">
      <alignment horizontal="center" vertical="center"/>
    </xf>
    <xf numFmtId="0" fontId="49" fillId="0" borderId="45" xfId="0" applyFont="1" applyBorder="1" applyAlignment="1">
      <alignment horizontal="center" vertical="center" wrapText="1"/>
    </xf>
    <xf numFmtId="0" fontId="52" fillId="28" borderId="45" xfId="0" applyFont="1" applyFill="1" applyBorder="1" applyAlignment="1">
      <alignment horizontal="center" vertical="center"/>
    </xf>
    <xf numFmtId="0" fontId="31" fillId="0" borderId="0" xfId="0" applyFont="1" applyFill="1"/>
    <xf numFmtId="0" fontId="33" fillId="0" borderId="45" xfId="0" applyFont="1" applyFill="1" applyBorder="1" applyAlignment="1">
      <alignment horizontal="center" vertical="center" wrapText="1"/>
    </xf>
    <xf numFmtId="0" fontId="31" fillId="0" borderId="45" xfId="0" applyFont="1" applyBorder="1" applyAlignment="1">
      <alignment horizontal="center"/>
    </xf>
    <xf numFmtId="0" fontId="32" fillId="0" borderId="49" xfId="0" applyFont="1" applyBorder="1" applyAlignment="1">
      <alignment horizontal="center" vertical="center" wrapText="1"/>
    </xf>
    <xf numFmtId="0" fontId="32" fillId="0" borderId="50" xfId="0" applyFont="1" applyBorder="1" applyAlignment="1">
      <alignment horizontal="center" vertical="center"/>
    </xf>
    <xf numFmtId="0" fontId="31" fillId="0" borderId="0" xfId="0" applyFont="1" applyAlignment="1">
      <alignment horizontal="center" vertical="center" wrapText="1"/>
    </xf>
    <xf numFmtId="0" fontId="31" fillId="0" borderId="73" xfId="0" applyFont="1" applyBorder="1" applyAlignment="1">
      <alignment horizontal="center"/>
    </xf>
    <xf numFmtId="0" fontId="32" fillId="0" borderId="51" xfId="0" applyFont="1" applyBorder="1" applyAlignment="1">
      <alignment horizontal="center" vertical="center" wrapText="1"/>
    </xf>
    <xf numFmtId="0" fontId="32" fillId="0" borderId="0" xfId="0" applyFont="1" applyAlignment="1">
      <alignment horizontal="center" vertical="center"/>
    </xf>
    <xf numFmtId="0" fontId="32" fillId="0" borderId="52" xfId="0" applyFont="1" applyBorder="1" applyAlignment="1">
      <alignment horizontal="center" vertical="center"/>
    </xf>
    <xf numFmtId="0" fontId="31" fillId="25" borderId="45" xfId="0" applyFont="1" applyFill="1" applyBorder="1" applyAlignment="1">
      <alignment horizontal="center" vertical="center"/>
    </xf>
    <xf numFmtId="0" fontId="31" fillId="0" borderId="45" xfId="0" applyFont="1" applyBorder="1" applyAlignment="1">
      <alignment horizontal="center" vertical="center"/>
    </xf>
    <xf numFmtId="0" fontId="31" fillId="0" borderId="56" xfId="0" applyFont="1" applyBorder="1" applyAlignment="1">
      <alignment horizontal="center"/>
    </xf>
    <xf numFmtId="0" fontId="32" fillId="0" borderId="56" xfId="0" applyFont="1" applyBorder="1" applyAlignment="1">
      <alignment horizontal="center" vertical="center"/>
    </xf>
    <xf numFmtId="0" fontId="32" fillId="0" borderId="51" xfId="0" applyFont="1" applyBorder="1" applyAlignment="1">
      <alignment horizontal="center" vertical="center"/>
    </xf>
    <xf numFmtId="0" fontId="31" fillId="0" borderId="57" xfId="0" applyFont="1" applyBorder="1" applyAlignment="1">
      <alignment horizontal="center"/>
    </xf>
    <xf numFmtId="0" fontId="32" fillId="0" borderId="57" xfId="0" applyFont="1" applyBorder="1" applyAlignment="1">
      <alignment horizontal="center" vertical="center"/>
    </xf>
    <xf numFmtId="0" fontId="32" fillId="0" borderId="53" xfId="0" applyFont="1" applyBorder="1" applyAlignment="1">
      <alignment horizontal="center" vertical="center"/>
    </xf>
    <xf numFmtId="0" fontId="32" fillId="0" borderId="54" xfId="0" applyFont="1" applyBorder="1" applyAlignment="1">
      <alignment horizontal="center" vertical="center"/>
    </xf>
    <xf numFmtId="14" fontId="31" fillId="0" borderId="0" xfId="0" applyNumberFormat="1" applyFont="1" applyAlignment="1">
      <alignment horizontal="center" vertical="center" wrapText="1"/>
    </xf>
    <xf numFmtId="0" fontId="32" fillId="0" borderId="55" xfId="0" applyFont="1" applyBorder="1" applyAlignment="1">
      <alignment horizontal="center" vertical="center"/>
    </xf>
    <xf numFmtId="14" fontId="31" fillId="0" borderId="45" xfId="0" applyNumberFormat="1" applyFont="1" applyBorder="1" applyAlignment="1">
      <alignment horizontal="center" vertical="center"/>
    </xf>
    <xf numFmtId="0" fontId="31" fillId="0" borderId="58" xfId="0" applyFont="1" applyBorder="1" applyAlignment="1">
      <alignment horizontal="center"/>
    </xf>
    <xf numFmtId="0" fontId="32" fillId="0" borderId="58" xfId="0" applyFont="1" applyBorder="1" applyAlignment="1">
      <alignment horizontal="center" vertical="center"/>
    </xf>
    <xf numFmtId="14" fontId="31" fillId="0" borderId="45" xfId="0" applyNumberFormat="1" applyFont="1" applyBorder="1" applyAlignment="1">
      <alignment horizontal="center" vertical="center" wrapText="1"/>
    </xf>
    <xf numFmtId="0" fontId="46" fillId="30" borderId="46" xfId="2" applyFont="1" applyFill="1" applyBorder="1" applyAlignment="1">
      <alignment horizontal="center" vertical="center" wrapText="1"/>
    </xf>
    <xf numFmtId="0" fontId="46" fillId="30" borderId="47" xfId="2" applyFont="1" applyFill="1" applyBorder="1" applyAlignment="1">
      <alignment horizontal="center" vertical="center" wrapText="1"/>
    </xf>
    <xf numFmtId="0" fontId="70" fillId="24" borderId="47" xfId="2" applyFont="1" applyFill="1" applyBorder="1" applyAlignment="1">
      <alignment horizontal="center" vertical="center" wrapText="1"/>
    </xf>
    <xf numFmtId="0" fontId="46" fillId="30" borderId="74" xfId="2" applyFont="1" applyFill="1" applyBorder="1" applyAlignment="1">
      <alignment horizontal="center" vertical="center" wrapText="1"/>
    </xf>
    <xf numFmtId="0" fontId="32" fillId="24" borderId="47" xfId="0" applyFont="1" applyFill="1" applyBorder="1" applyAlignment="1">
      <alignment horizontal="center" vertical="center" wrapText="1"/>
    </xf>
    <xf numFmtId="0" fontId="70" fillId="24" borderId="47" xfId="0" applyFont="1" applyFill="1" applyBorder="1" applyAlignment="1">
      <alignment horizontal="center" vertical="center" wrapText="1"/>
    </xf>
    <xf numFmtId="0" fontId="46" fillId="29" borderId="47" xfId="2" applyFont="1" applyFill="1" applyBorder="1" applyAlignment="1">
      <alignment horizontal="center" vertical="center" wrapText="1"/>
    </xf>
    <xf numFmtId="0" fontId="46" fillId="15" borderId="47" xfId="2" applyFont="1" applyFill="1" applyBorder="1" applyAlignment="1">
      <alignment horizontal="center" vertical="center" wrapText="1"/>
    </xf>
    <xf numFmtId="0" fontId="46" fillId="15" borderId="48" xfId="2" applyFont="1" applyFill="1" applyBorder="1" applyAlignment="1">
      <alignment horizontal="center" vertical="center" wrapText="1"/>
    </xf>
    <xf numFmtId="0" fontId="71" fillId="0" borderId="0" xfId="0" applyFont="1"/>
    <xf numFmtId="0" fontId="33" fillId="0" borderId="0" xfId="0" applyFont="1"/>
  </cellXfs>
  <cellStyles count="8">
    <cellStyle name="Énfasis6" xfId="2" builtinId="49"/>
    <cellStyle name="Normal" xfId="0" builtinId="0"/>
    <cellStyle name="Normal 2" xfId="3" xr:uid="{00000000-0005-0000-0000-000002000000}"/>
    <cellStyle name="Normal 2 2" xfId="4" xr:uid="{00000000-0005-0000-0000-000003000000}"/>
    <cellStyle name="Normal 3 2" xfId="6" xr:uid="{00000000-0005-0000-0000-000004000000}"/>
    <cellStyle name="Normal 4" xfId="5" xr:uid="{00000000-0005-0000-0000-000005000000}"/>
    <cellStyle name="Normal 5" xfId="7" xr:uid="{00000000-0005-0000-0000-000006000000}"/>
    <cellStyle name="Porcentaje" xfId="1" builtinId="5"/>
  </cellStyles>
  <dxfs count="30">
    <dxf>
      <fill>
        <patternFill>
          <bgColor rgb="FFFF0000"/>
        </patternFill>
      </fill>
    </dxf>
    <dxf>
      <fill>
        <patternFill>
          <bgColor rgb="FFFFC000"/>
        </patternFill>
      </fill>
    </dxf>
    <dxf>
      <fill>
        <patternFill>
          <bgColor rgb="FF92D050"/>
        </patternFill>
      </fill>
    </dxf>
    <dxf>
      <font>
        <color rgb="FFD9D9D9"/>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ont>
        <color rgb="FFD9D9D9"/>
      </font>
    </dxf>
    <dxf>
      <font>
        <color theme="0" tint="-0.14996795556505021"/>
      </font>
    </dxf>
    <dxf>
      <font>
        <color theme="0" tint="-0.14996795556505021"/>
      </font>
    </dxf>
    <dxf>
      <fill>
        <patternFill patternType="solid">
          <fgColor rgb="FF00B050"/>
          <bgColor rgb="FF000000"/>
        </patternFill>
      </fill>
    </dxf>
  </dxfs>
  <tableStyles count="0" defaultTableStyle="TableStyleMedium2" defaultPivotStyle="PivotStyleLight16"/>
  <colors>
    <mruColors>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ES"/>
              <a:t>Activos de Información</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bar"/>
        <c:grouping val="clustered"/>
        <c:varyColors val="0"/>
        <c:ser>
          <c:idx val="0"/>
          <c:order val="0"/>
          <c:tx>
            <c:strRef>
              <c:f>Resultados!$C$2</c:f>
              <c:strCache>
                <c:ptCount val="1"/>
                <c:pt idx="0">
                  <c:v>ACTIVOS</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Resultados!$B$3:$B$18</c:f>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f>Resultados!$C$3:$C$18</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B199-417D-8731-EEFE88B80A02}"/>
            </c:ext>
          </c:extLst>
        </c:ser>
        <c:ser>
          <c:idx val="1"/>
          <c:order val="1"/>
          <c:tx>
            <c:strRef>
              <c:f>Resultados!$D$2</c:f>
              <c:strCache>
                <c:ptCount val="1"/>
                <c:pt idx="0">
                  <c:v>PÚBLICA</c:v>
                </c:pt>
              </c:strCache>
            </c:strRef>
          </c:tx>
          <c:spPr>
            <a:solidFill>
              <a:schemeClr val="accent2">
                <a:alpha val="85000"/>
              </a:schemeClr>
            </a:solidFill>
            <a:ln w="9525" cap="flat" cmpd="sng" algn="ctr">
              <a:solidFill>
                <a:schemeClr val="lt1">
                  <a:alpha val="50000"/>
                </a:schemeClr>
              </a:solidFill>
              <a:round/>
            </a:ln>
            <a:effectLst/>
          </c:spPr>
          <c:invertIfNegative val="0"/>
          <c:dLbls>
            <c:delete val="1"/>
          </c:dLbls>
          <c:cat>
            <c:strRef>
              <c:f>Resultados!$B$3:$B$18</c:f>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f>Resultados!$D$3:$D$18</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B199-417D-8731-EEFE88B80A02}"/>
            </c:ext>
          </c:extLst>
        </c:ser>
        <c:ser>
          <c:idx val="2"/>
          <c:order val="2"/>
          <c:tx>
            <c:strRef>
              <c:f>Resultados!$E$2</c:f>
              <c:strCache>
                <c:ptCount val="1"/>
                <c:pt idx="0">
                  <c:v>CLASIFICADA</c:v>
                </c:pt>
              </c:strCache>
            </c:strRef>
          </c:tx>
          <c:spPr>
            <a:solidFill>
              <a:schemeClr val="accent3">
                <a:alpha val="85000"/>
              </a:schemeClr>
            </a:solidFill>
            <a:ln w="9525" cap="flat" cmpd="sng" algn="ctr">
              <a:solidFill>
                <a:schemeClr val="lt1">
                  <a:alpha val="50000"/>
                </a:schemeClr>
              </a:solidFill>
              <a:round/>
            </a:ln>
            <a:effectLst/>
          </c:spPr>
          <c:invertIfNegative val="0"/>
          <c:dLbls>
            <c:delete val="1"/>
          </c:dLbls>
          <c:cat>
            <c:strRef>
              <c:f>Resultados!$B$3:$B$18</c:f>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f>Resultados!$E$3:$E$18</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B199-417D-8731-EEFE88B80A02}"/>
            </c:ext>
          </c:extLst>
        </c:ser>
        <c:ser>
          <c:idx val="3"/>
          <c:order val="3"/>
          <c:tx>
            <c:strRef>
              <c:f>Resultados!$F$2</c:f>
              <c:strCache>
                <c:ptCount val="1"/>
                <c:pt idx="0">
                  <c:v>RESERVADA</c:v>
                </c:pt>
              </c:strCache>
            </c:strRef>
          </c:tx>
          <c:spPr>
            <a:solidFill>
              <a:schemeClr val="accent4">
                <a:alpha val="85000"/>
              </a:schemeClr>
            </a:solidFill>
            <a:ln w="9525" cap="flat" cmpd="sng" algn="ctr">
              <a:solidFill>
                <a:schemeClr val="lt1">
                  <a:alpha val="50000"/>
                </a:schemeClr>
              </a:solidFill>
              <a:round/>
            </a:ln>
            <a:effectLst/>
          </c:spPr>
          <c:invertIfNegative val="0"/>
          <c:dLbls>
            <c:delete val="1"/>
          </c:dLbls>
          <c:cat>
            <c:strRef>
              <c:f>Resultados!$B$3:$B$18</c:f>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f>Resultados!$F$3:$F$18</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B199-417D-8731-EEFE88B80A02}"/>
            </c:ext>
          </c:extLst>
        </c:ser>
        <c:dLbls>
          <c:dLblPos val="inEnd"/>
          <c:showLegendKey val="0"/>
          <c:showVal val="1"/>
          <c:showCatName val="0"/>
          <c:showSerName val="0"/>
          <c:showPercent val="0"/>
          <c:showBubbleSize val="0"/>
        </c:dLbls>
        <c:gapWidth val="65"/>
        <c:axId val="-653602368"/>
        <c:axId val="-653603456"/>
      </c:barChart>
      <c:catAx>
        <c:axId val="-653602368"/>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653603456"/>
        <c:crosses val="autoZero"/>
        <c:auto val="1"/>
        <c:lblAlgn val="ctr"/>
        <c:lblOffset val="100"/>
        <c:noMultiLvlLbl val="0"/>
      </c:catAx>
      <c:valAx>
        <c:axId val="-653603456"/>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653602368"/>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bar"/>
        <c:grouping val="clustered"/>
        <c:varyColors val="0"/>
        <c:ser>
          <c:idx val="1"/>
          <c:order val="1"/>
          <c:tx>
            <c:strRef>
              <c:f>Resultados!$D$24</c:f>
              <c:strCache>
                <c:ptCount val="1"/>
                <c:pt idx="0">
                  <c:v>CONFIDENCIALIDAD</c:v>
                </c:pt>
              </c:strCache>
            </c:strRef>
          </c:tx>
          <c:spPr>
            <a:solidFill>
              <a:schemeClr val="accent2">
                <a:tint val="77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Resultados!$B$25:$B$40</c:f>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f>Resultados!$D$25:$D$40</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36C5-4C43-9842-75B92EB31313}"/>
            </c:ext>
          </c:extLst>
        </c:ser>
        <c:dLbls>
          <c:dLblPos val="inEnd"/>
          <c:showLegendKey val="0"/>
          <c:showVal val="1"/>
          <c:showCatName val="0"/>
          <c:showSerName val="0"/>
          <c:showPercent val="0"/>
          <c:showBubbleSize val="0"/>
        </c:dLbls>
        <c:gapWidth val="65"/>
        <c:axId val="-653600736"/>
        <c:axId val="-653600192"/>
        <c:extLst>
          <c:ext xmlns:c15="http://schemas.microsoft.com/office/drawing/2012/chart" uri="{02D57815-91ED-43cb-92C2-25804820EDAC}">
            <c15:filteredBarSeries>
              <c15:ser>
                <c:idx val="0"/>
                <c:order val="0"/>
                <c:tx>
                  <c:strRef>
                    <c:extLst>
                      <c:ext uri="{02D57815-91ED-43cb-92C2-25804820EDAC}">
                        <c15:formulaRef>
                          <c15:sqref>Resultados!$C$24</c15:sqref>
                        </c15:formulaRef>
                      </c:ext>
                    </c:extLst>
                    <c:strCache>
                      <c:ptCount val="1"/>
                    </c:strCache>
                  </c:strRef>
                </c:tx>
                <c:spPr>
                  <a:solidFill>
                    <a:schemeClr val="accent2">
                      <a:shade val="76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Resultados!$B$25:$B$40</c15:sqref>
                        </c15:formulaRef>
                      </c:ext>
                    </c:extLst>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extLst>
                      <c:ext uri="{02D57815-91ED-43cb-92C2-25804820EDAC}">
                        <c15:formulaRef>
                          <c15:sqref>Resultados!$C$25:$C$40</c15:sqref>
                        </c15:formulaRef>
                      </c:ext>
                    </c:extLst>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36C5-4C43-9842-75B92EB31313}"/>
                  </c:ext>
                </c:extLst>
              </c15:ser>
            </c15:filteredBarSeries>
          </c:ext>
        </c:extLst>
      </c:barChart>
      <c:catAx>
        <c:axId val="-653600736"/>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653600192"/>
        <c:crosses val="autoZero"/>
        <c:auto val="1"/>
        <c:lblAlgn val="ctr"/>
        <c:lblOffset val="100"/>
        <c:noMultiLvlLbl val="0"/>
      </c:catAx>
      <c:valAx>
        <c:axId val="-653600192"/>
        <c:scaling>
          <c:orientation val="minMax"/>
          <c:max val="1"/>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653600736"/>
        <c:crosses val="autoZero"/>
        <c:crossBetween val="midCat"/>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bar"/>
        <c:grouping val="clustered"/>
        <c:varyColors val="0"/>
        <c:ser>
          <c:idx val="1"/>
          <c:order val="1"/>
          <c:tx>
            <c:strRef>
              <c:f>Resultados!$E$24</c:f>
              <c:strCache>
                <c:ptCount val="1"/>
                <c:pt idx="0">
                  <c:v>DISPONIBILIDAD</c:v>
                </c:pt>
              </c:strCache>
            </c:strRef>
          </c:tx>
          <c:spPr>
            <a:solidFill>
              <a:schemeClr val="accent3">
                <a:tint val="77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Resultados!$B$25:$B$40</c:f>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f>Resultados!$E$25:$E$40</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73FD-4094-B6FF-DBBCDF35C6DA}"/>
            </c:ext>
          </c:extLst>
        </c:ser>
        <c:dLbls>
          <c:dLblPos val="inEnd"/>
          <c:showLegendKey val="0"/>
          <c:showVal val="1"/>
          <c:showCatName val="0"/>
          <c:showSerName val="0"/>
          <c:showPercent val="0"/>
          <c:showBubbleSize val="0"/>
        </c:dLbls>
        <c:gapWidth val="65"/>
        <c:axId val="-653595296"/>
        <c:axId val="-653594752"/>
        <c:extLst>
          <c:ext xmlns:c15="http://schemas.microsoft.com/office/drawing/2012/chart" uri="{02D57815-91ED-43cb-92C2-25804820EDAC}">
            <c15:filteredBarSeries>
              <c15:ser>
                <c:idx val="0"/>
                <c:order val="0"/>
                <c:tx>
                  <c:strRef>
                    <c:extLst>
                      <c:ext uri="{02D57815-91ED-43cb-92C2-25804820EDAC}">
                        <c15:formulaRef>
                          <c15:sqref>Resultados!$D$24</c15:sqref>
                        </c15:formulaRef>
                      </c:ext>
                    </c:extLst>
                    <c:strCache>
                      <c:ptCount val="1"/>
                      <c:pt idx="0">
                        <c:v>CONFIDENCIALIDAD</c:v>
                      </c:pt>
                    </c:strCache>
                  </c:strRef>
                </c:tx>
                <c:spPr>
                  <a:solidFill>
                    <a:schemeClr val="accent3">
                      <a:shade val="76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Resultados!$B$25:$B$40</c15:sqref>
                        </c15:formulaRef>
                      </c:ext>
                    </c:extLst>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extLst>
                      <c:ext uri="{02D57815-91ED-43cb-92C2-25804820EDAC}">
                        <c15:formulaRef>
                          <c15:sqref>Resultados!$D$25:$D$40</c15:sqref>
                        </c15:formulaRef>
                      </c:ext>
                    </c:extLst>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73FD-4094-B6FF-DBBCDF35C6DA}"/>
                  </c:ext>
                </c:extLst>
              </c15:ser>
            </c15:filteredBarSeries>
          </c:ext>
        </c:extLst>
      </c:barChart>
      <c:catAx>
        <c:axId val="-653595296"/>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653594752"/>
        <c:crosses val="autoZero"/>
        <c:auto val="1"/>
        <c:lblAlgn val="ctr"/>
        <c:lblOffset val="100"/>
        <c:noMultiLvlLbl val="0"/>
      </c:catAx>
      <c:valAx>
        <c:axId val="-653594752"/>
        <c:scaling>
          <c:orientation val="minMax"/>
          <c:max val="1"/>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653595296"/>
        <c:crosses val="autoZero"/>
        <c:crossBetween val="midCat"/>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bar"/>
        <c:grouping val="clustered"/>
        <c:varyColors val="0"/>
        <c:ser>
          <c:idx val="1"/>
          <c:order val="1"/>
          <c:tx>
            <c:strRef>
              <c:f>Resultados!$F$24</c:f>
              <c:strCache>
                <c:ptCount val="1"/>
                <c:pt idx="0">
                  <c:v>INTEGRIDAD</c:v>
                </c:pt>
              </c:strCache>
            </c:strRef>
          </c:tx>
          <c:spPr>
            <a:solidFill>
              <a:schemeClr val="accent4">
                <a:tint val="77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Resultados!$B$25:$B$40</c:f>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f>Resultados!$F$25:$F$40</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6756-4B84-8A91-963D101FEF69}"/>
            </c:ext>
          </c:extLst>
        </c:ser>
        <c:dLbls>
          <c:dLblPos val="inEnd"/>
          <c:showLegendKey val="0"/>
          <c:showVal val="1"/>
          <c:showCatName val="0"/>
          <c:showSerName val="0"/>
          <c:showPercent val="0"/>
          <c:showBubbleSize val="0"/>
        </c:dLbls>
        <c:gapWidth val="65"/>
        <c:axId val="-795786416"/>
        <c:axId val="-795785872"/>
        <c:extLst>
          <c:ext xmlns:c15="http://schemas.microsoft.com/office/drawing/2012/chart" uri="{02D57815-91ED-43cb-92C2-25804820EDAC}">
            <c15:filteredBarSeries>
              <c15:ser>
                <c:idx val="0"/>
                <c:order val="0"/>
                <c:tx>
                  <c:strRef>
                    <c:extLst>
                      <c:ext uri="{02D57815-91ED-43cb-92C2-25804820EDAC}">
                        <c15:formulaRef>
                          <c15:sqref>Resultados!$E$24</c15:sqref>
                        </c15:formulaRef>
                      </c:ext>
                    </c:extLst>
                    <c:strCache>
                      <c:ptCount val="1"/>
                      <c:pt idx="0">
                        <c:v>DISPONIBILIDAD</c:v>
                      </c:pt>
                    </c:strCache>
                  </c:strRef>
                </c:tx>
                <c:spPr>
                  <a:solidFill>
                    <a:schemeClr val="accent4">
                      <a:shade val="76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Resultados!$B$25:$B$40</c15:sqref>
                        </c15:formulaRef>
                      </c:ext>
                    </c:extLst>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extLst>
                      <c:ext uri="{02D57815-91ED-43cb-92C2-25804820EDAC}">
                        <c15:formulaRef>
                          <c15:sqref>Resultados!$E$25:$E$40</c15:sqref>
                        </c15:formulaRef>
                      </c:ext>
                    </c:extLst>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6756-4B84-8A91-963D101FEF69}"/>
                  </c:ext>
                </c:extLst>
              </c15:ser>
            </c15:filteredBarSeries>
          </c:ext>
        </c:extLst>
      </c:barChart>
      <c:catAx>
        <c:axId val="-795786416"/>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795785872"/>
        <c:crosses val="autoZero"/>
        <c:auto val="1"/>
        <c:lblAlgn val="ctr"/>
        <c:lblOffset val="100"/>
        <c:noMultiLvlLbl val="0"/>
      </c:catAx>
      <c:valAx>
        <c:axId val="-795785872"/>
        <c:scaling>
          <c:orientation val="minMax"/>
          <c:max val="1"/>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795786416"/>
        <c:crosses val="autoZero"/>
        <c:crossBetween val="midCat"/>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SEGURIDAD</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1"/>
          <c:order val="1"/>
          <c:tx>
            <c:strRef>
              <c:f>Resultados!$D$24</c:f>
              <c:strCache>
                <c:ptCount val="1"/>
                <c:pt idx="0">
                  <c:v>CONFIDENCIALIDAD</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Resultados!$B$42</c:f>
              <c:strCache>
                <c:ptCount val="1"/>
                <c:pt idx="0">
                  <c:v>SEGURIDAD</c:v>
                </c:pt>
              </c:strCache>
            </c:strRef>
          </c:cat>
          <c:val>
            <c:numRef>
              <c:f>Resultados!$D$42</c:f>
              <c:numCache>
                <c:formatCode>0%</c:formatCode>
                <c:ptCount val="1"/>
                <c:pt idx="0">
                  <c:v>0</c:v>
                </c:pt>
              </c:numCache>
            </c:numRef>
          </c:val>
          <c:extLst>
            <c:ext xmlns:c16="http://schemas.microsoft.com/office/drawing/2014/chart" uri="{C3380CC4-5D6E-409C-BE32-E72D297353CC}">
              <c16:uniqueId val="{00000000-4BAF-4084-811E-1B2393FC6A5C}"/>
            </c:ext>
          </c:extLst>
        </c:ser>
        <c:ser>
          <c:idx val="2"/>
          <c:order val="2"/>
          <c:tx>
            <c:strRef>
              <c:f>Resultados!$E$24</c:f>
              <c:strCache>
                <c:ptCount val="1"/>
                <c:pt idx="0">
                  <c:v>DISPONIBILIDAD</c:v>
                </c:pt>
              </c:strCache>
            </c:strRef>
          </c:tx>
          <c:spPr>
            <a:solidFill>
              <a:schemeClr val="accent3">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Resultados!$B$42</c:f>
              <c:strCache>
                <c:ptCount val="1"/>
                <c:pt idx="0">
                  <c:v>SEGURIDAD</c:v>
                </c:pt>
              </c:strCache>
            </c:strRef>
          </c:cat>
          <c:val>
            <c:numRef>
              <c:f>Resultados!$E$42</c:f>
              <c:numCache>
                <c:formatCode>0%</c:formatCode>
                <c:ptCount val="1"/>
                <c:pt idx="0">
                  <c:v>0</c:v>
                </c:pt>
              </c:numCache>
            </c:numRef>
          </c:val>
          <c:extLst>
            <c:ext xmlns:c16="http://schemas.microsoft.com/office/drawing/2014/chart" uri="{C3380CC4-5D6E-409C-BE32-E72D297353CC}">
              <c16:uniqueId val="{00000001-4BAF-4084-811E-1B2393FC6A5C}"/>
            </c:ext>
          </c:extLst>
        </c:ser>
        <c:ser>
          <c:idx val="3"/>
          <c:order val="3"/>
          <c:tx>
            <c:strRef>
              <c:f>Resultados!$F$24</c:f>
              <c:strCache>
                <c:ptCount val="1"/>
                <c:pt idx="0">
                  <c:v>INTEGRIDAD</c:v>
                </c:pt>
              </c:strCache>
            </c:strRef>
          </c:tx>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Resultados!$B$42</c:f>
              <c:strCache>
                <c:ptCount val="1"/>
                <c:pt idx="0">
                  <c:v>SEGURIDAD</c:v>
                </c:pt>
              </c:strCache>
            </c:strRef>
          </c:cat>
          <c:val>
            <c:numRef>
              <c:f>Resultados!$F$42</c:f>
              <c:numCache>
                <c:formatCode>0%</c:formatCode>
                <c:ptCount val="1"/>
                <c:pt idx="0">
                  <c:v>0</c:v>
                </c:pt>
              </c:numCache>
            </c:numRef>
          </c:val>
          <c:extLst>
            <c:ext xmlns:c16="http://schemas.microsoft.com/office/drawing/2014/chart" uri="{C3380CC4-5D6E-409C-BE32-E72D297353CC}">
              <c16:uniqueId val="{00000002-4BAF-4084-811E-1B2393FC6A5C}"/>
            </c:ext>
          </c:extLst>
        </c:ser>
        <c:dLbls>
          <c:dLblPos val="inEnd"/>
          <c:showLegendKey val="0"/>
          <c:showVal val="1"/>
          <c:showCatName val="0"/>
          <c:showSerName val="0"/>
          <c:showPercent val="0"/>
          <c:showBubbleSize val="0"/>
        </c:dLbls>
        <c:gapWidth val="65"/>
        <c:axId val="-795783152"/>
        <c:axId val="-795782608"/>
        <c:extLst>
          <c:ext xmlns:c15="http://schemas.microsoft.com/office/drawing/2012/chart" uri="{02D57815-91ED-43cb-92C2-25804820EDAC}">
            <c15:filteredBarSeries>
              <c15:ser>
                <c:idx val="0"/>
                <c:order val="0"/>
                <c:tx>
                  <c:strRef>
                    <c:extLst>
                      <c:ext uri="{02D57815-91ED-43cb-92C2-25804820EDAC}">
                        <c15:formulaRef>
                          <c15:sqref>Resultados!$C$24</c15:sqref>
                        </c15:formulaRef>
                      </c:ext>
                    </c:extLst>
                    <c:strCache>
                      <c:ptCount val="1"/>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Resultados!$B$42</c15:sqref>
                        </c15:formulaRef>
                      </c:ext>
                    </c:extLst>
                    <c:strCache>
                      <c:ptCount val="1"/>
                      <c:pt idx="0">
                        <c:v>SEGURIDAD</c:v>
                      </c:pt>
                    </c:strCache>
                  </c:strRef>
                </c:cat>
                <c:val>
                  <c:numRef>
                    <c:extLst>
                      <c:ext uri="{02D57815-91ED-43cb-92C2-25804820EDAC}">
                        <c15:formulaRef>
                          <c15:sqref>Resultados!$C$42</c15:sqref>
                        </c15:formulaRef>
                      </c:ext>
                    </c:extLst>
                    <c:numCache>
                      <c:formatCode>General</c:formatCode>
                      <c:ptCount val="1"/>
                    </c:numCache>
                  </c:numRef>
                </c:val>
                <c:extLst>
                  <c:ext xmlns:c16="http://schemas.microsoft.com/office/drawing/2014/chart" uri="{C3380CC4-5D6E-409C-BE32-E72D297353CC}">
                    <c16:uniqueId val="{00000003-4BAF-4084-811E-1B2393FC6A5C}"/>
                  </c:ext>
                </c:extLst>
              </c15:ser>
            </c15:filteredBarSeries>
          </c:ext>
        </c:extLst>
      </c:barChart>
      <c:catAx>
        <c:axId val="-795783152"/>
        <c:scaling>
          <c:orientation val="minMax"/>
        </c:scaling>
        <c:delete val="1"/>
        <c:axPos val="b"/>
        <c:numFmt formatCode="General" sourceLinked="1"/>
        <c:majorTickMark val="none"/>
        <c:minorTickMark val="none"/>
        <c:tickLblPos val="nextTo"/>
        <c:crossAx val="-795782608"/>
        <c:crosses val="autoZero"/>
        <c:auto val="1"/>
        <c:lblAlgn val="ctr"/>
        <c:lblOffset val="100"/>
        <c:noMultiLvlLbl val="0"/>
      </c:catAx>
      <c:valAx>
        <c:axId val="-79578260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795783152"/>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Resultados!$B$20</c:f>
              <c:strCache>
                <c:ptCount val="1"/>
                <c:pt idx="0">
                  <c:v>Clasificación de la Información</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00C4-4C62-B74F-B875B53290D5}"/>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00C4-4C62-B74F-B875B53290D5}"/>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00C4-4C62-B74F-B875B53290D5}"/>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Resultados!$D$19:$F$19</c:f>
              <c:strCache>
                <c:ptCount val="3"/>
                <c:pt idx="0">
                  <c:v>PÚBLICA</c:v>
                </c:pt>
                <c:pt idx="1">
                  <c:v>CLASIFICADA</c:v>
                </c:pt>
                <c:pt idx="2">
                  <c:v>RESERVADA</c:v>
                </c:pt>
              </c:strCache>
            </c:strRef>
          </c:cat>
          <c:val>
            <c:numRef>
              <c:f>Resultados!$D$20:$F$20</c:f>
              <c:numCache>
                <c:formatCode>General</c:formatCode>
                <c:ptCount val="3"/>
                <c:pt idx="0">
                  <c:v>0</c:v>
                </c:pt>
                <c:pt idx="1">
                  <c:v>0</c:v>
                </c:pt>
                <c:pt idx="2">
                  <c:v>0</c:v>
                </c:pt>
              </c:numCache>
            </c:numRef>
          </c:val>
          <c:extLst>
            <c:ext xmlns:c16="http://schemas.microsoft.com/office/drawing/2014/chart" uri="{C3380CC4-5D6E-409C-BE32-E72D297353CC}">
              <c16:uniqueId val="{00000006-00C4-4C62-B74F-B875B53290D5}"/>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'Control Activos Calificados'!$C$2</c:f>
              <c:strCache>
                <c:ptCount val="1"/>
                <c:pt idx="0">
                  <c:v>ACTIVOS</c:v>
                </c:pt>
              </c:strCache>
            </c:strRef>
          </c:tx>
          <c:spPr>
            <a:solidFill>
              <a:schemeClr val="accent1"/>
            </a:solidFill>
            <a:ln>
              <a:noFill/>
            </a:ln>
            <a:effectLst/>
          </c:spPr>
          <c:invertIfNegative val="0"/>
          <c:cat>
            <c:strRef>
              <c:f>'Control Activos Calificados'!$B$3:$B$17</c:f>
              <c:strCache>
                <c:ptCount val="15"/>
                <c:pt idx="0">
                  <c:v>DIRECCIONAMIENTO ESTRATÉGICO</c:v>
                </c:pt>
                <c:pt idx="1">
                  <c:v>GESTIÓN DE PROVEEDORES</c:v>
                </c:pt>
                <c:pt idx="2">
                  <c:v>GESTION DEL METODO Y BUENAS PRACTICAS</c:v>
                </c:pt>
                <c:pt idx="3">
                  <c:v>GESTION DE COMUNICACIONES</c:v>
                </c:pt>
                <c:pt idx="4">
                  <c:v>GESTION DE TECNOLOGIAS DE LA INFORMACION</c:v>
                </c:pt>
                <c:pt idx="5">
                  <c:v>ESTRUCTURACION DE PROYECTOS</c:v>
                </c:pt>
                <c:pt idx="6">
                  <c:v>GERENCIA DE PROYECTOS</c:v>
                </c:pt>
                <c:pt idx="7">
                  <c:v>EVALUACION DE PROYECTOS</c:v>
                </c:pt>
                <c:pt idx="8">
                  <c:v>GESTIÓN ADMINISTRATIVA</c:v>
                </c:pt>
                <c:pt idx="9">
                  <c:v>GESTIÓN DEL RIESGO</c:v>
                </c:pt>
                <c:pt idx="10">
                  <c:v>GESTIÓN JURÍDICA</c:v>
                </c:pt>
                <c:pt idx="11">
                  <c:v>GESTIÓN FINANCIERA</c:v>
                </c:pt>
                <c:pt idx="12">
                  <c:v>GESTIÓN DEL TALENTO HUMANO</c:v>
                </c:pt>
                <c:pt idx="13">
                  <c:v>AUDITORIA INTERNA</c:v>
                </c:pt>
                <c:pt idx="14">
                  <c:v>EVALUACION Y SEGUIMIENTO A LA GESTION</c:v>
                </c:pt>
              </c:strCache>
            </c:strRef>
          </c:cat>
          <c:val>
            <c:numRef>
              <c:f>'Control Activos Calificados'!$C$3:$C$17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99A8-498E-8511-251C35AA4FED}"/>
            </c:ext>
          </c:extLst>
        </c:ser>
        <c:dLbls>
          <c:showLegendKey val="0"/>
          <c:showVal val="0"/>
          <c:showCatName val="0"/>
          <c:showSerName val="0"/>
          <c:showPercent val="0"/>
          <c:showBubbleSize val="0"/>
        </c:dLbls>
        <c:gapWidth val="182"/>
        <c:axId val="-647192864"/>
        <c:axId val="-647183072"/>
      </c:barChart>
      <c:catAx>
        <c:axId val="-6471928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47183072"/>
        <c:crosses val="autoZero"/>
        <c:auto val="1"/>
        <c:lblAlgn val="ctr"/>
        <c:lblOffset val="100"/>
        <c:noMultiLvlLbl val="0"/>
      </c:catAx>
      <c:valAx>
        <c:axId val="-6471830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47192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6">
  <a:schemeClr val="accent3"/>
</cs:colorStyle>
</file>

<file path=xl/charts/colors4.xml><?xml version="1.0" encoding="utf-8"?>
<cs:colorStyle xmlns:cs="http://schemas.microsoft.com/office/drawing/2012/chartStyle" xmlns:a="http://schemas.openxmlformats.org/drawingml/2006/main" meth="withinLinear" id="17">
  <a:schemeClr val="accent4"/>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943841</xdr:colOff>
      <xdr:row>0</xdr:row>
      <xdr:rowOff>17319</xdr:rowOff>
    </xdr:from>
    <xdr:ext cx="1818410" cy="705546"/>
    <xdr:pic>
      <xdr:nvPicPr>
        <xdr:cNvPr id="3" name="Imagen 5" descr="C:\Users\ADMIN\AppData\Local\Microsoft\Windows\Temporary Internet Files\Content.Outlook\II0ZZWYG\logo upra.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3841" y="17319"/>
          <a:ext cx="1818410" cy="705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284552</xdr:colOff>
      <xdr:row>0</xdr:row>
      <xdr:rowOff>32124</xdr:rowOff>
    </xdr:from>
    <xdr:to>
      <xdr:col>1</xdr:col>
      <xdr:colOff>1298576</xdr:colOff>
      <xdr:row>2</xdr:row>
      <xdr:rowOff>170780</xdr:rowOff>
    </xdr:to>
    <xdr:pic>
      <xdr:nvPicPr>
        <xdr:cNvPr id="2" name="Imagen 5" descr="C:\Users\ADMIN\AppData\Local\Microsoft\Windows\Temporary Internet Files\Content.Outlook\II0ZZWYG\logo upra.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552" y="32124"/>
          <a:ext cx="1395024" cy="5768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123824</xdr:colOff>
      <xdr:row>0</xdr:row>
      <xdr:rowOff>185737</xdr:rowOff>
    </xdr:from>
    <xdr:to>
      <xdr:col>14</xdr:col>
      <xdr:colOff>171449</xdr:colOff>
      <xdr:row>18</xdr:row>
      <xdr:rowOff>0</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219075</xdr:colOff>
      <xdr:row>22</xdr:row>
      <xdr:rowOff>4762</xdr:rowOff>
    </xdr:from>
    <xdr:to>
      <xdr:col>13</xdr:col>
      <xdr:colOff>171450</xdr:colOff>
      <xdr:row>30</xdr:row>
      <xdr:rowOff>47625</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200025</xdr:colOff>
      <xdr:row>30</xdr:row>
      <xdr:rowOff>152400</xdr:rowOff>
    </xdr:from>
    <xdr:to>
      <xdr:col>13</xdr:col>
      <xdr:colOff>142875</xdr:colOff>
      <xdr:row>40</xdr:row>
      <xdr:rowOff>104775</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276225</xdr:colOff>
      <xdr:row>22</xdr:row>
      <xdr:rowOff>19050</xdr:rowOff>
    </xdr:from>
    <xdr:to>
      <xdr:col>19</xdr:col>
      <xdr:colOff>276225</xdr:colOff>
      <xdr:row>30</xdr:row>
      <xdr:rowOff>66675</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285750</xdr:colOff>
      <xdr:row>30</xdr:row>
      <xdr:rowOff>166687</xdr:rowOff>
    </xdr:from>
    <xdr:to>
      <xdr:col>19</xdr:col>
      <xdr:colOff>285750</xdr:colOff>
      <xdr:row>40</xdr:row>
      <xdr:rowOff>147637</xdr:rowOff>
    </xdr:to>
    <xdr:graphicFrame macro="">
      <xdr:nvGraphicFramePr>
        <xdr:cNvPr id="6" name="Gráfico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384174</xdr:colOff>
      <xdr:row>0</xdr:row>
      <xdr:rowOff>171450</xdr:rowOff>
    </xdr:from>
    <xdr:to>
      <xdr:col>22</xdr:col>
      <xdr:colOff>488949</xdr:colOff>
      <xdr:row>17</xdr:row>
      <xdr:rowOff>273050</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171450</xdr:colOff>
      <xdr:row>1</xdr:row>
      <xdr:rowOff>90486</xdr:rowOff>
    </xdr:from>
    <xdr:to>
      <xdr:col>11</xdr:col>
      <xdr:colOff>647700</xdr:colOff>
      <xdr:row>16</xdr:row>
      <xdr:rowOff>257174</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308429</xdr:colOff>
      <xdr:row>0</xdr:row>
      <xdr:rowOff>122465</xdr:rowOff>
    </xdr:from>
    <xdr:to>
      <xdr:col>1</xdr:col>
      <xdr:colOff>843643</xdr:colOff>
      <xdr:row>2</xdr:row>
      <xdr:rowOff>268141</xdr:rowOff>
    </xdr:to>
    <xdr:pic>
      <xdr:nvPicPr>
        <xdr:cNvPr id="2" name="Imagen 5" descr="C:\Users\ADMIN\AppData\Local\Microsoft\Windows\Temporary Internet Files\Content.Outlook\II0ZZWYG\logo upra.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429" y="122465"/>
          <a:ext cx="1905000" cy="798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789214</xdr:colOff>
      <xdr:row>0</xdr:row>
      <xdr:rowOff>108856</xdr:rowOff>
    </xdr:from>
    <xdr:to>
      <xdr:col>1</xdr:col>
      <xdr:colOff>698500</xdr:colOff>
      <xdr:row>2</xdr:row>
      <xdr:rowOff>222372</xdr:rowOff>
    </xdr:to>
    <xdr:pic>
      <xdr:nvPicPr>
        <xdr:cNvPr id="2" name="Imagen 5" descr="C:\Users\ADMIN\AppData\Local\Microsoft\Windows\Temporary Internet Files\Content.Outlook\II0ZZWYG\logo upra.pn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9214" y="108856"/>
          <a:ext cx="1895929" cy="7938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173426</xdr:colOff>
      <xdr:row>0</xdr:row>
      <xdr:rowOff>81111</xdr:rowOff>
    </xdr:from>
    <xdr:to>
      <xdr:col>2</xdr:col>
      <xdr:colOff>1750785</xdr:colOff>
      <xdr:row>2</xdr:row>
      <xdr:rowOff>263072</xdr:rowOff>
    </xdr:to>
    <xdr:pic>
      <xdr:nvPicPr>
        <xdr:cNvPr id="2" name="Imagen 5" descr="C:\Users\ADMIN\AppData\Local\Microsoft\Windows\Temporary Internet Files\Content.Outlook\II0ZZWYG\logo upra.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069" y="81111"/>
          <a:ext cx="1577359" cy="807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789214</xdr:colOff>
      <xdr:row>0</xdr:row>
      <xdr:rowOff>108856</xdr:rowOff>
    </xdr:from>
    <xdr:to>
      <xdr:col>1</xdr:col>
      <xdr:colOff>698500</xdr:colOff>
      <xdr:row>4</xdr:row>
      <xdr:rowOff>146172</xdr:rowOff>
    </xdr:to>
    <xdr:pic>
      <xdr:nvPicPr>
        <xdr:cNvPr id="3" name="Imagen 5" descr="C:\Users\ADMIN\AppData\Local\Microsoft\Windows\Temporary Internet Files\Content.Outlook\II0ZZWYG\logo upra.png">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9214" y="108856"/>
          <a:ext cx="1992086" cy="773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587829</xdr:colOff>
      <xdr:row>0</xdr:row>
      <xdr:rowOff>1</xdr:rowOff>
    </xdr:from>
    <xdr:to>
      <xdr:col>1</xdr:col>
      <xdr:colOff>374650</xdr:colOff>
      <xdr:row>3</xdr:row>
      <xdr:rowOff>1</xdr:rowOff>
    </xdr:to>
    <xdr:pic>
      <xdr:nvPicPr>
        <xdr:cNvPr id="3" name="Imagen 5" descr="C:\Users\ADMIN\AppData\Local\Microsoft\Windows\Temporary Internet Files\Content.Outlook\II0ZZWYG\logo upra.pn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7829" y="1"/>
          <a:ext cx="1152071"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30.40\apoyo_trd\02.TIC\02.40_PROYECTOS\02.40.05_Proy_TI\2023\Proyectos_PETIC\SeguridadDigital\Inventario_Activos_SPI\02-Comunicaciones\20231129-LAI-Comunicacion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30.40\apoyo_trd\02.TIC\02.40_PROYECTOS\02.40.05_Proy_TI\2023\Proyectos_PETIC\SeguridadDigital\Inventario_Activos_SPI\03-Activos-Ordenamiento-Nacional\20231129-Actualizacion-Activos-Nal.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E:\Documentos\UPRA\ACTIVOS%20DE%20INFORMACI&#211;N\PLANIFICACI&#211;N%20DEL%20ORDENAMIENTO%20AGROPECUARIO%20TERRITORIAL\20240805_Matriz%20de%20Inventario%20y%20Clasificaci&#243;n%20de%20Activos-Planificaci&#243;n%20del%20ordenamiento%20Agropecuario%20Territorial.xlsx" TargetMode="External"/><Relationship Id="rId1" Type="http://schemas.openxmlformats.org/officeDocument/2006/relationships/externalLinkPath" Target="PLANIFICACI&#211;N%20DEL%20ORDENAMIENTO%20AGROPECUARIO%20TERRITORIAL/20240805_Matriz%20de%20Inventario%20y%20Clasificaci&#243;n%20de%20Activos-Planificaci&#243;n%20del%20ordenamiento%20Agropecuario%20Territor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ual"/>
      <sheetName val="Activos Consolidados"/>
      <sheetName val="Instructivo"/>
      <sheetName val="Resultados"/>
      <sheetName val="Control Activos Calificados"/>
      <sheetName val="Registro de Activos de Informac"/>
      <sheetName val="Índice de Inf Clasif y Reserv"/>
      <sheetName val="Tipologias"/>
      <sheetName val="Hoja1"/>
    </sheetNames>
    <sheetDataSet>
      <sheetData sheetId="0"/>
      <sheetData sheetId="1"/>
      <sheetData sheetId="2"/>
      <sheetData sheetId="3"/>
      <sheetData sheetId="4"/>
      <sheetData sheetId="5"/>
      <sheetData sheetId="6"/>
      <sheetData sheetId="7">
        <row r="6">
          <cell r="C6" t="str">
            <v>¿ EL ACTIVO ALMACENA O PROCESA INFORMACIÓN…</v>
          </cell>
          <cell r="D6" t="str">
            <v>PUNTAJE</v>
          </cell>
          <cell r="E6" t="str">
            <v>OBJETIVO LEGÍTIMO DE LA EXCEPCIÓN</v>
          </cell>
          <cell r="F6" t="str">
            <v>CLASIFICACIÓN DE LA INFORMACIÓN</v>
          </cell>
          <cell r="G6">
            <v>0</v>
          </cell>
          <cell r="H6">
            <v>0</v>
          </cell>
          <cell r="I6">
            <v>0</v>
          </cell>
        </row>
        <row r="7">
          <cell r="C7" t="str">
            <v>1) INFORMACIÓN PÚBLICA</v>
          </cell>
          <cell r="D7" t="str">
            <v>BAJO</v>
          </cell>
          <cell r="E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F7" t="str">
            <v>INFORMACIÓN PÚBLICA</v>
          </cell>
          <cell r="G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cell r="H7">
            <v>0</v>
          </cell>
          <cell r="I7">
            <v>0</v>
          </cell>
        </row>
        <row r="8">
          <cell r="C8" t="str">
            <v>2) DATOS PERSONALES?</v>
          </cell>
          <cell r="D8" t="str">
            <v>ALTO</v>
          </cell>
          <cell r="E8" t="str">
            <v>LEY 1712, ARTÍCULO 18 LITERAL A "EL DERECHO DE TODA PERSONA A LA INTIMIDAD."</v>
          </cell>
          <cell r="F8" t="str">
            <v>INFORMACIÓN PÚBLICA CLASIFICADA</v>
          </cell>
          <cell r="G8"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cell r="H8" t="str">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ell>
          <cell r="I8" t="str">
            <v>LEY ESTATUTARIA 1266 DE 2008 ARTICULO 3
G)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H) DATO PRIVADO. ES EL DATO QUE POR SU NATURALEZA ÍNTIMA O RESERVADA SÓLO ES RELEVANTE PARA EL TITULAR.</v>
          </cell>
        </row>
        <row r="9">
          <cell r="C9" t="str">
            <v>3) AFECTACIÓN A LA VIDA, LA SALUD O LA SEGURIDAD DE UNA PERSONA?</v>
          </cell>
          <cell r="D9" t="str">
            <v>ALTO</v>
          </cell>
          <cell r="E9" t="str">
            <v>LEY 1712, ARTÍCULO 18 LITERAL B "EL DERECHO DE TODA PERSONA A LA VIDA, LA SALUD O LA SEGURIDAD."</v>
          </cell>
          <cell r="F9" t="str">
            <v>INFORMACIÓN PÚBLICA CLASIFICADA</v>
          </cell>
          <cell r="G9" t="str">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ell>
          <cell r="H9">
            <v>0</v>
          </cell>
          <cell r="I9">
            <v>0</v>
          </cell>
        </row>
        <row r="10">
          <cell r="C10" t="str">
            <v>4) SECRETOS COMERCIALES, INDUSTRIALES Y PROFESIONALES?</v>
          </cell>
          <cell r="D10" t="str">
            <v>ALTO</v>
          </cell>
          <cell r="E10" t="str">
            <v>LEY 1712, ARTÍCULO 18 LITERAL C "LOS SECRETOS COMERCIALES, INDUSTRIALES Y PROFESIONALES, ASÍ COMO LOS ESTIPULADOS EN EL PARÁGRAFO DEL ARTÍCULO 77 DE LA LEY 1474 DE 2011."</v>
          </cell>
          <cell r="F10" t="str">
            <v>INFORMACIÓN PÚBLICA CLASIFICADA</v>
          </cell>
          <cell r="G10"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cell r="H10">
            <v>0</v>
          </cell>
          <cell r="I10">
            <v>0</v>
          </cell>
        </row>
        <row r="11">
          <cell r="C11" t="str">
            <v>5) LA DEFENSA Y SEGURIDAD NACIONAL?</v>
          </cell>
          <cell r="D11" t="str">
            <v>ALTO</v>
          </cell>
          <cell r="E11" t="str">
            <v>LEY 1712 ARTÍCULO 19 LITERAL A "LA DEFENSA Y SEGURIDAD NACIONAL."</v>
          </cell>
          <cell r="F11" t="str">
            <v>INFORMACIÓN PÚBLICA RESERVADA</v>
          </cell>
          <cell r="G11" t="str">
            <v>LEY 1755 DE 2015 ARTÍCULO  24. INFORMACIONES Y DOCUMENTOS RESERVADOS. SOLO TENDRÁN CARÁCTER RESERVADO LAS INFORMACIONES Y DOCUMENTOS EXPRESAMENTE SOMETIDOS A RESERVA POR LA CONSTITUCIÓN POLÍTICA O LA LEY, Y EN ESPECIAL:
1. LOS RELACIONADOS CON LA DEFENSA O SEGURIDAD NACIONALES.</v>
          </cell>
          <cell r="H11">
            <v>0</v>
          </cell>
          <cell r="I11">
            <v>0</v>
          </cell>
        </row>
        <row r="12">
          <cell r="C12" t="str">
            <v>6) LA SEGURIDAD PÚBLICA?</v>
          </cell>
          <cell r="D12" t="str">
            <v>ALTO</v>
          </cell>
          <cell r="E12" t="str">
            <v>LEY 1712 ARTÍCULO 19 LITERAL B "LA SEGURIDAD PÚBLICA."</v>
          </cell>
          <cell r="F12" t="str">
            <v>INFORMACIÓN PÚBLICA RESERVADA</v>
          </cell>
          <cell r="G12" t="str">
            <v/>
          </cell>
          <cell r="H12">
            <v>0</v>
          </cell>
          <cell r="I12">
            <v>0</v>
          </cell>
        </row>
        <row r="13">
          <cell r="C13" t="str">
            <v>7) LAS RELACIONES INTERNACIONALES?</v>
          </cell>
          <cell r="D13" t="str">
            <v>ALTO</v>
          </cell>
          <cell r="E13" t="str">
            <v>LEY 1712 ARTÍCULO 19 LITERAL C "LAS RELACIONES INTERNACIONALES."</v>
          </cell>
          <cell r="F13" t="str">
            <v>INFORMACIÓN PÚBLICA RESERVADA</v>
          </cell>
          <cell r="G13" t="str">
            <v>LEY 1755 ARTÍCULO 24 LITERAL 2: TENDRÁN CARÁCTER RESERVADO LAS INFORMACIONES Y DOCUMENTOS EXPRESAMENTE SOMETIDOS A RESERVA POR LA CONSTITUCIÓN POLÍTICA Y EN ESPECIAL LAS INSTRUCCIONES EN MATERIA DIPLOMÁTICA</v>
          </cell>
          <cell r="H13">
            <v>0</v>
          </cell>
          <cell r="I13">
            <v>0</v>
          </cell>
        </row>
        <row r="14">
          <cell r="C14" t="str">
            <v>8) LA PREVENCIÓN, INVESTIGACIÓN Y PERSECUCIÓN DE LOS DELITOS Y LAS FALTAS DISCIPLINARIAS?</v>
          </cell>
          <cell r="D14" t="str">
            <v>ALTO</v>
          </cell>
          <cell r="E14" t="str">
            <v>LEY 1712 ARTÍCULO 19 LITERAL D "LA PREVENCIÓN, INVESTIGACIÓN Y PERSECUCIÓN DE LOS DELITOS Y LAS FALTAS DISCIPLINARIAS, MIENTRAS QUE NO SE HAGA EFECTIVA LA MEDIDA DE ASEGURAMIENTO O SE FORMULE PLIEGO DE CARGOS, SEGÚN EL CASO."</v>
          </cell>
          <cell r="F14" t="str">
            <v>INFORMACIÓN PÚBLICA RESERVADA</v>
          </cell>
          <cell r="G14" t="str">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ell>
          <cell r="H14">
            <v>0</v>
          </cell>
          <cell r="I14">
            <v>0</v>
          </cell>
        </row>
        <row r="15">
          <cell r="C15" t="str">
            <v>9) EL DEBIDO PROCESO Y LA IGUALDAD DE LAS PARTES EN LOS PROCESOS JUDICIALES?</v>
          </cell>
          <cell r="D15" t="str">
            <v>ALTO</v>
          </cell>
          <cell r="E15" t="str">
            <v>LEY 1712 ARTÍCULO 19 LITERAL E "EL DEBIDO PROCESO Y LA IGUALDAD DE LAS PARTES EN LOS PROCESOS JUDICIALES."</v>
          </cell>
          <cell r="F15" t="str">
            <v>INFORMACIÓN PÚBLICA RESERVADA</v>
          </cell>
          <cell r="G15" t="str">
            <v>LEY 1564 DE 2012 ARTÍCULO 3 / LEY 1437 DE 2011 ARTÍCULO 3 NUMERAL 8
LEY 1564 ARTÍCULO 3: LAS ACTUACIONES SE CUMPLIRÁN EN FORMA ORAL, PÚBLICA Y EN AUDIENCIAS, SALVO LAS QUE EXPRESAMENTE SE AUTORICE REALIZAR POR ESCRITO O ESTÉN AMPARADAS POR RESERVA.</v>
          </cell>
          <cell r="H15">
            <v>0</v>
          </cell>
          <cell r="I15">
            <v>0</v>
          </cell>
        </row>
        <row r="16">
          <cell r="C16" t="str">
            <v>10) LA ADMINISTRACIÓN EFECTIVA DE LA JUSTICIA?</v>
          </cell>
          <cell r="D16" t="str">
            <v>ALTO</v>
          </cell>
          <cell r="E16" t="str">
            <v>LEY 1712 ARTÍCULO 19 LITERAL F "LA ADMINISTRACIÓN EFECTIVA DE LA JUSTICIA."</v>
          </cell>
          <cell r="F16" t="str">
            <v>INFORMACIÓN PÚBLICA RESERVADA</v>
          </cell>
          <cell r="G16" t="str">
            <v>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v>
          </cell>
          <cell r="H16">
            <v>0</v>
          </cell>
          <cell r="I16">
            <v>0</v>
          </cell>
        </row>
        <row r="17">
          <cell r="C17" t="str">
            <v>11) LOS DERECHOS DE LA INFANCIA Y LA ADOLESCENCIA?</v>
          </cell>
          <cell r="D17" t="str">
            <v>ALTO</v>
          </cell>
          <cell r="E17" t="str">
            <v>LEY 1712 ARTÍCULO 19 LITERAL G "LOS DERECHOS DE LA INFANCIA Y LA ADOLESCENCIA."</v>
          </cell>
          <cell r="F17" t="str">
            <v>INFORMACIÓN PÚBLICA RESERVADA</v>
          </cell>
          <cell r="G17"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H17">
            <v>0</v>
          </cell>
          <cell r="I17">
            <v>0</v>
          </cell>
        </row>
        <row r="18">
          <cell r="C18" t="str">
            <v>12) LA ESTABILIDAD MACROECONÓMICA Y FINANCIERA DEL PAÍS?</v>
          </cell>
          <cell r="D18" t="str">
            <v>ALTO</v>
          </cell>
          <cell r="E18" t="str">
            <v>LEY 1712 ARTÍCULO 19 LITERAL H "LA ESTABILIDAD MACROECONÓMICA Y FINANCIERA DEL PAÍS."</v>
          </cell>
          <cell r="F18" t="str">
            <v>INFORMACIÓN PÚBLICA RESERVADA</v>
          </cell>
          <cell r="G18" t="str">
            <v xml:space="preserve">LEY 1755 ARTÍCULO 24 LITERAL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H18">
            <v>0</v>
          </cell>
          <cell r="I18">
            <v>0</v>
          </cell>
        </row>
        <row r="19">
          <cell r="C19" t="str">
            <v>13) LA SALUD PÚBLICA?</v>
          </cell>
          <cell r="D19" t="str">
            <v>ALTO</v>
          </cell>
          <cell r="E19" t="str">
            <v>LEY 1712 ARTÍCULO 19 LITERAL I "LA SALUD PÚBLICA."</v>
          </cell>
          <cell r="F19" t="str">
            <v>INFORMACIÓN PÚBLICA RESERVADA</v>
          </cell>
          <cell r="G19" t="str">
            <v/>
          </cell>
          <cell r="H19">
            <v>0</v>
          </cell>
          <cell r="I19">
            <v>0</v>
          </cell>
        </row>
        <row r="20">
          <cell r="C20" t="str">
            <v>14) OPINIONES O PUNTOS DE VISTA QUE FORMAN PARTE DEL PROCESO DELIBERATIVO DE LOS SERVIDORES PÚBLICOS?</v>
          </cell>
          <cell r="D20" t="str">
            <v>ALTO</v>
          </cell>
          <cell r="E20" t="str">
            <v>LEY 1712 ARTÍCULO 19 PARÁGRAFO "SE EXCEPTÚAN TAMBIÉN LOS DOCUMENTOS QUE CONTENGAN LAS OPINIONES O PUNTOS DE VISTA QUE FORMEN PARTE DEL PROCESO DELIBERATIVO DE LOS SERVIDORES PÚBLICOS."</v>
          </cell>
          <cell r="F20" t="str">
            <v>INFORMACIÓN PÚBLICA RESERVADA</v>
          </cell>
          <cell r="G20" t="str">
            <v>LEY 1712 ARTÍCULO 19 PARÁGRAFO: SE EXCEPTÚAN TAMBIÉN LOS DOCUMENTOS QUE CONTENGAN LAS OPINIONES O PUNTOS DE VISTA QUE FORMEN PARTE DEL PROCESO DELIBERATIVO DE LOS SERVIDORES PÚBLICOS</v>
          </cell>
          <cell r="H20">
            <v>0</v>
          </cell>
          <cell r="I20">
            <v>0</v>
          </cell>
        </row>
        <row r="21">
          <cell r="C21" t="str">
            <v>15) PROTECCIÓN POR UNA NORMA LEGAL O CONSTITUCIONAL DE UN TEMA DIFERENTE A LOS ENUNCIADOS ANTERIORMENTE?</v>
          </cell>
          <cell r="D21" t="str">
            <v>ALTO</v>
          </cell>
          <cell r="E21" t="str">
            <v>OTRA NORMA LEGAL O CONSTITUCIONAL</v>
          </cell>
          <cell r="F21" t="str">
            <v>REVISAR CON JURÍDICA</v>
          </cell>
          <cell r="G21" t="str">
            <v>REVISAR CON JURÍDICA</v>
          </cell>
          <cell r="H21">
            <v>0</v>
          </cell>
          <cell r="I21">
            <v>0</v>
          </cell>
        </row>
        <row r="42">
          <cell r="C42" t="str">
            <v>1) NO APLICA / NO ES RELEVANTE</v>
          </cell>
          <cell r="D42">
            <v>0</v>
          </cell>
        </row>
        <row r="43">
          <cell r="C43" t="str">
            <v>2) ES CRÍTICO PARA LAS OPERACIONES INTERNAS</v>
          </cell>
          <cell r="D43">
            <v>0.5</v>
          </cell>
        </row>
        <row r="44">
          <cell r="C44" t="str">
            <v>3) PODRÍA AFECTAR LA TOMA DE DECISIONES</v>
          </cell>
          <cell r="D44">
            <v>1</v>
          </cell>
        </row>
        <row r="45">
          <cell r="C45" t="str">
            <v>4) ES CRÍTICO PARA EL SERVICIO HACIA TERCEROS</v>
          </cell>
          <cell r="D45">
            <v>1.5</v>
          </cell>
        </row>
        <row r="46">
          <cell r="C46" t="str">
            <v>5) PUEDE GENERAR INCUMPLIMIENTOS LEGALES Y REGLAMENTARIOS</v>
          </cell>
          <cell r="D46">
            <v>2</v>
          </cell>
        </row>
        <row r="50">
          <cell r="C50" t="str">
            <v>1) 4 HORAS</v>
          </cell>
          <cell r="D50">
            <v>2.5</v>
          </cell>
        </row>
        <row r="51">
          <cell r="C51" t="str">
            <v>2) 8 HORAS</v>
          </cell>
          <cell r="D51">
            <v>2.25</v>
          </cell>
        </row>
        <row r="52">
          <cell r="C52" t="str">
            <v>3) 24 HORAS</v>
          </cell>
          <cell r="D52">
            <v>2</v>
          </cell>
        </row>
        <row r="53">
          <cell r="C53" t="str">
            <v>4) 48 HORAS</v>
          </cell>
          <cell r="D53">
            <v>1.5</v>
          </cell>
        </row>
        <row r="54">
          <cell r="C54" t="str">
            <v>5) 7 DÍAS</v>
          </cell>
          <cell r="D54">
            <v>1.25</v>
          </cell>
        </row>
        <row r="55">
          <cell r="C55" t="str">
            <v>6) 14 DÍAS</v>
          </cell>
          <cell r="D55">
            <v>1</v>
          </cell>
        </row>
        <row r="56">
          <cell r="C56" t="str">
            <v>7) 30 DÍAS</v>
          </cell>
          <cell r="D56">
            <v>0.5</v>
          </cell>
        </row>
        <row r="57">
          <cell r="C57" t="str">
            <v>8) &gt;30 DÍAS</v>
          </cell>
          <cell r="D57">
            <v>0.25</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ual"/>
      <sheetName val="Activos Consolidados"/>
      <sheetName val="Instructivo"/>
      <sheetName val="Resultados"/>
      <sheetName val="Control Activos Calificados"/>
      <sheetName val="Registro de Activos de Informac"/>
      <sheetName val="Índice de Inf Clasif y Reserv"/>
      <sheetName val="Tipologias"/>
      <sheetName val="Hoja1"/>
    </sheetNames>
    <sheetDataSet>
      <sheetData sheetId="0"/>
      <sheetData sheetId="1"/>
      <sheetData sheetId="2"/>
      <sheetData sheetId="3"/>
      <sheetData sheetId="4"/>
      <sheetData sheetId="5"/>
      <sheetData sheetId="6"/>
      <sheetData sheetId="7">
        <row r="6">
          <cell r="C6" t="str">
            <v>¿ EL ACTIVO ALMACENA O PROCESA INFORMACIÓN…</v>
          </cell>
          <cell r="D6" t="str">
            <v>PUNTAJE</v>
          </cell>
          <cell r="E6" t="str">
            <v>OBJETIVO LEGÍTIMO DE LA EXCEPCIÓN</v>
          </cell>
          <cell r="F6" t="str">
            <v>CLASIFICACIÓN DE LA INFORMACIÓN</v>
          </cell>
          <cell r="G6">
            <v>0</v>
          </cell>
          <cell r="H6">
            <v>0</v>
          </cell>
          <cell r="I6">
            <v>0</v>
          </cell>
        </row>
        <row r="7">
          <cell r="C7" t="str">
            <v>1) INFORMACIÓN PÚBLICA</v>
          </cell>
          <cell r="D7" t="str">
            <v>BAJO</v>
          </cell>
          <cell r="E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F7" t="str">
            <v>INFORMACIÓN PÚBLICA</v>
          </cell>
          <cell r="G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cell r="H7">
            <v>0</v>
          </cell>
          <cell r="I7">
            <v>0</v>
          </cell>
        </row>
        <row r="8">
          <cell r="C8" t="str">
            <v>2) DATOS PERSONALES?</v>
          </cell>
          <cell r="D8" t="str">
            <v>ALTO</v>
          </cell>
          <cell r="E8" t="str">
            <v>LEY 1712, ARTÍCULO 18 LITERAL A "EL DERECHO DE TODA PERSONA A LA INTIMIDAD."</v>
          </cell>
          <cell r="F8" t="str">
            <v>INFORMACIÓN PÚBLICA CLASIFICADA</v>
          </cell>
          <cell r="G8"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cell r="H8" t="str">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ell>
          <cell r="I8" t="str">
            <v>LEY ESTATUTARIA 1266 DE 2008 ARTICULO 3
G)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H) DATO PRIVADO. ES EL DATO QUE POR SU NATURALEZA ÍNTIMA O RESERVADA SÓLO ES RELEVANTE PARA EL TITULAR.</v>
          </cell>
        </row>
        <row r="9">
          <cell r="C9" t="str">
            <v>3) AFECTACIÓN A LA VIDA, LA SALUD O LA SEGURIDAD DE UNA PERSONA?</v>
          </cell>
          <cell r="D9" t="str">
            <v>ALTO</v>
          </cell>
          <cell r="E9" t="str">
            <v>LEY 1712, ARTÍCULO 18 LITERAL B "EL DERECHO DE TODA PERSONA A LA VIDA, LA SALUD O LA SEGURIDAD."</v>
          </cell>
          <cell r="F9" t="str">
            <v>INFORMACIÓN PÚBLICA CLASIFICADA</v>
          </cell>
          <cell r="G9" t="str">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ell>
          <cell r="H9">
            <v>0</v>
          </cell>
          <cell r="I9">
            <v>0</v>
          </cell>
        </row>
        <row r="10">
          <cell r="C10" t="str">
            <v>4) SECRETOS COMERCIALES, INDUSTRIALES Y PROFESIONALES?</v>
          </cell>
          <cell r="D10" t="str">
            <v>ALTO</v>
          </cell>
          <cell r="E10" t="str">
            <v>LEY 1712, ARTÍCULO 18 LITERAL C "LOS SECRETOS COMERCIALES, INDUSTRIALES Y PROFESIONALES, ASÍ COMO LOS ESTIPULADOS EN EL PARÁGRAFO DEL ARTÍCULO 77 DE LA LEY 1474 DE 2011."</v>
          </cell>
          <cell r="F10" t="str">
            <v>INFORMACIÓN PÚBLICA CLASIFICADA</v>
          </cell>
          <cell r="G10"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cell r="H10">
            <v>0</v>
          </cell>
          <cell r="I10">
            <v>0</v>
          </cell>
        </row>
        <row r="11">
          <cell r="C11" t="str">
            <v>5) LA DEFENSA Y SEGURIDAD NACIONAL?</v>
          </cell>
          <cell r="D11" t="str">
            <v>ALTO</v>
          </cell>
          <cell r="E11" t="str">
            <v>LEY 1712 ARTÍCULO 19 LITERAL A "LA DEFENSA Y SEGURIDAD NACIONAL."</v>
          </cell>
          <cell r="F11" t="str">
            <v>INFORMACIÓN PÚBLICA RESERVADA</v>
          </cell>
          <cell r="G11" t="str">
            <v>LEY 1755 DE 2015 ARTÍCULO  24. INFORMACIONES Y DOCUMENTOS RESERVADOS. SOLO TENDRÁN CARÁCTER RESERVADO LAS INFORMACIONES Y DOCUMENTOS EXPRESAMENTE SOMETIDOS A RESERVA POR LA CONSTITUCIÓN POLÍTICA O LA LEY, Y EN ESPECIAL:
1. LOS RELACIONADOS CON LA DEFENSA O SEGURIDAD NACIONALES.</v>
          </cell>
          <cell r="H11">
            <v>0</v>
          </cell>
          <cell r="I11">
            <v>0</v>
          </cell>
        </row>
        <row r="12">
          <cell r="C12" t="str">
            <v>6) LA SEGURIDAD PÚBLICA?</v>
          </cell>
          <cell r="D12" t="str">
            <v>ALTO</v>
          </cell>
          <cell r="E12" t="str">
            <v>LEY 1712 ARTÍCULO 19 LITERAL B "LA SEGURIDAD PÚBLICA."</v>
          </cell>
          <cell r="F12" t="str">
            <v>INFORMACIÓN PÚBLICA RESERVADA</v>
          </cell>
          <cell r="G12" t="str">
            <v/>
          </cell>
          <cell r="H12">
            <v>0</v>
          </cell>
          <cell r="I12">
            <v>0</v>
          </cell>
        </row>
        <row r="13">
          <cell r="C13" t="str">
            <v>7) LAS RELACIONES INTERNACIONALES?</v>
          </cell>
          <cell r="D13" t="str">
            <v>ALTO</v>
          </cell>
          <cell r="E13" t="str">
            <v>LEY 1712 ARTÍCULO 19 LITERAL C "LAS RELACIONES INTERNACIONALES."</v>
          </cell>
          <cell r="F13" t="str">
            <v>INFORMACIÓN PÚBLICA RESERVADA</v>
          </cell>
          <cell r="G13" t="str">
            <v>LEY 1755 ARTÍCULO 24 LITERAL 2: TENDRÁN CARÁCTER RESERVADO LAS INFORMACIONES Y DOCUMENTOS EXPRESAMENTE SOMETIDOS A RESERVA POR LA CONSTITUCIÓN POLÍTICA Y EN ESPECIAL LAS INSTRUCCIONES EN MATERIA DIPLOMÁTICA</v>
          </cell>
          <cell r="H13">
            <v>0</v>
          </cell>
          <cell r="I13">
            <v>0</v>
          </cell>
        </row>
        <row r="14">
          <cell r="C14" t="str">
            <v>8) LA PREVENCIÓN, INVESTIGACIÓN Y PERSECUCIÓN DE LOS DELITOS Y LAS FALTAS DISCIPLINARIAS?</v>
          </cell>
          <cell r="D14" t="str">
            <v>ALTO</v>
          </cell>
          <cell r="E14" t="str">
            <v>LEY 1712 ARTÍCULO 19 LITERAL D "LA PREVENCIÓN, INVESTIGACIÓN Y PERSECUCIÓN DE LOS DELITOS Y LAS FALTAS DISCIPLINARIAS, MIENTRAS QUE NO SE HAGA EFECTIVA LA MEDIDA DE ASEGURAMIENTO O SE FORMULE PLIEGO DE CARGOS, SEGÚN EL CASO."</v>
          </cell>
          <cell r="F14" t="str">
            <v>INFORMACIÓN PÚBLICA RESERVADA</v>
          </cell>
          <cell r="G14" t="str">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ell>
          <cell r="H14">
            <v>0</v>
          </cell>
          <cell r="I14">
            <v>0</v>
          </cell>
        </row>
        <row r="15">
          <cell r="C15" t="str">
            <v>9) EL DEBIDO PROCESO Y LA IGUALDAD DE LAS PARTES EN LOS PROCESOS JUDICIALES?</v>
          </cell>
          <cell r="D15" t="str">
            <v>ALTO</v>
          </cell>
          <cell r="E15" t="str">
            <v>LEY 1712 ARTÍCULO 19 LITERAL E "EL DEBIDO PROCESO Y LA IGUALDAD DE LAS PARTES EN LOS PROCESOS JUDICIALES."</v>
          </cell>
          <cell r="F15" t="str">
            <v>INFORMACIÓN PÚBLICA RESERVADA</v>
          </cell>
          <cell r="G15" t="str">
            <v>LEY 1564 DE 2012 ARTÍCULO 3 / LEY 1437 DE 2011 ARTÍCULO 3 NUMERAL 8
LEY 1564 ARTÍCULO 3: LAS ACTUACIONES SE CUMPLIRÁN EN FORMA ORAL, PÚBLICA Y EN AUDIENCIAS, SALVO LAS QUE EXPRESAMENTE SE AUTORICE REALIZAR POR ESCRITO O ESTÉN AMPARADAS POR RESERVA.</v>
          </cell>
          <cell r="H15">
            <v>0</v>
          </cell>
          <cell r="I15">
            <v>0</v>
          </cell>
        </row>
        <row r="16">
          <cell r="C16" t="str">
            <v>10) LA ADMINISTRACIÓN EFECTIVA DE LA JUSTICIA?</v>
          </cell>
          <cell r="D16" t="str">
            <v>ALTO</v>
          </cell>
          <cell r="E16" t="str">
            <v>LEY 1712 ARTÍCULO 19 LITERAL F "LA ADMINISTRACIÓN EFECTIVA DE LA JUSTICIA."</v>
          </cell>
          <cell r="F16" t="str">
            <v>INFORMACIÓN PÚBLICA RESERVADA</v>
          </cell>
          <cell r="G16" t="str">
            <v>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v>
          </cell>
          <cell r="H16">
            <v>0</v>
          </cell>
          <cell r="I16">
            <v>0</v>
          </cell>
        </row>
        <row r="17">
          <cell r="C17" t="str">
            <v>11) LOS DERECHOS DE LA INFANCIA Y LA ADOLESCENCIA?</v>
          </cell>
          <cell r="D17" t="str">
            <v>ALTO</v>
          </cell>
          <cell r="E17" t="str">
            <v>LEY 1712 ARTÍCULO 19 LITERAL G "LOS DERECHOS DE LA INFANCIA Y LA ADOLESCENCIA."</v>
          </cell>
          <cell r="F17" t="str">
            <v>INFORMACIÓN PÚBLICA RESERVADA</v>
          </cell>
          <cell r="G17"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H17">
            <v>0</v>
          </cell>
          <cell r="I17">
            <v>0</v>
          </cell>
        </row>
        <row r="18">
          <cell r="C18" t="str">
            <v>12) LA ESTABILIDAD MACROECONÓMICA Y FINANCIERA DEL PAÍS?</v>
          </cell>
          <cell r="D18" t="str">
            <v>ALTO</v>
          </cell>
          <cell r="E18" t="str">
            <v>LEY 1712 ARTÍCULO 19 LITERAL H "LA ESTABILIDAD MACROECONÓMICA Y FINANCIERA DEL PAÍS."</v>
          </cell>
          <cell r="F18" t="str">
            <v>INFORMACIÓN PÚBLICA RESERVADA</v>
          </cell>
          <cell r="G18" t="str">
            <v xml:space="preserve">LEY 1755 ARTÍCULO 24 LITERAL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H18">
            <v>0</v>
          </cell>
          <cell r="I18">
            <v>0</v>
          </cell>
        </row>
        <row r="19">
          <cell r="C19" t="str">
            <v>13) LA SALUD PÚBLICA?</v>
          </cell>
          <cell r="D19" t="str">
            <v>ALTO</v>
          </cell>
          <cell r="E19" t="str">
            <v>LEY 1712 ARTÍCULO 19 LITERAL I "LA SALUD PÚBLICA."</v>
          </cell>
          <cell r="F19" t="str">
            <v>INFORMACIÓN PÚBLICA RESERVADA</v>
          </cell>
          <cell r="G19" t="str">
            <v/>
          </cell>
          <cell r="H19">
            <v>0</v>
          </cell>
          <cell r="I19">
            <v>0</v>
          </cell>
        </row>
        <row r="20">
          <cell r="C20" t="str">
            <v>14) OPINIONES O PUNTOS DE VISTA QUE FORMAN PARTE DEL PROCESO DELIBERATIVO DE LOS SERVIDORES PÚBLICOS?</v>
          </cell>
          <cell r="D20" t="str">
            <v>ALTO</v>
          </cell>
          <cell r="E20" t="str">
            <v>LEY 1712 ARTÍCULO 19 PARÁGRAFO "SE EXCEPTÚAN TAMBIÉN LOS DOCUMENTOS QUE CONTENGAN LAS OPINIONES O PUNTOS DE VISTA QUE FORMEN PARTE DEL PROCESO DELIBERATIVO DE LOS SERVIDORES PÚBLICOS."</v>
          </cell>
          <cell r="F20" t="str">
            <v>INFORMACIÓN PÚBLICA RESERVADA</v>
          </cell>
          <cell r="G20" t="str">
            <v>LEY 1712 ARTÍCULO 19 PARÁGRAFO: SE EXCEPTÚAN TAMBIÉN LOS DOCUMENTOS QUE CONTENGAN LAS OPINIONES O PUNTOS DE VISTA QUE FORMEN PARTE DEL PROCESO DELIBERATIVO DE LOS SERVIDORES PÚBLICOS</v>
          </cell>
          <cell r="H20">
            <v>0</v>
          </cell>
          <cell r="I20">
            <v>0</v>
          </cell>
        </row>
        <row r="21">
          <cell r="C21" t="str">
            <v>15) PROTECCIÓN POR UNA NORMA LEGAL O CONSTITUCIONAL DE UN TEMA DIFERENTE A LOS ENUNCIADOS ANTERIORMENTE?</v>
          </cell>
          <cell r="D21" t="str">
            <v>ALTO</v>
          </cell>
          <cell r="E21" t="str">
            <v>OTRA NORMA LEGAL O CONSTITUCIONAL</v>
          </cell>
          <cell r="F21" t="str">
            <v>REVISAR CON JURÍDICA</v>
          </cell>
          <cell r="G21" t="str">
            <v>REVISAR CON JURÍDICA</v>
          </cell>
          <cell r="H21">
            <v>0</v>
          </cell>
          <cell r="I21">
            <v>0</v>
          </cell>
        </row>
        <row r="42">
          <cell r="C42" t="str">
            <v>1) NO APLICA / NO ES RELEVANTE</v>
          </cell>
          <cell r="D42">
            <v>0</v>
          </cell>
        </row>
        <row r="43">
          <cell r="C43" t="str">
            <v>2) ES CRÍTICO PARA LAS OPERACIONES INTERNAS</v>
          </cell>
          <cell r="D43">
            <v>0.5</v>
          </cell>
        </row>
        <row r="44">
          <cell r="C44" t="str">
            <v>3) PODRÍA AFECTAR LA TOMA DE DECISIONES</v>
          </cell>
          <cell r="D44">
            <v>1</v>
          </cell>
        </row>
        <row r="45">
          <cell r="C45" t="str">
            <v>4) ES CRÍTICO PARA EL SERVICIO HACIA TERCEROS</v>
          </cell>
          <cell r="D45">
            <v>1.5</v>
          </cell>
        </row>
        <row r="46">
          <cell r="C46" t="str">
            <v>5) PUEDE GENERAR INCUMPLIMIENTOS LEGALES Y REGLAMENTARIOS</v>
          </cell>
          <cell r="D46">
            <v>2</v>
          </cell>
        </row>
        <row r="50">
          <cell r="C50" t="str">
            <v>1) 4 HORAS</v>
          </cell>
          <cell r="D50">
            <v>2.5</v>
          </cell>
        </row>
        <row r="51">
          <cell r="C51" t="str">
            <v>2) 8 HORAS</v>
          </cell>
          <cell r="D51">
            <v>2.25</v>
          </cell>
        </row>
        <row r="52">
          <cell r="C52" t="str">
            <v>3) 24 HORAS</v>
          </cell>
          <cell r="D52">
            <v>2</v>
          </cell>
        </row>
        <row r="53">
          <cell r="C53" t="str">
            <v>4) 48 HORAS</v>
          </cell>
          <cell r="D53">
            <v>1.5</v>
          </cell>
        </row>
        <row r="54">
          <cell r="C54" t="str">
            <v>5) 7 DÍAS</v>
          </cell>
          <cell r="D54">
            <v>1.25</v>
          </cell>
        </row>
        <row r="55">
          <cell r="C55" t="str">
            <v>6) 14 DÍAS</v>
          </cell>
          <cell r="D55">
            <v>1</v>
          </cell>
        </row>
        <row r="56">
          <cell r="C56" t="str">
            <v>7) 30 DÍAS</v>
          </cell>
          <cell r="D56">
            <v>0.5</v>
          </cell>
        </row>
        <row r="57">
          <cell r="C57" t="str">
            <v>8) &gt;30 DÍAS</v>
          </cell>
          <cell r="D57">
            <v>0.25</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nual"/>
      <sheetName val="Activos Consolidados"/>
      <sheetName val="Instructivo"/>
      <sheetName val="Resultados"/>
      <sheetName val="Control Activos Calificados"/>
      <sheetName val="Registro de Activos de Informac"/>
      <sheetName val="Índice de Inf Clasif y Reserv"/>
      <sheetName val="Tipologias"/>
      <sheetName val="Clasificación"/>
      <sheetName val="Hoja2"/>
      <sheetName val="Hoja3"/>
      <sheetName val="Hoja4"/>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
          <cell r="C6" t="str">
            <v>¿ EL ACTIVO ALMACENA O PROCESA INFORMACIÓN…</v>
          </cell>
          <cell r="D6" t="str">
            <v>PUNTAJE</v>
          </cell>
          <cell r="E6" t="str">
            <v>OBJETIVO LEGÍTIMO DE LA EXCEPCIÓN</v>
          </cell>
          <cell r="F6" t="str">
            <v>CLASIFICACIÓN DE LA INFORMACIÓN</v>
          </cell>
          <cell r="G6" t="str">
            <v>FUNDAMENTO CONSTITUCIONAL O LEGAL</v>
          </cell>
        </row>
        <row r="7">
          <cell r="C7" t="str">
            <v>1) INFORMACIÓN PÚBLICA</v>
          </cell>
          <cell r="D7" t="str">
            <v>BAJO</v>
          </cell>
          <cell r="E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F7" t="str">
            <v>INFORMACIÓN PÚBLICA</v>
          </cell>
          <cell r="G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8">
          <cell r="C8" t="str">
            <v>2) DATOS PERSONALES?</v>
          </cell>
          <cell r="D8" t="str">
            <v>ALTO</v>
          </cell>
          <cell r="E8" t="str">
            <v>LEY 1712, ARTÍCULO 18 LITERAL A "EL DERECHO DE TODA PERSONA A LA INTIMIDAD."</v>
          </cell>
          <cell r="F8" t="str">
            <v>INFORMACIÓN PÚBLICA CLASIFICADA</v>
          </cell>
          <cell r="G8"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cell r="H8" t="str">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ell>
          <cell r="I8" t="str">
            <v>LEY ESTATUTARIA 1266 DE 2008 ARTICULO 3
G)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H) DATO PRIVADO. ES EL DATO QUE POR SU NATURALEZA ÍNTIMA O RESERVADA SÓLO ES RELEVANTE PARA EL TITULAR.</v>
          </cell>
        </row>
        <row r="9">
          <cell r="C9" t="str">
            <v>3) AFECTACIÓN A LA VIDA, LA SALUD O LA SEGURIDAD DE UNA PERSONA?</v>
          </cell>
          <cell r="D9" t="str">
            <v>ALTO</v>
          </cell>
          <cell r="E9" t="str">
            <v>LEY 1712, ARTÍCULO 18 LITERAL B "EL DERECHO DE TODA PERSONA A LA VIDA, LA SALUD O LA SEGURIDAD."</v>
          </cell>
          <cell r="F9" t="str">
            <v>INFORMACIÓN PÚBLICA CLASIFICADA</v>
          </cell>
          <cell r="G9" t="str">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ell>
        </row>
        <row r="10">
          <cell r="C10" t="str">
            <v>4) SECRETOS COMERCIALES, INDUSTRIALES Y PROFESIONALES?</v>
          </cell>
          <cell r="D10" t="str">
            <v>ALTO</v>
          </cell>
          <cell r="E10" t="str">
            <v>LEY 1712, ARTÍCULO 18 LITERAL C "LOS SECRETOS COMERCIALES, INDUSTRIALES Y PROFESIONALES, ASÍ COMO LOS ESTIPULADOS EN EL PARÁGRAFO DEL ARTÍCULO 77 DE LA LEY 1474 DE 2011."</v>
          </cell>
          <cell r="F10" t="str">
            <v>INFORMACIÓN PÚBLICA CLASIFICADA</v>
          </cell>
          <cell r="G10"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11">
          <cell r="C11" t="str">
            <v>5) LA DEFENSA Y SEGURIDAD NACIONAL?</v>
          </cell>
          <cell r="D11" t="str">
            <v>ALTO</v>
          </cell>
          <cell r="E11" t="str">
            <v>LEY 1712 ARTÍCULO 19 LITERAL A "LA DEFENSA Y SEGURIDAD NACIONAL."</v>
          </cell>
          <cell r="F11" t="str">
            <v>INFORMACIÓN PÚBLICA RESERVADA</v>
          </cell>
          <cell r="G11" t="str">
            <v>LEY 1755 DE 2015 ARTÍCULO  24. INFORMACIONES Y DOCUMENTOS RESERVADOS. SOLO TENDRÁN CARÁCTER RESERVADO LAS INFORMACIONES Y DOCUMENTOS EXPRESAMENTE SOMETIDOS A RESERVA POR LA CONSTITUCIÓN POLÍTICA O LA LEY, Y EN ESPECIAL:
1. LOS RELACIONADOS CON LA DEFENSA O SEGURIDAD NACIONALES.</v>
          </cell>
        </row>
        <row r="12">
          <cell r="C12" t="str">
            <v>6) LA SEGURIDAD PÚBLICA?</v>
          </cell>
          <cell r="D12" t="str">
            <v>ALTO</v>
          </cell>
          <cell r="E12" t="str">
            <v>LEY 1712 ARTÍCULO 19 LITERAL B "LA SEGURIDAD PÚBLICA."</v>
          </cell>
          <cell r="F12" t="str">
            <v>INFORMACIÓN PÚBLICA RESERVADA</v>
          </cell>
          <cell r="G12" t="str">
            <v/>
          </cell>
        </row>
        <row r="13">
          <cell r="C13" t="str">
            <v>7) LAS RELACIONES INTERNACIONALES?</v>
          </cell>
          <cell r="D13" t="str">
            <v>ALTO</v>
          </cell>
          <cell r="E13" t="str">
            <v>LEY 1712 ARTÍCULO 19 LITERAL C "LAS RELACIONES INTERNACIONALES."</v>
          </cell>
          <cell r="F13" t="str">
            <v>INFORMACIÓN PÚBLICA RESERVADA</v>
          </cell>
          <cell r="G13" t="str">
            <v>LEY 1755 ARTÍCULO 24 LITERAL 2: TENDRÁN CARÁCTER RESERVADO LAS INFORMACIONES Y DOCUMENTOS EXPRESAMENTE SOMETIDOS A RESERVA POR LA CONSTITUCIÓN POLÍTICA Y EN ESPECIAL LAS INSTRUCCIONES EN MATERIA DIPLOMÁTICA</v>
          </cell>
        </row>
        <row r="14">
          <cell r="C14" t="str">
            <v>8) LA PREVENCIÓN, INVESTIGACIÓN Y PERSECUCIÓN DE LOS DELITOS Y LAS FALTAS DISCIPLINARIAS?</v>
          </cell>
          <cell r="D14" t="str">
            <v>ALTO</v>
          </cell>
          <cell r="E14" t="str">
            <v>LEY 1712 ARTÍCULO 19 LITERAL D "LA PREVENCIÓN, INVESTIGACIÓN Y PERSECUCIÓN DE LOS DELITOS Y LAS FALTAS DISCIPLINARIAS, MIENTRAS QUE NO SE HAGA EFECTIVA LA MEDIDA DE ASEGURAMIENTO O SE FORMULE PLIEGO DE CARGOS, SEGÚN EL CASO."</v>
          </cell>
          <cell r="F14" t="str">
            <v>INFORMACIÓN PÚBLICA RESERVADA</v>
          </cell>
          <cell r="G14" t="str">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ell>
        </row>
        <row r="15">
          <cell r="C15" t="str">
            <v>9) EL DEBIDO PROCESO Y LA IGUALDAD DE LAS PARTES EN LOS PROCESOS JUDICIALES?</v>
          </cell>
          <cell r="D15" t="str">
            <v>ALTO</v>
          </cell>
          <cell r="E15" t="str">
            <v>LEY 1712 ARTÍCULO 19 LITERAL E "EL DEBIDO PROCESO Y LA IGUALDAD DE LAS PARTES EN LOS PROCESOS JUDICIALES."</v>
          </cell>
          <cell r="F15" t="str">
            <v>INFORMACIÓN PÚBLICA RESERVADA</v>
          </cell>
          <cell r="G15" t="str">
            <v>LEY 1564 DE 2012 ARTÍCULO 3 / LEY 1437 DE 2011 ARTÍCULO 3 NUMERAL 8
LEY 1564 ARTÍCULO 3: LAS ACTUACIONES SE CUMPLIRÁN EN FORMA ORAL, PÚBLICA Y EN AUDIENCIAS, SALVO LAS QUE EXPRESAMENTE SE AUTORICE REALIZAR POR ESCRITO O ESTÉN AMPARADAS POR RESERVA.</v>
          </cell>
        </row>
        <row r="16">
          <cell r="C16" t="str">
            <v>10) LA ADMINISTRACIÓN EFECTIVA DE LA JUSTICIA?</v>
          </cell>
          <cell r="D16" t="str">
            <v>ALTO</v>
          </cell>
          <cell r="E16" t="str">
            <v>LEY 1712 ARTÍCULO 19 LITERAL F "LA ADMINISTRACIÓN EFECTIVA DE LA JUSTICIA."</v>
          </cell>
          <cell r="F16" t="str">
            <v>INFORMACIÓN PÚBLICA RESERVADA</v>
          </cell>
          <cell r="G16" t="str">
            <v>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v>
          </cell>
        </row>
        <row r="17">
          <cell r="C17" t="str">
            <v>11) LOS DERECHOS DE LA INFANCIA Y LA ADOLESCENCIA?</v>
          </cell>
          <cell r="D17" t="str">
            <v>ALTO</v>
          </cell>
          <cell r="E17" t="str">
            <v>LEY 1712 ARTÍCULO 19 LITERAL G "LOS DERECHOS DE LA INFANCIA Y LA ADOLESCENCIA."</v>
          </cell>
          <cell r="F17" t="str">
            <v>INFORMACIÓN PÚBLICA RESERVADA</v>
          </cell>
          <cell r="G17"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row>
        <row r="18">
          <cell r="C18" t="str">
            <v>12) LA ESTABILIDAD MACROECONÓMICA Y FINANCIERA DEL PAÍS?</v>
          </cell>
          <cell r="D18" t="str">
            <v>ALTO</v>
          </cell>
          <cell r="E18" t="str">
            <v>LEY 1712 ARTÍCULO 19 LITERAL H "LA ESTABILIDAD MACROECONÓMICA Y FINANCIERA DEL PAÍS."</v>
          </cell>
          <cell r="F18" t="str">
            <v>INFORMACIÓN PÚBLICA RESERVADA</v>
          </cell>
          <cell r="G18" t="str">
            <v xml:space="preserve">LEY 1755 ARTÍCULO 24 LITERAL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row>
        <row r="19">
          <cell r="C19" t="str">
            <v>13) LA SALUD PÚBLICA?</v>
          </cell>
          <cell r="D19" t="str">
            <v>ALTO</v>
          </cell>
          <cell r="E19" t="str">
            <v>LEY 1712 ARTÍCULO 19 LITERAL I "LA SALUD PÚBLICA."</v>
          </cell>
          <cell r="F19" t="str">
            <v>INFORMACIÓN PÚBLICA RESERVADA</v>
          </cell>
          <cell r="G19" t="str">
            <v/>
          </cell>
        </row>
        <row r="20">
          <cell r="C20" t="str">
            <v>14) OPINIONES O PUNTOS DE VISTA QUE FORMAN PARTE DEL PROCESO DELIBERATIVO DE LOS SERVIDORES PÚBLICOS?</v>
          </cell>
          <cell r="D20" t="str">
            <v>ALTO</v>
          </cell>
          <cell r="E20" t="str">
            <v>LEY 1712 ARTÍCULO 19 PARÁGRAFO "SE EXCEPTÚAN TAMBIÉN LOS DOCUMENTOS QUE CONTENGAN LAS OPINIONES O PUNTOS DE VISTA QUE FORMEN PARTE DEL PROCESO DELIBERATIVO DE LOS SERVIDORES PÚBLICOS."</v>
          </cell>
          <cell r="F20" t="str">
            <v>INFORMACIÓN PÚBLICA RESERVADA</v>
          </cell>
          <cell r="G20" t="str">
            <v>LEY 1712 ARTÍCULO 19 PARÁGRAFO: SE EXCEPTÚAN TAMBIÉN LOS DOCUMENTOS QUE CONTENGAN LAS OPINIONES O PUNTOS DE VISTA QUE FORMEN PARTE DEL PROCESO DELIBERATIVO DE LOS SERVIDORES PÚBLICOS</v>
          </cell>
        </row>
        <row r="21">
          <cell r="C21" t="str">
            <v>15) PROTECCIÓN POR UNA NORMA LEGAL O CONSTITUCIONAL DE UN TEMA DIFERENTE A LOS ENUNCIADOS ANTERIORMENTE?</v>
          </cell>
          <cell r="D21" t="str">
            <v>ALTO</v>
          </cell>
          <cell r="E21" t="str">
            <v>OTRA NORMA LEGAL O CONSTITUCIONAL</v>
          </cell>
          <cell r="F21" t="str">
            <v>REVISAR CON JURÍDICA</v>
          </cell>
          <cell r="G21" t="str">
            <v>REVISAR CON JURÍDICA</v>
          </cell>
        </row>
        <row r="25">
          <cell r="C25" t="str">
            <v>1) PÚBLICO EN GENERAL</v>
          </cell>
          <cell r="D25" t="str">
            <v>PÚBLICA</v>
          </cell>
          <cell r="E25" t="str">
            <v>BAJO</v>
          </cell>
        </row>
        <row r="26">
          <cell r="C26" t="str">
            <v>2) INTERNO DE LA ENTIDAD</v>
          </cell>
          <cell r="D26" t="str">
            <v>GENERAL (uso interno)</v>
          </cell>
          <cell r="E26" t="str">
            <v>MEDIO</v>
          </cell>
        </row>
        <row r="27">
          <cell r="C27" t="str">
            <v>3) PROCESOS</v>
          </cell>
          <cell r="D27" t="str">
            <v>CLASIFICADA</v>
          </cell>
          <cell r="E27" t="str">
            <v>ALTO</v>
          </cell>
        </row>
        <row r="28">
          <cell r="C28" t="str">
            <v>4) ALTA DIRECCIÓN</v>
          </cell>
          <cell r="D28" t="str">
            <v>RESERVADA</v>
          </cell>
          <cell r="E28" t="str">
            <v>ALTO</v>
          </cell>
        </row>
        <row r="29">
          <cell r="C29" t="str">
            <v>N/A</v>
          </cell>
          <cell r="D29" t="str">
            <v>PÚBLICA</v>
          </cell>
          <cell r="E29" t="str">
            <v>BAJO</v>
          </cell>
        </row>
        <row r="33">
          <cell r="C33" t="str">
            <v>1) BAJO</v>
          </cell>
          <cell r="D33">
            <v>1</v>
          </cell>
          <cell r="E33" t="str">
            <v>BAJO</v>
          </cell>
        </row>
        <row r="34">
          <cell r="C34" t="str">
            <v>2) MENOR</v>
          </cell>
          <cell r="D34">
            <v>2</v>
          </cell>
          <cell r="E34" t="str">
            <v>BAJO</v>
          </cell>
        </row>
        <row r="35">
          <cell r="C35" t="str">
            <v>3) MODERADO</v>
          </cell>
          <cell r="D35">
            <v>3</v>
          </cell>
          <cell r="E35" t="str">
            <v>MEDIO</v>
          </cell>
        </row>
        <row r="36">
          <cell r="C36" t="str">
            <v>4) MAYOR</v>
          </cell>
          <cell r="D36">
            <v>4</v>
          </cell>
          <cell r="E36" t="str">
            <v>ALTO</v>
          </cell>
        </row>
        <row r="37">
          <cell r="C37" t="str">
            <v>5) CATASTRÓFICO</v>
          </cell>
          <cell r="D37">
            <v>5</v>
          </cell>
          <cell r="E37" t="str">
            <v>ALTO</v>
          </cell>
        </row>
        <row r="43">
          <cell r="C43" t="str">
            <v>1) NO APLICA / NO ES RELEVANTE</v>
          </cell>
          <cell r="D43">
            <v>0</v>
          </cell>
        </row>
        <row r="44">
          <cell r="C44" t="str">
            <v>2) ES CRÍTICO PARA LAS OPERACIONES INTERNAS</v>
          </cell>
          <cell r="D44">
            <v>0.5</v>
          </cell>
        </row>
        <row r="45">
          <cell r="C45" t="str">
            <v>3) PODRÍA AFECTAR LA TOMA DE DECISIONES</v>
          </cell>
          <cell r="D45">
            <v>1</v>
          </cell>
        </row>
        <row r="46">
          <cell r="C46" t="str">
            <v>4) ES CRÍTICO PARA EL SERVICIO HACIA TERCEROS</v>
          </cell>
          <cell r="D46">
            <v>1.5</v>
          </cell>
        </row>
        <row r="47">
          <cell r="C47" t="str">
            <v>5) PUEDE GENERAR INCUMPLIMIENTOS LEGALES Y REGLAMENTARIOS</v>
          </cell>
          <cell r="D47">
            <v>2</v>
          </cell>
        </row>
        <row r="51">
          <cell r="C51" t="str">
            <v>1) 4 HORAS</v>
          </cell>
          <cell r="D51">
            <v>2.5</v>
          </cell>
        </row>
        <row r="52">
          <cell r="C52" t="str">
            <v>2) 8 HORAS</v>
          </cell>
          <cell r="D52">
            <v>2.25</v>
          </cell>
        </row>
        <row r="53">
          <cell r="C53" t="str">
            <v>3) 24 HORAS</v>
          </cell>
          <cell r="D53">
            <v>2</v>
          </cell>
        </row>
        <row r="54">
          <cell r="C54" t="str">
            <v>4) 48 HORAS</v>
          </cell>
          <cell r="D54">
            <v>1.5</v>
          </cell>
        </row>
        <row r="55">
          <cell r="C55" t="str">
            <v>5) 7 DÍAS</v>
          </cell>
          <cell r="D55">
            <v>1.25</v>
          </cell>
        </row>
        <row r="56">
          <cell r="C56" t="str">
            <v>6) 14 DÍAS</v>
          </cell>
          <cell r="D56">
            <v>1</v>
          </cell>
        </row>
        <row r="57">
          <cell r="C57" t="str">
            <v>7) 30 DÍAS</v>
          </cell>
          <cell r="D57">
            <v>0.5</v>
          </cell>
        </row>
        <row r="58">
          <cell r="C58" t="str">
            <v>9) 10 DÍAS</v>
          </cell>
          <cell r="D58">
            <v>1</v>
          </cell>
        </row>
        <row r="59">
          <cell r="C59" t="str">
            <v>8) &gt;30 DÍAS</v>
          </cell>
          <cell r="D59">
            <v>0.25</v>
          </cell>
        </row>
        <row r="64">
          <cell r="F64" t="str">
            <v>1) INFORMACIÓN PÚBLICA</v>
          </cell>
          <cell r="G64" t="str">
            <v>BAJO</v>
          </cell>
        </row>
        <row r="65">
          <cell r="F65" t="str">
            <v>2) INFORMACIÓN PÚBLICA CLASIFICADA</v>
          </cell>
          <cell r="G65" t="str">
            <v>MEDIO</v>
          </cell>
        </row>
        <row r="66">
          <cell r="F66" t="str">
            <v>3) INFORMACIÓN PÚBLICA RESERVADA</v>
          </cell>
          <cell r="G66" t="str">
            <v>ALTO</v>
          </cell>
        </row>
        <row r="67">
          <cell r="F67" t="str">
            <v>N/A</v>
          </cell>
          <cell r="G67" t="str">
            <v>BAJO</v>
          </cell>
        </row>
      </sheetData>
      <sheetData sheetId="8" refreshError="1"/>
      <sheetData sheetId="9" refreshError="1"/>
      <sheetData sheetId="10" refreshError="1"/>
      <sheetData sheetId="11" refreshError="1"/>
      <sheetData sheetId="12"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ENOVO" refreshedDate="45282.340692361111" createdVersion="6" refreshedVersion="6" minRefreshableVersion="3" recordCount="522" xr:uid="{00000000-000A-0000-FFFF-FFFF06000000}">
  <cacheSource type="worksheet">
    <worksheetSource ref="A4:AR235" sheet="Activos Consolidados"/>
  </cacheSource>
  <cacheFields count="44">
    <cacheField name="1. Tipo de proceso" numFmtId="0">
      <sharedItems/>
    </cacheField>
    <cacheField name="2. Proceso" numFmtId="0">
      <sharedItems count="12">
        <s v="GESTIÓN DOCUMENTAL"/>
        <s v="GESTIÓN ADMINISTRATIVA"/>
        <s v="EVALUACIÓN INDEPENDIENTE"/>
        <s v="GESTIÓN CONTRACTUAL"/>
        <s v="GESTIÓN DEL TALENTO HUMANO"/>
        <s v="GESTIÓN DE SERVICIOS TECNOLÓGICOS"/>
        <s v="GESTIÓN DE LA INFORMACIÓN AGROPECUARIA"/>
        <s v="GESTIÓN DEL CONOCIMIENTO Y COMUNICACIONES"/>
        <s v="GESTIÓN FINANCIERA"/>
        <s v="PLANEACIÓN ESTRATÉGICA"/>
        <s v="PLANIFICACIÓN DEL ORDENAMIENTO AGROPECUARIO NACIONAL"/>
        <s v="PLANIFICACIÓN DEL ORDENAMIENTO AGROPECUARIO TERRITORIAL"/>
      </sharedItems>
    </cacheField>
    <cacheField name="3. Dirección" numFmtId="0">
      <sharedItems/>
    </cacheField>
    <cacheField name="4. Área administrativa" numFmtId="0">
      <sharedItems containsBlank="1"/>
    </cacheField>
    <cacheField name="5. Caracterización del activo" numFmtId="0">
      <sharedItems count="2">
        <s v="OFICIAL (TRD)"/>
        <s v="NO OFICIAL (OTROS ACTIVOS)"/>
      </sharedItems>
    </cacheField>
    <cacheField name="6. Clasificación del activo" numFmtId="0">
      <sharedItems count="5">
        <s v="INFORMACIÓN"/>
        <s v="PERSONAS"/>
        <s v="SOFTWARE"/>
        <s v="HARDWARE"/>
        <s v="SERVICIOS"/>
      </sharedItems>
    </cacheField>
    <cacheField name="7. Serie" numFmtId="0">
      <sharedItems/>
    </cacheField>
    <cacheField name="8. Subserie / Nombre del activo de información" numFmtId="0">
      <sharedItems/>
    </cacheField>
    <cacheField name="9. Descripción del activo" numFmtId="0">
      <sharedItems containsBlank="1" longText="1"/>
    </cacheField>
    <cacheField name="10. Idioma" numFmtId="0">
      <sharedItems containsBlank="1"/>
    </cacheField>
    <cacheField name="11. Medio de conservación y/o soporte" numFmtId="0">
      <sharedItems containsBlank="1"/>
    </cacheField>
    <cacheField name="12. Descripción del medio de conservación y/o soporte" numFmtId="0">
      <sharedItems containsBlank="1"/>
    </cacheField>
    <cacheField name="13. Formato_x000a_(forma, tamaño o modo en la que se presenta la información: hoja de cálculo, imagen, audio, video, documento de texto, base de datos, etc.)" numFmtId="0">
      <sharedItems containsBlank="1"/>
    </cacheField>
    <cacheField name="14. Disponible para" numFmtId="0">
      <sharedItems containsBlank="1"/>
    </cacheField>
    <cacheField name="15. Publicada" numFmtId="0">
      <sharedItems containsBlank="1"/>
    </cacheField>
    <cacheField name="16. Fecha de generación del activo de información" numFmtId="0">
      <sharedItems containsDate="1" containsBlank="1" containsMixedTypes="1" minDate="1996-11-22T00:00:00" maxDate="2023-11-02T00:00:00"/>
    </cacheField>
    <cacheField name="17. Frecuencia de actualización_x000a_(periodicidad con la que se debe actualizar la información)" numFmtId="0">
      <sharedItems containsBlank="1"/>
    </cacheField>
    <cacheField name="18. Responsable de la producción de la información_x000a_(Gerencias de primer nivel)" numFmtId="0">
      <sharedItems containsBlank="1"/>
    </cacheField>
    <cacheField name="19. Custodio_x000a_ (nombre del área, dependencia o unidad encargada de la custodia o control de la información para efectos de permitir su acceso.)" numFmtId="0">
      <sharedItems containsBlank="1"/>
    </cacheField>
    <cacheField name="20. El activo almacena o procesa información relacionada con:" numFmtId="0">
      <sharedItems containsBlank="1"/>
    </cacheField>
    <cacheField name="21.¿Cómo determina el nivel de acceso en cuanto a la información que maneja el activo?" numFmtId="0">
      <sharedItems containsBlank="1"/>
    </cacheField>
    <cacheField name="22. Diga que norma legal o constitucional o explique porque ha seleccionado esa respuesta:" numFmtId="0">
      <sharedItems containsBlank="1"/>
    </cacheField>
    <cacheField name="23. ¿Que impacto se produce por la pérdida de la integridad de este activo de información? " numFmtId="0">
      <sharedItems/>
    </cacheField>
    <cacheField name="24. La perdida de disponibilidad …" numFmtId="0">
      <sharedItems/>
    </cacheField>
    <cacheField name="25. El tiempo máximo de recuperación aceptable es?" numFmtId="0">
      <sharedItems/>
    </cacheField>
    <cacheField name="26.Excepción total o parcial._x000a_ (integral o parcial la calificación, las partes o secciones clasificadas o reservadas)" numFmtId="0">
      <sharedItems/>
    </cacheField>
    <cacheField name="27. Plazo de la clasificación o reserva_x000a_(El tiempo que cobija la clasificación o reserva)" numFmtId="0">
      <sharedItems containsDate="1" containsBlank="1" containsMixedTypes="1" minDate="2024-12-31T00:00:00" maxDate="2025-01-01T00:00:00"/>
    </cacheField>
    <cacheField name="28. Nombre de quién responde la encuesta " numFmtId="0">
      <sharedItems containsBlank="1"/>
    </cacheField>
    <cacheField name="29. Fecha de calificación del activo" numFmtId="14">
      <sharedItems containsNonDate="0" containsDate="1" containsString="0" containsBlank="1" minDate="2023-05-12T00:00:00" maxDate="2023-12-11T00:00:00"/>
    </cacheField>
    <cacheField name="30. Valoración de confidencialidad_x000a_documentos." numFmtId="0">
      <sharedItems containsBlank="1"/>
    </cacheField>
    <cacheField name="31. Número confidencialidad de la información" numFmtId="0">
      <sharedItems containsString="0" containsBlank="1" containsNumber="1" containsInteger="1" minValue="0" maxValue="3"/>
    </cacheField>
    <cacheField name="32. Valoración de confidencialidad_x000a_Nivel de acceso" numFmtId="0">
      <sharedItems/>
    </cacheField>
    <cacheField name="33. Número confidencialidad otros activos" numFmtId="0">
      <sharedItems containsSemiMixedTypes="0" containsString="0" containsNumber="1" containsInteger="1" minValue="0" maxValue="3"/>
    </cacheField>
    <cacheField name="34. Valoración # de disponibilidad" numFmtId="0">
      <sharedItems containsSemiMixedTypes="0" containsString="0" containsNumber="1" minValue="0" maxValue="2"/>
    </cacheField>
    <cacheField name="35. Descriptor de disponibilidad" numFmtId="0">
      <sharedItems containsSemiMixedTypes="0" containsString="0" containsNumber="1" minValue="0.25" maxValue="1.5"/>
    </cacheField>
    <cacheField name="36. Valoración de confidencialidad" numFmtId="0">
      <sharedItems/>
    </cacheField>
    <cacheField name="37. Valoración de integridad" numFmtId="0">
      <sharedItems/>
    </cacheField>
    <cacheField name="38. Valoración de disponibilidad" numFmtId="0">
      <sharedItems/>
    </cacheField>
    <cacheField name="39. Valoración del activo" numFmtId="0">
      <sharedItems/>
    </cacheField>
    <cacheField name="40. Clasificación" numFmtId="0">
      <sharedItems/>
    </cacheField>
    <cacheField name="41. Objetivo legítimo de la excepción (identificación de la excepción que, dentro de las previstas en la Ley 1712 de 2014, cobija la calificación de información reservada o clasificada)" numFmtId="0">
      <sharedItems longText="1"/>
    </cacheField>
    <cacheField name="42. Fundamento jurídico de la excepción - Ley 1712_x000a_ (norma jurídica que sirve como fundamento para la clasificación o reserva de la información)" numFmtId="0">
      <sharedItems containsMixedTypes="1" containsNumber="1" containsInteger="1" minValue="0" maxValue="0"/>
    </cacheField>
    <cacheField name="43.Fundamento jurídico de la excepción_x000a_ (norma jurídica que sirve como fundamento para la clasificación o reserva de la información)" numFmtId="0">
      <sharedItems longText="1"/>
    </cacheField>
    <cacheField name="44. Estado del activo"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ENOVO" refreshedDate="45282.347106828704" createdVersion="6" refreshedVersion="6" minRefreshableVersion="3" recordCount="535" xr:uid="{00000000-000A-0000-FFFF-FFFF07000000}">
  <cacheSource type="worksheet">
    <worksheetSource ref="A4:AR243" sheet="Activos Consolidados"/>
  </cacheSource>
  <cacheFields count="44">
    <cacheField name="1. Tipo de proceso" numFmtId="0">
      <sharedItems/>
    </cacheField>
    <cacheField name="2. Proceso" numFmtId="0">
      <sharedItems/>
    </cacheField>
    <cacheField name="3. Dirección" numFmtId="0">
      <sharedItems/>
    </cacheField>
    <cacheField name="4. Área administrativa" numFmtId="0">
      <sharedItems containsBlank="1"/>
    </cacheField>
    <cacheField name="5. Caracterización del activo" numFmtId="0">
      <sharedItems/>
    </cacheField>
    <cacheField name="6. Clasificación del activo" numFmtId="0">
      <sharedItems count="5">
        <s v="INFORMACIÓN"/>
        <s v="PERSONAS"/>
        <s v="SOFTWARE"/>
        <s v="HARDWARE"/>
        <s v="SERVICIOS"/>
      </sharedItems>
    </cacheField>
    <cacheField name="7. Serie" numFmtId="0">
      <sharedItems/>
    </cacheField>
    <cacheField name="8. Subserie / Nombre del activo de información" numFmtId="0">
      <sharedItems/>
    </cacheField>
    <cacheField name="9. Descripción del activo" numFmtId="0">
      <sharedItems containsBlank="1" longText="1"/>
    </cacheField>
    <cacheField name="10. Idioma" numFmtId="0">
      <sharedItems containsBlank="1"/>
    </cacheField>
    <cacheField name="11. Medio de conservación y/o soporte" numFmtId="0">
      <sharedItems containsBlank="1"/>
    </cacheField>
    <cacheField name="12. Descripción del medio de conservación y/o soporte" numFmtId="0">
      <sharedItems containsBlank="1"/>
    </cacheField>
    <cacheField name="13. Formato_x000a_(forma, tamaño o modo en la que se presenta la información: hoja de cálculo, imagen, audio, video, documento de texto, base de datos, etc.)" numFmtId="0">
      <sharedItems containsBlank="1"/>
    </cacheField>
    <cacheField name="14. Disponible para" numFmtId="0">
      <sharedItems containsBlank="1"/>
    </cacheField>
    <cacheField name="15. Publicada" numFmtId="0">
      <sharedItems containsBlank="1"/>
    </cacheField>
    <cacheField name="16. Fecha de generación del activo de información" numFmtId="0">
      <sharedItems containsDate="1" containsBlank="1" containsMixedTypes="1" minDate="1996-11-22T00:00:00" maxDate="2023-11-02T00:00:00"/>
    </cacheField>
    <cacheField name="17. Frecuencia de actualización_x000a_(periodicidad con la que se debe actualizar la información)" numFmtId="0">
      <sharedItems containsBlank="1"/>
    </cacheField>
    <cacheField name="18. Responsable de la producción de la información_x000a_(Gerencias de primer nivel)" numFmtId="0">
      <sharedItems containsBlank="1"/>
    </cacheField>
    <cacheField name="19. Custodio_x000a_ (nombre del área, dependencia o unidad encargada de la custodia o control de la información para efectos de permitir su acceso.)" numFmtId="0">
      <sharedItems containsBlank="1"/>
    </cacheField>
    <cacheField name="20. El activo almacena o procesa información relacionada con:" numFmtId="0">
      <sharedItems containsBlank="1"/>
    </cacheField>
    <cacheField name="21.¿Cómo determina el nivel de acceso en cuanto a la información que maneja el activo?" numFmtId="0">
      <sharedItems containsBlank="1"/>
    </cacheField>
    <cacheField name="22. Diga que norma legal o constitucional o explique porque ha seleccionado esa respuesta:" numFmtId="0">
      <sharedItems containsBlank="1"/>
    </cacheField>
    <cacheField name="23. ¿Que impacto se produce por la pérdida de la integridad de este activo de información? " numFmtId="0">
      <sharedItems/>
    </cacheField>
    <cacheField name="24. La perdida de disponibilidad …" numFmtId="0">
      <sharedItems/>
    </cacheField>
    <cacheField name="25. El tiempo máximo de recuperación aceptable es?" numFmtId="0">
      <sharedItems/>
    </cacheField>
    <cacheField name="26.Excepción total o parcial._x000a_ (integral o parcial la calificación, las partes o secciones clasificadas o reservadas)" numFmtId="0">
      <sharedItems/>
    </cacheField>
    <cacheField name="27. Plazo de la clasificación o reserva_x000a_(El tiempo que cobija la clasificación o reserva)" numFmtId="0">
      <sharedItems containsDate="1" containsBlank="1" containsMixedTypes="1" minDate="2023-12-31T00:00:00" maxDate="2025-01-01T00:00:00"/>
    </cacheField>
    <cacheField name="28. Nombre de quién responde la encuesta " numFmtId="0">
      <sharedItems containsBlank="1"/>
    </cacheField>
    <cacheField name="29. Fecha de calificación del activo" numFmtId="14">
      <sharedItems containsNonDate="0" containsDate="1" containsString="0" containsBlank="1" minDate="2023-05-12T00:00:00" maxDate="2023-12-17T00:00:00"/>
    </cacheField>
    <cacheField name="30. Valoración de confidencialidad_x000a_documentos." numFmtId="0">
      <sharedItems containsBlank="1"/>
    </cacheField>
    <cacheField name="31. Número confidencialidad de la información" numFmtId="0">
      <sharedItems containsString="0" containsBlank="1" containsNumber="1" containsInteger="1" minValue="0" maxValue="3"/>
    </cacheField>
    <cacheField name="32. Valoración de confidencialidad_x000a_Nivel de acceso" numFmtId="0">
      <sharedItems/>
    </cacheField>
    <cacheField name="33. Número confidencialidad otros activos" numFmtId="0">
      <sharedItems containsSemiMixedTypes="0" containsString="0" containsNumber="1" containsInteger="1" minValue="0" maxValue="3"/>
    </cacheField>
    <cacheField name="34. Valoración # de disponibilidad" numFmtId="0">
      <sharedItems containsSemiMixedTypes="0" containsString="0" containsNumber="1" minValue="0" maxValue="2"/>
    </cacheField>
    <cacheField name="35. Descriptor de disponibilidad" numFmtId="0">
      <sharedItems containsSemiMixedTypes="0" containsString="0" containsNumber="1" minValue="0.25" maxValue="1.5"/>
    </cacheField>
    <cacheField name="36. Valoración de confidencialidad" numFmtId="0">
      <sharedItems/>
    </cacheField>
    <cacheField name="37. Valoración de integridad" numFmtId="0">
      <sharedItems/>
    </cacheField>
    <cacheField name="38. Valoración de disponibilidad" numFmtId="0">
      <sharedItems/>
    </cacheField>
    <cacheField name="39. Valoración del activo" numFmtId="0">
      <sharedItems count="3">
        <s v="MEDIO"/>
        <s v="ALTO"/>
        <s v="BAJO"/>
      </sharedItems>
    </cacheField>
    <cacheField name="40. Clasificación" numFmtId="0">
      <sharedItems/>
    </cacheField>
    <cacheField name="41. Objetivo legítimo de la excepción (identificación de la excepción que, dentro de las previstas en la Ley 1712 de 2014, cobija la calificación de información reservada o clasificada)" numFmtId="0">
      <sharedItems longText="1"/>
    </cacheField>
    <cacheField name="42. Fundamento jurídico de la excepción - Ley 1712_x000a_ (norma jurídica que sirve como fundamento para la clasificación o reserva de la información)" numFmtId="0">
      <sharedItems containsMixedTypes="1" containsNumber="1" containsInteger="1" minValue="0" maxValue="0"/>
    </cacheField>
    <cacheField name="43.Fundamento jurídico de la excepción_x000a_ (norma jurídica que sirve como fundamento para la clasificación o reserva de la información)" numFmtId="0">
      <sharedItems longText="1"/>
    </cacheField>
    <cacheField name="44. Estado del activ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2">
  <r>
    <s v="APOYO"/>
    <x v="0"/>
    <s v="SECRETARÍA GENERAL"/>
    <s v="GESTIÓN DOCUMENTAL"/>
    <x v="0"/>
    <x v="0"/>
    <s v="ACTAS"/>
    <s v="Actas de eliminaciones documentales"/>
    <s v="Conjunto de documentos en los cuales se evidencia el proceso de eliminación documental, resultado de la aplicación de las disposiciones finales registradas para series y subseries en Tablas de Retención Documental y Tablas de valoración documental."/>
    <s v="CASTELLANO"/>
    <s v="ELECTRONICO/PAPEL"/>
    <s v="Archivo de gestión y central de la UPRA"/>
    <s v="docx, pdf, xlsx"/>
    <s v="Directivos,Funcionarios, contratistas SG_x000a_"/>
    <s v="Disponible. Información que se puede consultar por solicitud en el archivo central."/>
    <d v="2020-10-09T00:00:00"/>
    <s v="ANUAL"/>
    <s v="SECRETARÍA GENERAL"/>
    <s v="GESTIÓN DOCUMENTAL"/>
    <s v="1) INFORMACIÓN PÚBLICA"/>
    <s v="2) INTERNO DE LA ENTIDAD"/>
    <s v="n.a"/>
    <s v="2) MENOR"/>
    <s v="2) ES CRÍTICO PARA LAS OPERACIONES INTERNAS"/>
    <s v="6) 14 DÍAS"/>
    <s v="NO APLICA"/>
    <s v="n.a"/>
    <s v="JUAN CARLOS LOPEZ"/>
    <d v="2023-12-05T00:00:00"/>
    <s v="BAJO"/>
    <n v="1"/>
    <s v="MEDIO"/>
    <n v="2"/>
    <n v="0.5"/>
    <n v="1"/>
    <s v="MEDIO"/>
    <s v="BAJ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n.a"/>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x v="0"/>
    <s v="SECRETARÍA GENERAL"/>
    <s v="GESTIÓN DOCUMENTAL"/>
    <x v="0"/>
    <x v="0"/>
    <s v="CONSECUTIVO DE COMUNICACIONES OFICIALES"/>
    <s v="Consecutivo de Comunicaciones Oficiales Externas Enviadas"/>
    <s v="Copia de las comunicaciones oficiales enviadas que conforman un registro consecutivo en razón del número de radicación y se administran en la unidad de correspondencia o la que haga sus veces."/>
    <s v="CASTELLANO"/>
    <s v="PAPEL"/>
    <s v="Archivo de gestión y central de la UPRA"/>
    <s v="pdf"/>
    <s v="Directivos,Funcionarios, contratistas SG_x000a_"/>
    <s v="SEA. Sistema para la Eficiencia Administrativa_x000a_Disponible. Información que se puede consultar por solicitud en el archivo central."/>
    <d v="2012-01-01T00:00:00"/>
    <s v="DIARIO"/>
    <s v="SECRETARÍA GENERAL"/>
    <s v="GESTIÓN DOCUMENTAL"/>
    <s v="2) DATOS PERSONALES?"/>
    <s v="2) INTERNO DE LA ENTIDAD"/>
    <s v="Derecho de toda persona a la intimadad, bajo las limitaciones propias que impone la condición de servidore público."/>
    <s v="4) MAYOR"/>
    <s v="4) ES CRÍTICO PARA EL SERVICIO HACIA TERCEROS"/>
    <s v="5) 7 DÍAS"/>
    <s v="PARCIAL"/>
    <s v="n.a"/>
    <s v="JUAN CARLOS LOPEZ"/>
    <d v="2023-12-05T00:00:00"/>
    <s v="ALTO"/>
    <n v="3"/>
    <s v="MEDIO"/>
    <n v="2"/>
    <n v="1.5"/>
    <n v="1.25"/>
    <s v="ALTO"/>
    <s v="ALTO"/>
    <s v="MEDIO"/>
    <s v="ALTO"/>
    <s v="INFORMACIÓN PÚBLICA CLASIFICADA"/>
    <s v="LEY 1712, ARTÍCULO 18 LITERAL A &quot;EL DERECHO DE TODA PERSONA A LA INTIMIDAD.&quot;"/>
    <s v="Derecho de toda persona a la intimadad, bajo las limitaciones propias que impone la condición de servidore público."/>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APROBADO"/>
  </r>
  <r>
    <s v="APOYO"/>
    <x v="0"/>
    <s v="SECRETARÍA GENERAL"/>
    <s v="GESTIÓN DOCUMENTAL"/>
    <x v="0"/>
    <x v="0"/>
    <s v="CONSECUTIVO DE COMUNICACIONES OFICIALES"/>
    <s v="Consecutivo de Comunicaciones Oficiales Externas Recibidas"/>
    <s v="Copia de las comunicaciones oficiales recibidas que conforman un registro consecutivo en razón del número de radicación y se administran en la unidad de correspondencia o la que haga sus veces."/>
    <s v="CASTELLANO"/>
    <s v="PAPEL"/>
    <s v="Archivo de gestión y central de la UPRA"/>
    <s v="pdf"/>
    <s v="Directivos,Funcionarios, contratistas SG_x000a_"/>
    <s v="SEA. Sistema para la Eficiencia Administrativa_x000a_Disponible. Información que se puede consultar por solicitud en el archivo central"/>
    <d v="2012-01-02T00:00:00"/>
    <s v="DIARIO"/>
    <s v="SECRETARÍA GENERAL"/>
    <s v="GESTIÓN DOCUMENTAL"/>
    <s v="2) DATOS PERSONALES?"/>
    <s v="2) INTERNO DE LA ENTIDAD"/>
    <s v="Derecho de toda persona a la intimadad, bajo las limitaciones propias que impone la condición de servidore público."/>
    <s v="4) MAYOR"/>
    <s v="4) ES CRÍTICO PARA EL SERVICIO HACIA TERCEROS"/>
    <s v="5) 7 DÍAS"/>
    <s v="PARCIAL"/>
    <s v="n.a"/>
    <s v="JUAN CARLOS LOPEZ"/>
    <d v="2023-12-05T00:00:00"/>
    <s v="ALTO"/>
    <n v="3"/>
    <s v="MEDIO"/>
    <n v="2"/>
    <n v="1.5"/>
    <n v="1.25"/>
    <s v="ALTO"/>
    <s v="ALTO"/>
    <s v="MEDIO"/>
    <s v="ALTO"/>
    <s v="INFORMACIÓN PÚBLICA CLASIFICADA"/>
    <s v="LEY 1712, ARTÍCULO 18 LITERAL A &quot;EL DERECHO DE TODA PERSONA A LA INTIMIDAD.&quot;"/>
    <s v="Derecho de toda persona a la intimadad, bajo las limitaciones propias que impone la condición de servidore público."/>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APROBADO"/>
  </r>
  <r>
    <s v="APOYO"/>
    <x v="0"/>
    <s v="SECRETARÍA GENERAL"/>
    <s v="GESTIÓN DOCUMENTAL"/>
    <x v="0"/>
    <x v="0"/>
    <s v="CONSECUTIVO DE COMUNICACIONES OFICIALES"/>
    <s v="Consecutivo de Comunicaciones Oficiales Internas"/>
    <s v="Comunicaciones oficiales internas que conforman un registro consecutivo en razón del número de radicación y se administran en la unidad de correspondencia o la que haga sus veces."/>
    <s v="CASTELLANO"/>
    <s v="PAPEL"/>
    <s v="Archivo de gestión y central de la UPRA"/>
    <s v="pdf"/>
    <s v="Directivos,Funcionarios, contratistas SG_x000a_"/>
    <s v="SEA. Sistema para la Eficiencia Administrativa_x000a_Disponible. Información que se puede consultar por solicitud en el archivo central"/>
    <d v="2012-01-02T00:00:00"/>
    <s v="DIARIO"/>
    <s v="SECRETARÍA GENERAL"/>
    <s v="GESTIÓN DOCUMENTAL"/>
    <s v="2) DATOS PERSONALES?"/>
    <s v="2) INTERNO DE LA ENTIDAD"/>
    <s v="Derecho de toda persona a la intimadad, bajo las limitaciones propias que impone la condición de servidore público."/>
    <s v="2) MENOR"/>
    <s v="4) ES CRÍTICO PARA EL SERVICIO HACIA TERCEROS"/>
    <s v="6) 14 DÍAS"/>
    <s v="PARCIAL"/>
    <s v="n.a"/>
    <s v="JUAN CARLOS LOPEZ"/>
    <d v="2023-12-05T00:00:00"/>
    <s v="ALTO"/>
    <n v="3"/>
    <s v="MEDIO"/>
    <n v="2"/>
    <n v="1.5"/>
    <n v="1"/>
    <s v="ALTO"/>
    <s v="BAJO"/>
    <s v="MEDIO"/>
    <s v="ALTO"/>
    <s v="INFORMACIÓN PÚBLICA CLASIFICADA"/>
    <s v="LEY 1712, ARTÍCULO 18 LITERAL A &quot;EL DERECHO DE TODA PERSONA A LA INTIMIDAD.&quot;"/>
    <s v="Derecho de toda persona a la intimadad, bajo las limitaciones propias que impone la condición de servidore público."/>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APROBADO"/>
  </r>
  <r>
    <s v="APOYO"/>
    <x v="0"/>
    <s v="SECRETARÍA GENERAL"/>
    <s v="GESTIÓN DOCUMENTAL"/>
    <x v="0"/>
    <x v="0"/>
    <s v="INFORMES"/>
    <s v="Informes de Gestión del Servicio al Ciudadano"/>
    <s v="Documento que contiene el detalle de las acciones realizadss para la atención de los requerimientos presentados por las personas, corporaciones o entidades del estado ante la UPRA, así como las esrategias utilizadas."/>
    <s v="CASTELLANO"/>
    <s v="PAPEL"/>
    <s v="Archivo de gestión y central de la UPRA"/>
    <s v="docx,ppt,pdf"/>
    <s v="Directivos,Funcionarios, contratistas SG_x000a_"/>
    <s v="SEA. Sistema para la Eficiencia Administrativa_x000a_Disponible. Información que se puede consultar por solicitud en el archivo central"/>
    <d v="2014-12-03T00:00:00"/>
    <s v="TRIMESTRAL"/>
    <s v="SECRETARÍA GENERAL"/>
    <s v="GESTIÓN DOCUMENTAL"/>
    <s v="1) INFORMACIÓN PÚBLICA"/>
    <s v="1) PÚBLICO EN GENERAL"/>
    <s v="n.a"/>
    <s v="3) MODERADO"/>
    <s v="2) ES CRÍTICO PARA LAS OPERACIONES INTERNAS"/>
    <s v="6) 14 DÍAS"/>
    <s v="NO APLICA"/>
    <s v="n.a"/>
    <s v="JUAN CARLOS LOPEZ"/>
    <d v="2023-12-05T00:00:00"/>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n.a"/>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x v="0"/>
    <s v="SECRETARÍA GENERAL"/>
    <s v="GESTIÓN DOCUMENTAL"/>
    <x v="0"/>
    <x v="0"/>
    <s v="INFORMES"/>
    <s v="Informes de Gestión del Servicio al Ciudadano y Seguimiento a la Gestión de la Información"/>
    <s v="Documento que contiene el detalle de las acciones realizadas para la atención de los requerimientos presentados por las personas, corporaciones o entidades del estado ante la UPRA, así como las esrategias utilizadas para su seguiimento y control."/>
    <s v="CASTELLANO"/>
    <s v="PAPEL"/>
    <s v="Archivo de gestión y central de la UPRA"/>
    <s v="docx,ppt,pdf"/>
    <s v="Directivos,Funcionarios, contratistas SG_x000a_"/>
    <s v="SEA. Sistema para la Eficiencia Administrativa_x000a_Disponible. Información que se puede consultar por solicitud en el archivo central"/>
    <d v="2021-01-01T00:00:00"/>
    <s v="TRIMESTRAL"/>
    <s v="SECRETARÍA GENERAL"/>
    <s v="GESTIÓN DOCUMENTAL"/>
    <s v="1) INFORMACIÓN PÚBLICA"/>
    <s v="1) PÚBLICO EN GENERAL"/>
    <s v="n.a"/>
    <s v="3) MODERADO"/>
    <s v="2) ES CRÍTICO PARA LAS OPERACIONES INTERNAS"/>
    <s v="6) 14 DÍAS"/>
    <s v="NO APLICA"/>
    <s v="n.a"/>
    <s v="JUAN CARLOS LOPEZ"/>
    <d v="2023-12-05T00:00:00"/>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n.a"/>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x v="0"/>
    <s v="SECRETARÍA GENERAL"/>
    <s v="GESTIÓN DOCUMENTAL"/>
    <x v="0"/>
    <x v="0"/>
    <s v="INFORMES"/>
    <s v="Informes de PQRSD"/>
    <s v="El presente documento corresponde al Informe de Peticiones, Quejas, Reclamos, Sugerencias y Denuncias (PQRSD) recibidas y atendidas por las dependencias de la UPRA durante el periodo comprendido entre el 1° de enero y el 31 de marzo de 2018, con el fin de determinar la oportunidad de las respuestas y formular las recomendaciones a la Alta Dirección y a los responsables de los procesos, que conlleven al mejoramiento continuo de la Entidad y con ellas, afinzar la confianza del ciudadano en las instituciones"/>
    <s v="CASTELLANO"/>
    <s v="PAPEL"/>
    <s v="Archivo de gestión y central de la UPRA"/>
    <s v="docx, pdf, ppt, xlsx,"/>
    <s v="Directivos,Funcionarios, contratistas SG_x000a_"/>
    <s v="SEA. Sistema para la Eficiencia Administrativa_x000a_Disponible. Información que se puede consultar por solicitud en el archivo central"/>
    <d v="2014-12-03T00:00:00"/>
    <s v="TRIMESTRAL"/>
    <s v="SECRETARÍA GENERAL"/>
    <s v="GESTIÓN DOCUMENTAL"/>
    <s v="1) INFORMACIÓN PÚBLICA"/>
    <s v="1) PÚBLICO EN GENERAL"/>
    <s v="n.a"/>
    <s v="4) MAYOR"/>
    <s v="4) ES CRÍTICO PARA EL SERVICIO HACIA TERCEROS"/>
    <s v="5) 7 DÍAS"/>
    <s v="NO APLICA"/>
    <s v="n.a"/>
    <s v="JUAN CARLOS LOPEZ"/>
    <d v="2023-12-05T00:00:00"/>
    <s v="BAJO"/>
    <n v="1"/>
    <s v="BAJO"/>
    <n v="1"/>
    <n v="1.5"/>
    <n v="1.25"/>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n.a"/>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x v="0"/>
    <s v="SECRETARÍA GENERAL"/>
    <s v="GESTIÓN DOCUMENTAL"/>
    <x v="0"/>
    <x v="0"/>
    <s v="INSTRUMENTOS ARCHIVÍSTICOS"/>
    <s v="Bancos terminológicos de series y subseries documentales"/>
    <s v="El Banco Terminológico es el instrumento archivístico elaborado, el cual estandariza la denominación de series y subseries documentales producidas en razón de las funciones de la entidad. Además se constituye en una herramienta que facilita los procesos de valoración de documentos y elaboración de Tablas de Retención Documental al ofrecer tiempos mínimos de retención documental y una propuesta de disposición final."/>
    <s v="CASTELLANO"/>
    <s v="ELECTRONICO"/>
    <s v="Archivo de gestión y central de la UPRA"/>
    <s v="docx, xlsx, pdf"/>
    <s v="Directivos,Funcionarios, contratistas SG_x000a_"/>
    <s v="SEA. Sistema para la Eficiencia Administrativa_x000a_Disponible. Información que se puede consultar por solicitud en el archivo central"/>
    <d v="2021-01-01T00:00:00"/>
    <s v="ANUAL"/>
    <s v="SECRETARÍA GENERAL"/>
    <s v="GESTIÓN DOCUMENTAL"/>
    <s v="1) INFORMACIÓN PÚBLICA"/>
    <s v="1) PÚBLICO EN GENERAL"/>
    <s v="Disponible. Información que se puede consultar por solicitud en el archivo central."/>
    <s v="2) MENOR"/>
    <s v="1) NO APLICA / NO ES RELEVANTE"/>
    <s v="7) 30 DÍAS"/>
    <s v="NO APLICA"/>
    <s v="n.a"/>
    <s v="JUAN CARLOS LOPEZ"/>
    <d v="2023-12-05T00:00:00"/>
    <s v="BAJO"/>
    <n v="1"/>
    <s v="BAJO"/>
    <n v="1"/>
    <n v="0"/>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isponible. Información que se puede consultar por solicitud en el archivo central."/>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x v="0"/>
    <s v="SECRETARÍA GENERAL"/>
    <s v="GESTIÓN DOCUMENTAL"/>
    <x v="0"/>
    <x v="0"/>
    <s v="INSTRUMENTOS ARCHIVÍSTICOS"/>
    <s v="Inventarios Documentales"/>
    <s v="instrumentos que describen la relación sistemática y detallada de las unidades de un fondo, siguiendo las series documentales"/>
    <s v="CASTELLANO"/>
    <s v="ELECTRONICO/PAPEL"/>
    <s v="Archivo de gestión y central de la UPRA"/>
    <s v="xlsx"/>
    <s v="Directivos,Funcionarios, contratistas SG_x000a_"/>
    <s v="SEA. Sistema para la Eficiencia Administrativa_x000a_Disponible. Información que se puede consultar por solicitud en el archivo central"/>
    <d v="2021-01-02T00:00:00"/>
    <s v="ANUAL"/>
    <s v="SECRETARÍA GENERAL"/>
    <s v="GESTIÓN DOCUMENTAL"/>
    <s v="1) INFORMACIÓN PÚBLICA"/>
    <s v="1) PÚBLICO EN GENERAL"/>
    <s v="Disponible. Información que se puede consultar por solicitud en el archivo central."/>
    <s v="2) MENOR"/>
    <s v="1) NO APLICA / NO ES RELEVANTE"/>
    <s v="7) 30 DÍAS"/>
    <s v="NO APLICA"/>
    <s v="n.a"/>
    <s v="JUAN CARLOS LOPEZ"/>
    <d v="2023-12-05T00:00:00"/>
    <s v="BAJO"/>
    <n v="1"/>
    <s v="BAJO"/>
    <n v="1"/>
    <n v="0"/>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isponible. Información que se puede consultar por solicitud en el archivo central."/>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x v="0"/>
    <s v="SECRETARÍA GENERAL"/>
    <s v="GESTIÓN DOCUMENTAL"/>
    <x v="0"/>
    <x v="0"/>
    <s v="PETICIONES, QUEJAS, RECLAMOS, SUGERENCIAS Y DENUNCIAS -PQRSD"/>
    <s v="N/A"/>
    <s v="Derecho al que todas las personas tienen de presentar peticiones, quejas, reclamos, sugerencias, etc, de manera respetuosa a las autoridades por motivos de interés general o particular y a obtener pronta respuesta. Todas las personas tienen derecho a presentar peticiones respetuosas a las autoridades por motivos de interés general o particular y a obtener pronta resolución."/>
    <s v="CASTELLANO"/>
    <s v="ELECTRONICO/PAPEL"/>
    <s v="Archivo de gestión y central de la UPRA"/>
    <s v="pdf"/>
    <s v="Directivos,Funcionarios, contratistas SG_x000a_"/>
    <s v="SEA. Sistema para la Eficiencia Administrativa_x000a_Disponible. Información que se puede consultar por solicitud en el archivo central"/>
    <d v="2012-01-05T00:00:00"/>
    <s v="DIARIO"/>
    <s v="SECRETARÍA GENERAL"/>
    <s v="GESTIÓN DOCUMENTAL"/>
    <s v="2) DATOS PERSONALES?"/>
    <s v="3) PROCESOS"/>
    <s v="Derecho de toda persona a la intimadad, bajo las limitaciones propias que impone la condición de servidore público."/>
    <s v="4) MAYOR"/>
    <s v="4) ES CRÍTICO PARA EL SERVICIO HACIA TERCEROS"/>
    <s v="5) 7 DÍAS"/>
    <s v="PARCIAL"/>
    <s v="n.a"/>
    <s v="JUAN CARLOS LOPEZ"/>
    <d v="2023-12-05T00:00:00"/>
    <s v="ALTO"/>
    <n v="3"/>
    <s v="ALTO"/>
    <n v="3"/>
    <n v="1.5"/>
    <n v="1.25"/>
    <s v="ALTO"/>
    <s v="ALTO"/>
    <s v="MEDIO"/>
    <s v="ALTO"/>
    <s v="INFORMACIÓN PÚBLICA CLASIFICADA"/>
    <s v="LEY 1712, ARTÍCULO 18 LITERAL A &quot;EL DERECHO DE TODA PERSONA A LA INTIMIDAD.&quot;"/>
    <s v="Derecho de toda persona a la intimadad, bajo las limitaciones propias que impone la condición de servidore público."/>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APROBADO"/>
  </r>
  <r>
    <s v="APOYO"/>
    <x v="0"/>
    <s v="SECRETARÍA GENERAL"/>
    <s v="GESTIÓN DOCUMENTAL"/>
    <x v="0"/>
    <x v="0"/>
    <s v="PLANES"/>
    <s v="Planes institucionales de archivo - PINAR"/>
    <s v="Instrumento archivístico que plasma la planeación de la función archivística, en articulación con los planes y proyectos estratégicos de las entidades."/>
    <s v="CASTELLANO"/>
    <s v="PAPEL"/>
    <s v="Archivo de gestión y central de la UPRA"/>
    <s v="docx,xlsx, pdf"/>
    <s v="Directivos,Funcionarios, contratistas SG_x000a_"/>
    <s v="Disponible. Información que se puede consultar por solicitud en el archivo central"/>
    <d v="2015-01-06T00:00:00"/>
    <s v="ANUAL"/>
    <s v="SECRETARÍA GENERAL"/>
    <s v="GESTIÓN DOCUMENTAL"/>
    <s v="1) INFORMACIÓN PÚBLICA"/>
    <s v="1) PÚBLICO EN GENERAL"/>
    <s v="n.a"/>
    <s v="2) MENOR"/>
    <s v="2) ES CRÍTICO PARA LAS OPERACIONES INTERNAS"/>
    <s v="6) 14 DÍAS"/>
    <s v="NO APLICA"/>
    <s v="n.a"/>
    <s v="JUAN CARLOS LOPEZ"/>
    <d v="2023-12-05T00:00:00"/>
    <s v="BAJO"/>
    <n v="1"/>
    <s v="BAJO"/>
    <n v="1"/>
    <n v="0.5"/>
    <n v="1"/>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n.a"/>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x v="0"/>
    <s v="SECRETARÍA GENERAL"/>
    <s v="GESTIÓN DOCUMENTAL"/>
    <x v="0"/>
    <x v="0"/>
    <s v="PROGRAMAS"/>
    <s v="Programa de Gestión Documental"/>
    <s v="Instrumento archivístico que permite establecer los componentes de la Gestión Documental, desde la planeación, producción, gestión, trámite, organización, transferencias y disposición final de los documentos, a partir de la valoración y/o. Optimiza la trazabilidad de la información producida en las diferentes etapas del ciclo vital del documento independientemente del medio de registro y almacenamiento, atendiendo la necesidad de mejora continua del proceso de gestión documental; plantea actividades para ejecutar en las etapas de creación, mantenimiento, difusión y administración de documentos."/>
    <s v="CASTELLANO"/>
    <s v="PAPEL"/>
    <s v="Archivo de gestión y central de la UPRA"/>
    <s v="docx,xlsx, pdf"/>
    <s v="Directivos,Funcionarios, contratistas SG_x000a_"/>
    <s v="Disponible. Información que se puede consultar por solicitud en el archivo central"/>
    <d v="2015-01-07T00:00:00"/>
    <s v="ANUAL"/>
    <s v="SECRETARÍA GENERAL"/>
    <s v="GESTIÓN DOCUMENTAL"/>
    <s v="1) INFORMACIÓN PÚBLICA"/>
    <s v="1) PÚBLICO EN GENERAL"/>
    <s v="n.a"/>
    <s v="2) MENOR"/>
    <s v="2) ES CRÍTICO PARA LAS OPERACIONES INTERNAS"/>
    <s v="6) 14 DÍAS"/>
    <s v="NO APLICA"/>
    <s v="n.a"/>
    <s v="JUAN CARLOS LOPEZ"/>
    <d v="2023-12-05T00:00:00"/>
    <s v="BAJO"/>
    <n v="1"/>
    <s v="BAJO"/>
    <n v="1"/>
    <n v="0.5"/>
    <n v="1"/>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n.a"/>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x v="0"/>
    <s v="SECRETARÍA GENERAL"/>
    <s v="GESTIÓN DOCUMENTAL"/>
    <x v="0"/>
    <x v="0"/>
    <s v="INSTRUMENTOS ARCHIVÍSTICOS"/>
    <s v="Tablas de Retención Documental"/>
    <s v="Agrupación documental en la que se conservan los documentos mediante los cuales se registra la relaboración, actualización y trámite de convalidación de las Tablas de Retención Documental de una entidad."/>
    <s v="CASTELLANO"/>
    <s v="ELECTRONICO/PAPEL"/>
    <s v="Archivo de gestión y central de la UPRA"/>
    <s v="xlsx,pdf, ppt"/>
    <s v="Directivos,Funcionarios, contratistas SG_x000a_"/>
    <s v="Disponible. Información que se puede consultar por solicitud en el archivo central"/>
    <d v="2016-01-08T00:00:00"/>
    <s v="ANUAL"/>
    <s v="SECRETARÍA GENERAL"/>
    <s v="GESTIÓN DOCUMENTAL"/>
    <s v="1) INFORMACIÓN PÚBLICA"/>
    <s v="1) PÚBLICO EN GENERAL"/>
    <s v="n.a"/>
    <s v="1) INSIGNIFICANTE"/>
    <s v="2) ES CRÍTICO PARA LAS OPERACIONES INTERNAS"/>
    <s v="8) &gt;30 DÍAS"/>
    <s v="NO APLICA"/>
    <s v="n.a"/>
    <s v="JUAN CARLOS LOPEZ"/>
    <d v="2023-12-05T00:00:00"/>
    <s v="BAJO"/>
    <n v="1"/>
    <s v="BAJO"/>
    <n v="1"/>
    <n v="0.5"/>
    <n v="0.2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n.a"/>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x v="0"/>
    <s v="SECRETARÍA GENERAL"/>
    <s v="GESTIÓN DOCUMENTAL"/>
    <x v="0"/>
    <x v="0"/>
    <s v="PLANES"/>
    <s v="Planes de Valoración"/>
    <s v="Se define como fase del tratamiento archivístico que consiste en analizar y determinar los valores primarios y secundarios de las series documentales, fijando los plazos de transferencia, acceso y conservación"/>
    <s v="CASTELLANO"/>
    <s v="ELECTRONICO"/>
    <s v="Archivo de gestión y central de la UPRA"/>
    <s v="docx, xlsx "/>
    <s v="Directivos,Funcionarios, contratistas SG_x000a_"/>
    <s v="Disponible. Información que se puede consultar por solicitud en el archivo central"/>
    <d v="2021-01-01T00:00:00"/>
    <s v="ANUAL"/>
    <s v="SECRETARÍA GENERAL"/>
    <s v="GESTIÓN DOCUMENTAL"/>
    <s v="1) INFORMACIÓN PÚBLICA"/>
    <s v="1) PÚBLICO EN GENERAL"/>
    <s v="Disponible. Información que se puede consultar por solicitud en el archivo central."/>
    <s v="2) MENOR"/>
    <s v="2) ES CRÍTICO PARA LAS OPERACIONES INTERNAS"/>
    <s v="6) 14 DÍAS"/>
    <s v="NO APLICA"/>
    <s v="n.a"/>
    <s v="JUAN CARLOS LOPEZ"/>
    <d v="2023-12-05T00:00:00"/>
    <s v="BAJO"/>
    <n v="1"/>
    <s v="BAJO"/>
    <n v="1"/>
    <n v="0.5"/>
    <n v="1"/>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isponible. Información que se puede consultar por solicitud en el archivo central."/>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x v="0"/>
    <s v="SECRETARÍA GENERAL"/>
    <s v="GESTIÓN DOCUMENTAL"/>
    <x v="0"/>
    <x v="0"/>
    <s v="PLANES"/>
    <s v="Planes de preservación y conservación  a largo plazo"/>
    <s v="Documento que establece las acciones a corto, mediano y largo plazo que tienen como fin implementar los programas, estrategias, procesos y procedimientos, tendientes a asegurar la preservación a largo plazo de los documentos electrónicos de archivo."/>
    <s v="CASTELLANO"/>
    <s v="ELECTRONICO"/>
    <s v="Archivo de gestión y central de la UPRA"/>
    <s v="docx, xlsx. pdf "/>
    <s v="Directivos,Funcionarios, contratistas SG_x000a_"/>
    <s v="Disponible. Información que se puede consultar por solicitud en el archivo central"/>
    <d v="2021-01-02T00:00:00"/>
    <s v="ANUAL"/>
    <s v="SECRETARÍA GENERAL"/>
    <s v="GESTIÓN DOCUMENTAL"/>
    <s v="1) INFORMACIÓN PÚBLICA"/>
    <s v="1) PÚBLICO EN GENERAL"/>
    <s v="n.a"/>
    <s v="2) MENOR"/>
    <s v="2) ES CRÍTICO PARA LAS OPERACIONES INTERNAS"/>
    <s v="6) 14 DÍAS"/>
    <s v="NO APLICA"/>
    <s v="n.a"/>
    <s v="JUAN CARLOS LOPEZ"/>
    <d v="2023-12-05T00:00:00"/>
    <s v="BAJO"/>
    <n v="1"/>
    <s v="BAJO"/>
    <n v="1"/>
    <n v="0.5"/>
    <n v="1"/>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n.a"/>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x v="0"/>
    <s v="SECRETARÍA GENERAL"/>
    <s v="GESTIÓN DOCUMENTAL"/>
    <x v="0"/>
    <x v="0"/>
    <s v="PLANES"/>
    <s v="Planes de transferencias documentales primarias"/>
    <s v="Registro del proceso técnico, administrativo y legal mediante el cual se trasladan los documentos  del archivo de gestión al archivo central, según los tiempos de retención establecidos en tablas de retención documental."/>
    <s v="CASTELLANO"/>
    <s v="ELECTRONICO"/>
    <s v="Archivo de gestión y central de la UPRA"/>
    <s v="docx, xlsx. pdf "/>
    <s v="Directivos,Funcionarios, contratistas SG_x000a_"/>
    <s v="Disponible. Información que se puede consultar por solicitud en el archivo central"/>
    <d v="2021-01-02T00:00:00"/>
    <s v="ANUAL"/>
    <s v="SECRETARÍA GENERAL"/>
    <s v="GESTIÓN DOCUMENTAL"/>
    <s v="1) INFORMACIÓN PÚBLICA"/>
    <s v="1) PÚBLICO EN GENERAL"/>
    <s v="Disponible. Información que se puede consultar por solicitud en el archivo central."/>
    <s v="2) MENOR"/>
    <s v="2) ES CRÍTICO PARA LAS OPERACIONES INTERNAS"/>
    <s v="6) 14 DÍAS"/>
    <s v="NO APLICA"/>
    <s v="n.a"/>
    <s v="JUAN CARLOS LOPEZ"/>
    <d v="2023-12-05T00:00:00"/>
    <s v="BAJO"/>
    <n v="1"/>
    <s v="BAJO"/>
    <n v="1"/>
    <n v="0.5"/>
    <n v="1"/>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isponible. Información que se puede consultar por solicitud en el archivo central."/>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x v="0"/>
    <s v="SECRETARÍA GENERAL"/>
    <s v="GESTIÓN DOCUMENTAL"/>
    <x v="0"/>
    <x v="0"/>
    <s v="PLANES"/>
    <s v="Planes de transferencias documentales secundarias"/>
    <s v="Registro del proceso técnico, administrativo y legal mediante el cual se trasladan los documentos  del archivo central al archivo histórico, según los tiempos de retención establecidos en tablas de retención documental o tablas de valoración documental."/>
    <s v="CASTELLANO"/>
    <s v="ELECTRONICO"/>
    <s v="Archivo de gestión y central de la UPRA"/>
    <s v="docx, xlsx. pdf "/>
    <s v="Directivos,Funcionarios, contratistas SG_x000a_"/>
    <s v="Disponible. Información que se puede consultar por solicitud en el archivo central"/>
    <d v="2021-01-02T00:00:00"/>
    <s v="ANUAL"/>
    <s v="SECRETARÍA GENERAL"/>
    <s v="GESTIÓN DOCUMENTAL"/>
    <s v="1) INFORMACIÓN PÚBLICA"/>
    <s v="1) PÚBLICO EN GENERAL"/>
    <s v="n.a"/>
    <s v="2) MENOR"/>
    <s v="2) ES CRÍTICO PARA LAS OPERACIONES INTERNAS"/>
    <s v="6) 14 DÍAS"/>
    <s v="NO APLICA"/>
    <s v="n.a"/>
    <s v="JUAN CARLOS LOPEZ"/>
    <d v="2023-12-05T00:00:00"/>
    <s v="BAJO"/>
    <n v="1"/>
    <s v="BAJO"/>
    <n v="1"/>
    <n v="0.5"/>
    <n v="1"/>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n.a"/>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x v="0"/>
    <s v="SECRETARÍA GENERAL"/>
    <s v="GESTIÓN DOCUMENTAL"/>
    <x v="0"/>
    <x v="0"/>
    <s v="PROYECTOS"/>
    <s v="Proyecto del sistema de gestión de documentos electrónicos de archivos SGDEA"/>
    <s v="Documentoi que evidencia la necesidad de la gestión de la información documental para la implementaciónde un sistema de gestión de documentos electrónicos de archivo (SGDEA) en la UPRA."/>
    <s v="CASTELLANO"/>
    <s v="ELECTRONICO"/>
    <s v="Archivo de gestión y central de la UPRA"/>
    <s v="docx, xlsx. pdf "/>
    <s v="Directivos,Funcionarios, contratistas SG_x000a_"/>
    <s v="Disponible. Información que se puede consultar por solicitud en el archivo central"/>
    <d v="2021-01-03T00:00:00"/>
    <s v="ANUAL"/>
    <s v="SECRETARÍA GENERAL"/>
    <s v="GESTIÓN DOCUMENTAL"/>
    <s v="1) INFORMACIÓN PÚBLICA"/>
    <s v="2) INTERNO DE LA ENTIDAD"/>
    <s v="Derecho de toda persona a la intimadad, bajo las limitaciones propias que impone la condición de servidore público."/>
    <s v="2) MENOR"/>
    <s v="2) ES CRÍTICO PARA LAS OPERACIONES INTERNAS"/>
    <s v="6) 14 DÍAS"/>
    <s v="NO APLICA"/>
    <s v="n.a"/>
    <s v="JUAN CARLOS LOPEZ"/>
    <d v="2023-12-05T00:00:00"/>
    <s v="BAJO"/>
    <n v="1"/>
    <s v="MEDIO"/>
    <n v="2"/>
    <n v="0.5"/>
    <n v="1"/>
    <s v="MEDIO"/>
    <s v="BAJ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recho de toda persona a la intimadad, bajo las limitaciones propias que impone la condición de servidore público."/>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x v="0"/>
    <s v="SECRETARÍA GENERAL"/>
    <s v="GESTIÓN DOCUMENTAL"/>
    <x v="0"/>
    <x v="0"/>
    <s v="REGISTRO DE CONSULTA Y PRÉSTAMO DOCUMENTAL"/>
    <s v="N/A"/>
    <s v="Solicitudes de los usuarios de información de la UPRA sobre expedientes fisicos o electrónicos existentes en el archivo de central."/>
    <s v="CASTELLANO"/>
    <s v="ELECTRONICO"/>
    <s v="Archivo de gestión y central de la UPRA"/>
    <s v="docx, xlsx "/>
    <s v="Directivos,Funcionarios, contratistas SG_x000a_"/>
    <s v="Disponible. Información que se puede consultar por solicitud en el archivo central"/>
    <d v="2021-01-01T00:00:00"/>
    <s v="POR DEMANDA"/>
    <s v="SECRETARÍA GENERAL"/>
    <s v="GESTIÓN DOCUMENTAL"/>
    <s v="1) INFORMACIÓN PÚBLICA"/>
    <s v="1) PÚBLICO EN GENERAL"/>
    <s v="Disponible. Información que se puede consultar por solicitud en el archivo central."/>
    <s v="2) MENOR"/>
    <s v="2) ES CRÍTICO PARA LAS OPERACIONES INTERNAS"/>
    <s v="6) 14 DÍAS"/>
    <s v="NO APLICA"/>
    <s v="n.a"/>
    <s v="JUAN CARLOS LOPEZ"/>
    <d v="2023-12-05T00:00:00"/>
    <s v="BAJO"/>
    <n v="1"/>
    <s v="BAJO"/>
    <n v="1"/>
    <n v="0.5"/>
    <n v="1"/>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isponible. Información que se puede consultar por solicitud en el archivo central."/>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x v="0"/>
    <s v="SECRETARÍA GENERAL"/>
    <s v="GESTIÓN DOCUMENTAL"/>
    <x v="0"/>
    <x v="0"/>
    <s v="TRANSFERENCIAS DOCUMENTALES"/>
    <s v="Transferencias documentales primarias"/>
    <s v="Registro del proceso técnico, administrativo y legal mediante el cual se trasladan los documentos  del archivo de gestión al archivo central, según los tiempos de retención establecidos en tablas de retención documental."/>
    <s v="CASTELLANO"/>
    <s v="ELECTRONICO/PAPEL"/>
    <s v="Archivo de gestión y central de la UPRA"/>
    <s v="docx, xlsx. pdf "/>
    <s v="Directivos,Funcionarios, contratistas SG_x000a_"/>
    <s v="Disponible. Información que se puede consultar por solicitud en el archivo central"/>
    <d v="2017-01-09T00:00:00"/>
    <s v="ANUAL"/>
    <s v="SECRETARÍA GENERAL"/>
    <s v="GESTIÓN DOCUMENTAL"/>
    <s v="1) INFORMACIÓN PÚBLICA"/>
    <s v="1) PÚBLICO EN GENERAL"/>
    <s v="Disponible. Información que se puede consultar por solicitud en el archivo central."/>
    <s v="2) MENOR"/>
    <s v="2) ES CRÍTICO PARA LAS OPERACIONES INTERNAS"/>
    <s v="6) 14 DÍAS"/>
    <s v="NO APLICA"/>
    <s v="n.a"/>
    <s v="JUAN CARLOS LOPEZ"/>
    <d v="2023-12-05T00:00:00"/>
    <s v="BAJO"/>
    <n v="1"/>
    <s v="BAJO"/>
    <n v="1"/>
    <n v="0.5"/>
    <n v="1"/>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isponible. Información que se puede consultar por solicitud en el archivo central."/>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x v="1"/>
    <s v="SECRETARÍA GENERAL"/>
    <s v="ADMINISTRATIVA RECURSOS FÍSICOS"/>
    <x v="0"/>
    <x v="0"/>
    <s v="COMPROBANTES DEL ALMACÉN"/>
    <s v="Comprobantes de Devolución de Bienes de la Unidad"/>
    <s v="Documento oficial que acredita el ingreso material y real de un bien o elemento al almacén de la entidad, constituyéndose así en el soporte para legalizar los registros en inventario y efectuar los asientos de contabilidad."/>
    <s v="CASTELLANO"/>
    <s v="PAPEL"/>
    <s v="Archivo de gestión y central de la UPRA"/>
    <s v="Carta"/>
    <s v="Directivos,Funcionarios, contratistas SG_x000a_"/>
    <s v="Disponible. Información que se puede consultar por solicitud en el archivo central"/>
    <d v="2013-03-22T00:00:00"/>
    <s v="MENSUAL"/>
    <s v="SECRETARÍA GENERAL"/>
    <s v="ADMINISTRATIVA RECURSOS FÍSICOS"/>
    <s v="1) INFORMACIÓN PÚBLICA"/>
    <s v="1) PÚBLICO EN GENERAL"/>
    <m/>
    <s v="3) MODERADO"/>
    <s v="3) PODRÍA AFECTAR LA TOMA DE DECISIONES"/>
    <s v="7) 30 DÍAS"/>
    <s v="NO APLICA"/>
    <m/>
    <m/>
    <m/>
    <s v="BAJO"/>
    <n v="1"/>
    <s v="BAJO"/>
    <n v="1"/>
    <n v="1"/>
    <n v="0.5"/>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1"/>
    <s v="SECRETARÍA GENERAL"/>
    <s v="ADMINISTRATIVA RECURSOS FÍSICOS"/>
    <x v="0"/>
    <x v="0"/>
    <s v="COMPROBANTES DEL ALMACÉN"/>
    <s v="Comprobantes de ingreso de bienes al almacén"/>
    <s v="Documento oficial que acredita el ingreso material y real de un bien o elemento al almacén de la entidad, constituyéndose así en el soporte para legalizar los registros en inventario y efectuar los asientos de contabilidad."/>
    <s v="CASTELLANO"/>
    <s v="ELECTRONICO/PAPEL"/>
    <s v="Archivo de gestión y central de la UPRA"/>
    <s v="pdf"/>
    <m/>
    <s v="Disponible. Información que se puede consultar por solicitud en el archivo central"/>
    <d v="2013-03-23T00:00:00"/>
    <s v="MENSUAL"/>
    <s v="SECRETARÍA GENERAL"/>
    <s v="ADMINISTRATIVA RECURSOS FÍSICOS"/>
    <s v="1) INFORMACIÓN PÚBLICA"/>
    <s v="1) PÚBLICO EN GENERAL"/>
    <m/>
    <s v="3) MODERADO"/>
    <s v="3) PODRÍA AFECTAR LA TOMA DE DECISIONES"/>
    <s v="7) 30 DÍAS"/>
    <s v="NO APLICA"/>
    <m/>
    <m/>
    <m/>
    <s v="BAJO"/>
    <n v="1"/>
    <s v="BAJO"/>
    <n v="1"/>
    <n v="1"/>
    <n v="0.5"/>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1"/>
    <s v="SECRETARÍA GENERAL"/>
    <s v="ADMINISTRATIVA RECURSOS FÍSICOS"/>
    <x v="0"/>
    <x v="0"/>
    <s v="COMPROBANTES DEL ALMACÉN"/>
    <s v="Comprobantes de entrega de bienes al almacén"/>
    <s v="El comprobante de entrega  acredita la salida material y real de un bien o elemento del almacén, de tal forma que se cuenta con un soporte para legalizar los registros en almacén y efectuar los asientos de contabilidad"/>
    <s v="CASTELLANO"/>
    <s v="ELECTRONICO/PAPEL"/>
    <s v="Archivo de gestión y central de la UPRA"/>
    <s v="pdf"/>
    <m/>
    <s v="Disponible. Información que se puede consultar por solicitud en el archivo central"/>
    <d v="2015-09-01T00:00:00"/>
    <s v="MENSUAL"/>
    <s v="SECRETARÍA GENERAL"/>
    <s v="ADMINISTRATIVA RECURSOS FÍSICOS"/>
    <s v="1) INFORMACIÓN PÚBLICA"/>
    <s v="1) PÚBLICO EN GENERAL"/>
    <m/>
    <s v="3) MODERADO"/>
    <s v="3) PODRÍA AFECTAR LA TOMA DE DECISIONES"/>
    <s v="7) 30 DÍAS"/>
    <s v="NO APLICA"/>
    <m/>
    <m/>
    <m/>
    <s v="BAJO"/>
    <n v="1"/>
    <s v="BAJO"/>
    <n v="1"/>
    <n v="1"/>
    <n v="0.5"/>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1"/>
    <s v="SECRETARÍA GENERAL"/>
    <s v="ADMINISTRATIVA RECURSOS FÍSICOS"/>
    <x v="0"/>
    <x v="0"/>
    <s v="HISTORIALES"/>
    <s v="Historiales de vehículos"/>
    <s v="Evidencia las actividades administrativas realizadas para el control, seguimiento y optimización del uso del parque automotor"/>
    <s v="CASTELLANO"/>
    <s v="PAPEL"/>
    <s v="Archivo de gestión y central de la UPRA"/>
    <s v="Carta"/>
    <m/>
    <s v="Disponible. Información que se puede consultar por solicitud en el archivo central"/>
    <d v="2013-01-01T00:00:00"/>
    <s v="ANUAL"/>
    <s v="SECRETARÍA GENERAL"/>
    <s v="ADMINISTRATIVA RECURSOS FÍSICOS"/>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1"/>
    <s v="SECRETARÍA GENERAL"/>
    <s v="ADMINISTRATIVA RECURSOS FÍSICOS"/>
    <x v="0"/>
    <x v="0"/>
    <s v="INVENTARIOS"/>
    <s v="Inventarios generales de bienes"/>
    <s v="El inventario es una relación detallada, ordenada y valorada de los elementos que componen el patrimonio de una empresa o persona en un momento determinado."/>
    <s v="CASTELLANO"/>
    <s v="ELECTRONICO/PAPEL"/>
    <s v="Archivo de gestión y central de la UPRA"/>
    <s v="pdf"/>
    <m/>
    <s v="Disponible. Información que se puede consultar por solicitud en el archivo central"/>
    <d v="2015-01-07T00:00:00"/>
    <s v="ANUAL"/>
    <s v="SECRETARÍA GENERAL"/>
    <s v="ADMINISTRATIVA RECURSOS FÍSICOS"/>
    <s v="1) INFORMACIÓN PÚBLICA"/>
    <s v="1) PÚBLICO EN GENERAL"/>
    <m/>
    <s v="3) MODERADO"/>
    <s v="3) PODRÍA AFECTAR LA TOMA DE DECISIONES"/>
    <s v="5) 7 DÍAS"/>
    <s v="NO APLICA"/>
    <m/>
    <m/>
    <m/>
    <s v="BAJO"/>
    <n v="1"/>
    <s v="BAJO"/>
    <n v="1"/>
    <n v="1"/>
    <n v="1.25"/>
    <s v="BAJO"/>
    <s v="MEDIO"/>
    <s v="MEDI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1"/>
    <s v="SECRETARÍA GENERAL"/>
    <s v="ADMINISTRATIVA RECURSOS FÍSICOS"/>
    <x v="0"/>
    <x v="0"/>
    <s v="PLANES"/>
    <s v="Planes de adquisiciones"/>
    <s v="El Plan Anual de Adquisiciones es una herramienta para facilitar a las Entidades Estatales identificar, registrar, programar y divulgar sus necesidades de bienes, obras y servicios; y diseñar estrategias de contratación basadas en agregación de la demanda que permitan incrementar la eficiencia del proceso de contratación."/>
    <s v="CASTELLANO"/>
    <s v="ELECTRONICO/PAPEL"/>
    <s v="Archivo de gestión y central de la UPRA"/>
    <s v="docx, xlsx. pdf "/>
    <m/>
    <s v="Disponible. Información que se puede consultar por solicitud en el archivo central"/>
    <d v="2015-01-07T00:00:00"/>
    <s v="ANUAL"/>
    <s v="SECRETARÍA GENERAL"/>
    <s v="ASESORÍA DE PLANEACIÓN"/>
    <s v="1) INFORMACIÓN PÚBLICA"/>
    <s v="1) PÚBLICO EN GENERAL"/>
    <m/>
    <s v="4) MAYOR"/>
    <s v="3) PODRÍA AFECTAR LA TOMA DE DECISIONES"/>
    <s v="5) 7 DÍAS"/>
    <s v="NO APLICA"/>
    <m/>
    <m/>
    <m/>
    <s v="BAJO"/>
    <n v="1"/>
    <s v="BAJO"/>
    <n v="1"/>
    <n v="1"/>
    <n v="1.25"/>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1"/>
    <s v="SECRETARÍA GENERAL"/>
    <s v="ADMINISTRATIVA RECURSOS FÍSICOS"/>
    <x v="0"/>
    <x v="0"/>
    <s v="PLANES"/>
    <s v="Planes de gestión ambiental - PGA"/>
    <s v="Documento en el que se definen los compromisos, acciones y estrategias que adoptan las entidades en el marco del Sistema de Gestión Ambiental."/>
    <s v="CASTELLANO"/>
    <s v="ELECTRONICO/PAPEL"/>
    <s v="Archivo de gestión y central de la UPRA"/>
    <s v="docx, xlsx. pdf "/>
    <m/>
    <s v="Disponible. Información que se puede consultar por solicitud en el archivo central"/>
    <d v="2017-12-27T00:00:00"/>
    <s v="ANUAL"/>
    <s v="SECRETARÍA GENERAL"/>
    <s v="ADMINISTRATIVA RECURSOS FÍSICOS"/>
    <s v="1) INFORMACIÓN PÚBLICA"/>
    <s v="1) PÚBLICO EN GENERAL"/>
    <m/>
    <s v="2) MENOR"/>
    <s v="2) ES CRÍTICO PARA LAS OPERACIONES INTERNAS"/>
    <s v="6) 14 DÍAS"/>
    <s v="NO APLICA"/>
    <m/>
    <m/>
    <m/>
    <s v="BAJO"/>
    <n v="1"/>
    <s v="BAJO"/>
    <n v="1"/>
    <n v="0.5"/>
    <n v="1"/>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1"/>
    <s v="SECRETARÍA GENERAL"/>
    <s v="ADMINISTRATIVA RECURSOS FÍSICOS"/>
    <x v="0"/>
    <x v="0"/>
    <s v="PROGRAMAS"/>
    <s v="Programas de gestión ambiental"/>
    <s v="Documento en el que se definen los compromisos, acciones y estrategias que adoptan las entidades en el marco del Sistema de Gestión Ambiental."/>
    <s v="CASTELLANO"/>
    <s v="ELECTRONICO/PAPEL"/>
    <s v="Archivo de gestión y central de la UPRA"/>
    <s v="docx, xlsx. pdf "/>
    <m/>
    <s v="Disponible. Información que se puede consultar por solicitud en el archivo central"/>
    <d v="2015-08-01T00:00:00"/>
    <s v="ANUAL"/>
    <s v="SECRETARÍA GENERAL"/>
    <s v="ADMINISTRATIVA RECURSOS FÍSICOS"/>
    <s v="1) INFORMACIÓN PÚBLICA"/>
    <s v="1) PÚBLICO EN GENERAL"/>
    <m/>
    <s v="2) MENOR"/>
    <s v="2) ES CRÍTICO PARA LAS OPERACIONES INTERNAS"/>
    <s v="6) 14 DÍAS"/>
    <s v="NO APLICA"/>
    <m/>
    <m/>
    <m/>
    <s v="BAJO"/>
    <n v="1"/>
    <s v="BAJO"/>
    <n v="1"/>
    <n v="0.5"/>
    <n v="1"/>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1"/>
    <s v="SECRETARÍA GENERAL"/>
    <s v="ADMINISTRATIVA RECURSOS FÍSICOS"/>
    <x v="0"/>
    <x v="0"/>
    <s v="REGISTROS ADMINISTRATIVOS"/>
    <s v="Registro de préstamos de equipos"/>
    <s v="La agrupación documental evidencia las actividades administrativas realizadas para el control, seguimiento y optimización del uso de la maquinaria y equipos con los que cuenta la entidad para el cumplimiento de su misionalidad."/>
    <s v="CASTELLANO"/>
    <s v="ELECTRONICO/PAPEL"/>
    <s v="Archivo de gestión y central de la UPRA"/>
    <s v="xlsx. pdf "/>
    <m/>
    <s v="Disponible. Información que se puede consultar por solicitud en el archivo central"/>
    <d v="2015-01-04T00:00:00"/>
    <s v="POR DEMANDA"/>
    <s v="SECRETARÍA GENERAL"/>
    <s v="ADMINISTRATIVA RECURSOS FÍSICOS"/>
    <s v="1) INFORMACIÓN PÚBLICA"/>
    <s v="1) PÚBLICO EN GENERAL"/>
    <m/>
    <s v="3) MODERADO"/>
    <s v="2) ES CRÍTICO PARA LAS OPERACIONES INTERNAS"/>
    <s v="5) 7 DÍAS"/>
    <s v="NO APLICA"/>
    <m/>
    <m/>
    <m/>
    <s v="BAJO"/>
    <n v="1"/>
    <s v="BAJO"/>
    <n v="1"/>
    <n v="0.5"/>
    <n v="1.25"/>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1"/>
    <s v="SECRETARÍA GENERAL"/>
    <s v="ADMINISTRATIVA RECURSOS FÍSICOS"/>
    <x v="0"/>
    <x v="0"/>
    <s v="REGISTROS ADMINISTRATIVOS"/>
    <s v="Registros de vigilancia y seguridad"/>
    <s v="La agrupación documental evidencia las actividades administrativas realizadas para el control de la vigilancia y seguridad adquirida por la entidad."/>
    <s v="CASTELLANO"/>
    <s v="ELECTRONICO/PAPEL"/>
    <s v="Archivo de gestión y central de la UPRA"/>
    <s v=" xlsx. pdf "/>
    <m/>
    <s v="Disponible. Información que se puede consultar por solicitud en el archivo central"/>
    <d v="2015-01-23T00:00:00"/>
    <s v="MENSUAL"/>
    <s v="SECRETARÍA GENERAL"/>
    <s v="ADMINISTRATIVA RECURSOS FÍSICOS"/>
    <s v="1) INFORMACIÓN PÚBLICA"/>
    <s v="1) PÚBLICO EN GENERAL"/>
    <m/>
    <s v="3) MODERADO"/>
    <s v="2) ES CRÍTICO PARA LAS OPERACIONES INTERNAS"/>
    <s v="5) 7 DÍAS"/>
    <s v="NO APLICA"/>
    <m/>
    <m/>
    <m/>
    <s v="BAJO"/>
    <n v="1"/>
    <s v="BAJO"/>
    <n v="1"/>
    <n v="0.5"/>
    <n v="1.25"/>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1"/>
    <s v="SECRETARÍA GENERAL"/>
    <s v="ADMINISTRATIVA RECURSOS FÍSICOS"/>
    <x v="0"/>
    <x v="0"/>
    <s v="REGISTROS ADMINISTRATIVOS"/>
    <s v="Registros del parque automotor"/>
    <s v="La agrupación documental evidencia las actividades administrativas realizadas para el control del parque automotor que ingresa a la entidad."/>
    <s v="CASTELLANO"/>
    <s v="ELECTRONICO/PAPEL"/>
    <s v="Archivo de gestión y central de la UPRA"/>
    <s v="xlsx. pdf "/>
    <m/>
    <s v="Disponible. Información que se puede consultar por solicitud en el archivo central"/>
    <d v="2015-06-01T00:00:00"/>
    <s v="MENSUAL"/>
    <s v="SECRETARÍA GENERAL"/>
    <s v="ADMINISTRATIVA RECURSOS FÍSICOS"/>
    <s v="1) INFORMACIÓN PÚBLICA"/>
    <s v="1) PÚBLICO EN GENERAL"/>
    <m/>
    <s v="2) MENOR"/>
    <s v="2) ES CRÍTICO PARA LAS OPERACIONES INTERNAS"/>
    <s v="5) 7 DÍAS"/>
    <s v="NO APLICA"/>
    <m/>
    <m/>
    <m/>
    <s v="BAJO"/>
    <n v="1"/>
    <s v="BAJO"/>
    <n v="1"/>
    <n v="0.5"/>
    <n v="1.2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1"/>
    <s v="SECRETARÍA GENERAL"/>
    <s v="ADMINISTRATIVA RECURSOS FÍSICOS"/>
    <x v="0"/>
    <x v="0"/>
    <s v="HISTORIALES"/>
    <s v="Historiales de Bienes"/>
    <s v="Registro histórico de los bienes adquiridos en la entidad"/>
    <s v="CASTELLANO"/>
    <s v="ELECTRONICO/PAPEL"/>
    <s v="Archivo de gestión y central de la UPRA"/>
    <s v="xlsx. pdf "/>
    <m/>
    <s v="Disponible. Información que se puede consultar por solicitud en el archivo central"/>
    <m/>
    <m/>
    <s v="SECRETARÍA GENERAL"/>
    <s v="ADMINISTRATIVA RECURSOS FÍSICOS"/>
    <s v="1) INFORMACIÓN PÚBLICA"/>
    <s v="1) PÚBLICO EN GENERAL"/>
    <m/>
    <s v="3) MODERADO"/>
    <s v="3) PODRÍA AFECTAR LA TOMA DE DECISIONES"/>
    <s v="5) 7 DÍAS"/>
    <s v="NO APLICA"/>
    <m/>
    <m/>
    <m/>
    <s v="BAJO"/>
    <n v="1"/>
    <s v="BAJO"/>
    <n v="1"/>
    <n v="1"/>
    <n v="1.25"/>
    <s v="BAJO"/>
    <s v="MEDIO"/>
    <s v="MEDI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VALUACIÓN"/>
    <x v="2"/>
    <s v="DIRECCIÓN GENERAL"/>
    <s v="ASESORÍA DE CONTROL INTERNO"/>
    <x v="0"/>
    <x v="0"/>
    <s v="ACTAS"/>
    <s v="Actas del comité de coordinación de control interno"/>
    <s v="Conjunto de documentos en los cuales se evidencia el proceso de revisión del sistema de Control Interno por parte del equipo Directivo de la UPRA."/>
    <s v="CASTELLANO"/>
    <s v="ELECTRONICO/PAPEL"/>
    <s v="Archivo de gestión y central de la UPRA"/>
    <s v="docx, pdf"/>
    <m/>
    <s v="Disponible. Información que se puede consultar por solicitud en el archivo central"/>
    <d v="2023-11-01T00:00:00"/>
    <s v="CUATRIENAL"/>
    <s v="DIRECCIÓN GENERAL"/>
    <s v="ASESORÍA DE CONTROL INTERNO"/>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VALUACIÓN"/>
    <x v="2"/>
    <s v="DIRECCIÓN GENERAL"/>
    <s v="ASESORÍA DE CONTROL INTERNO"/>
    <x v="0"/>
    <x v="0"/>
    <s v="INFORMES"/>
    <s v="Informes a organismos de control"/>
    <s v="Conjunto de documentos en los cuales se evidencia el proceso de seguimiento del sistema de Control Interno por parte de la Asesoria de control interno según lo que establece el Decreto 648 de 2017 Informes obligatorios."/>
    <s v="CASTELLANO"/>
    <s v="ELECTRONICO"/>
    <s v="Archivo de gestión y central de la UPRA"/>
    <s v="docx, pdf"/>
    <m/>
    <s v="Disponible. Información que se puede consultar por solicitud en el archivo central"/>
    <d v="2013-06-01T00:00:00"/>
    <s v="MENSUAL"/>
    <s v="DIRECCIÓN GENERAL"/>
    <s v="ASESORÍA DE CONTROL INTERNO"/>
    <s v="1) INFORMACIÓN PÚBLICA"/>
    <s v="1) PÚBLICO EN GENERAL"/>
    <m/>
    <s v="4) MAYOR"/>
    <s v="5) PUEDE GENERAR INCUMPLIMIENTOS LEGALES Y REGLAMENTARIOS"/>
    <s v="5) 7 DÍAS"/>
    <s v="NO APLICA"/>
    <m/>
    <m/>
    <m/>
    <s v="BAJO"/>
    <n v="1"/>
    <s v="BAJO"/>
    <n v="1"/>
    <n v="2"/>
    <n v="1.25"/>
    <s v="BAJO"/>
    <s v="ALTO"/>
    <s v="ALT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VALUACIÓN"/>
    <x v="2"/>
    <s v="DIRECCIÓN GENERAL"/>
    <s v="ASESORÍA DE CONTROL INTERNO"/>
    <x v="0"/>
    <x v="0"/>
    <s v="INFORMES"/>
    <s v="Informes de auditoría interna"/>
    <s v="Conjunto de documentos en los cuales se evidencia el proceso de evaluación de una unidad auditable definida en el Plan Anual de auditoría de la vigencia."/>
    <s v="CASTELLANO"/>
    <s v="ELECTRONICO"/>
    <s v="Archivo de gestión y central de la UPRA"/>
    <s v="docx, pdf"/>
    <m/>
    <s v="Disponible. Información que se puede consultar por solicitud en el archivo central"/>
    <d v="2013-11-15T00:00:00"/>
    <s v="MENSUAL"/>
    <s v="DIRECCIÓN GENERAL"/>
    <s v="ASESORÍA DE CONTROL INTERNO"/>
    <s v="1) INFORMACIÓN PÚBLICA"/>
    <s v="1) PÚBLICO EN GENERAL"/>
    <m/>
    <s v="3) MODERADO"/>
    <s v="3) PODRÍA AFECTAR LA TOMA DE DECISIONES"/>
    <s v="5) 7 DÍAS"/>
    <s v="NO APLICA"/>
    <m/>
    <m/>
    <m/>
    <s v="BAJO"/>
    <n v="1"/>
    <s v="BAJO"/>
    <n v="1"/>
    <n v="1"/>
    <n v="1.25"/>
    <s v="BAJO"/>
    <s v="MEDIO"/>
    <s v="MEDI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VALUACIÓN"/>
    <x v="2"/>
    <s v="DIRECCIÓN GENERAL"/>
    <s v="ASESORÍA DE CONTROL INTERNO"/>
    <x v="0"/>
    <x v="0"/>
    <s v="PROGRAMAS"/>
    <s v="Programa de asesoría"/>
    <s v="Conjunto de documentos en los cuales se evidencia el proceso de Asesoria dado a la entidad por la Asesoría de Control Interno"/>
    <s v="CASTELLANO"/>
    <s v="ELECTRONICO"/>
    <s v="Archivo de gestión y central de la UPRA"/>
    <s v="docx, pdf"/>
    <m/>
    <s v="Disponible. Información que se puede consultar por solicitud en el archivo central"/>
    <d v="2013-11-28T00:00:00"/>
    <s v="SEMESTRAL"/>
    <s v="DIRECCIÓN GENERAL"/>
    <s v="ASESORÍA DE CONTROL INTERNO"/>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VALUACIÓN"/>
    <x v="2"/>
    <s v="DIRECCIÓN GENERAL"/>
    <s v="ASESORÍA DE CONTROL INTERNO"/>
    <x v="0"/>
    <x v="0"/>
    <s v="PROGRAMAS"/>
    <s v="Programa de auditoría"/>
    <s v="Conjunto de documentos en los cuales se evidencia el paso a poso para establecer el Programa de Auditoría de la vigencia"/>
    <s v="CASTELLANO"/>
    <s v="ELECTRONICO"/>
    <s v="Archivo de gestión y central de la UPRA"/>
    <s v="docx, pdf"/>
    <m/>
    <s v="Disponible. Información que se puede consultar por solicitud en el archivo central"/>
    <d v="2013-12-01T00:00:00"/>
    <s v="ANUAL"/>
    <s v="DIRECCIÓN GENERAL"/>
    <s v="ASESORÍA DE CONTROL INTERNO"/>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VALUACIÓN"/>
    <x v="2"/>
    <s v="DIRECCIÓN GENERAL"/>
    <s v="ASESORÍA DE CONTROL INTERNO"/>
    <x v="0"/>
    <x v="0"/>
    <s v="PROGRAMAS"/>
    <s v="Programa de fortalecimiento de la cultura de autocontrol"/>
    <s v="Conjunto de documentos en los cuales se evidencia las actividades realizadas para fortalkecer la cultura de autocontrol en la entidad."/>
    <s v="CASTELLANO"/>
    <s v="ELECTRONICO"/>
    <s v="Archivo de gestión y central de la UPRA"/>
    <s v="docx, pdf"/>
    <m/>
    <s v="Disponible. Información que se puede consultar por solicitud en el archivo central"/>
    <d v="2014-02-06T00:00:00"/>
    <s v="SEMESTRAL"/>
    <s v="DIRECCIÓN GENERAL"/>
    <s v="ASESORÍA DE CONTROL INTERNO"/>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VALUACIÓN"/>
    <x v="2"/>
    <s v="DIRECCIÓN GENERAL"/>
    <s v="ASESORÍA DE CONTROL INTERNO"/>
    <x v="0"/>
    <x v="0"/>
    <s v="INFORMES"/>
    <s v="Informes de auditorías externas"/>
    <s v="Conjunto de documentos en los cuales se evidencia el proceso de evaluación de una unidad auditable por parte de una entidad externa, durante la vigencia."/>
    <s v="CASTELLANO"/>
    <s v="ELECTRONICO/PAPEL"/>
    <s v="Archivo de gestión y central de la UPRA"/>
    <s v="docx, pdf"/>
    <m/>
    <s v="Disponible. Información que se puede consultar por solicitud en el archivo central"/>
    <d v="2021-08-23T00:00:00"/>
    <s v="MENSUAL"/>
    <s v="DIRECCIÓN GENERAL"/>
    <s v="ASESORÍA DE CONTROL INTERNO"/>
    <s v="1) INFORMACIÓN PÚBLICA"/>
    <s v="1) PÚBLICO EN GENERAL"/>
    <m/>
    <s v="3) MODERADO"/>
    <s v="3) PODRÍA AFECTAR LA TOMA DE DECISIONES"/>
    <s v="5) 7 DÍAS"/>
    <s v="NO APLICA"/>
    <m/>
    <m/>
    <m/>
    <s v="BAJO"/>
    <n v="1"/>
    <s v="BAJO"/>
    <n v="1"/>
    <n v="1"/>
    <n v="1.25"/>
    <s v="BAJO"/>
    <s v="MEDIO"/>
    <s v="MEDI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VALUACIÓN"/>
    <x v="2"/>
    <s v="DIRECCIÓN GENERAL"/>
    <s v="ASESORÍA DE CONTROL INTERNO"/>
    <x v="0"/>
    <x v="0"/>
    <s v="INFORMES"/>
    <s v="Informes de requerimiento legal para control interno"/>
    <s v="Conjunto de documentos en los cuales se evidencia el proceso de seguimiento del sistema de Control Interno por parte de la Asesoria de control interno según lo que establece el Decreto 648 de 2017 Informes obligatorios."/>
    <s v="CASTELLANO"/>
    <s v="ELECTRONICO"/>
    <s v="Archivo de gestión y central de la UPRA"/>
    <s v="docx, pdf"/>
    <m/>
    <s v="Disponible. Información que se puede consultar por solicitud en el archivo central"/>
    <d v="2021-08-23T00:00:00"/>
    <s v="MENSUAL"/>
    <s v="DIRECCIÓN GENERAL"/>
    <s v="ASESORÍA DE CONTROL INTERNO"/>
    <s v="1) INFORMACIÓN PÚBLICA"/>
    <s v="1) PÚBLICO EN GENERAL"/>
    <m/>
    <s v="3) MODERADO"/>
    <s v="3) PODRÍA AFECTAR LA TOMA DE DECISIONES"/>
    <s v="5) 7 DÍAS"/>
    <s v="NO APLICA"/>
    <m/>
    <m/>
    <m/>
    <s v="BAJO"/>
    <n v="1"/>
    <s v="BAJO"/>
    <n v="1"/>
    <n v="1"/>
    <n v="1.25"/>
    <s v="BAJO"/>
    <s v="MEDIO"/>
    <s v="MEDI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VALUACIÓN"/>
    <x v="2"/>
    <s v="DIRECCIÓN GENERAL"/>
    <s v="ASESORÍA DE CONTROL INTERNO"/>
    <x v="0"/>
    <x v="0"/>
    <s v="PLANES"/>
    <s v="Planes anuales de auditoría"/>
    <s v="Conjunto de documentos en los cuales se evidencia el paso a paso para establecer el Plan Anual de Auditoría de la vigencia."/>
    <s v="CASTELLANO"/>
    <s v="ELECTRONICO/PAPEL"/>
    <s v="Archivo de gestión y central de la UPRA"/>
    <s v="xlsx, docx, pdf"/>
    <m/>
    <s v="Disponible. Información que se puede consultar por solicitud en el archivo central"/>
    <d v="2021-08-23T00:00:00"/>
    <s v="ANUAL"/>
    <s v="DIRECCIÓN GENERAL"/>
    <s v="ASESORÍA DE CONTROL INTERNO"/>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1"/>
    <s v="SECRETARÍA GENERAL"/>
    <s v="ADMINISTRATIVA RECURSOS FÍSICOS"/>
    <x v="0"/>
    <x v="0"/>
    <s v="COMPROBANTES DEL ALMACÉN"/>
    <s v="Comprobante de Bajas de Bienes"/>
    <s v="Documento que contiene el registro de los bienes que se dan de baja."/>
    <s v="CASTELLANO"/>
    <s v="ELECTRONICO/PAPEL"/>
    <s v="Archivo de gestión y central de la UPRA"/>
    <s v="docx, pdf"/>
    <m/>
    <s v="Disponible. Información que se puede consultar por solicitud en el archivo central"/>
    <m/>
    <m/>
    <s v="SECRETARÍA GENERAL"/>
    <s v="ADMINISTRATIVA RECURSOS FÍSICOS"/>
    <s v="1) INFORMACIÓN PÚBLICA"/>
    <s v="1) PÚBLICO EN GENERAL"/>
    <m/>
    <s v="3) MODERADO"/>
    <s v="3) PODRÍA AFECTAR LA TOMA DE DECISIONES"/>
    <s v="5) 7 DÍAS"/>
    <s v="NO APLICA"/>
    <m/>
    <m/>
    <m/>
    <s v="BAJO"/>
    <n v="1"/>
    <s v="BAJO"/>
    <n v="1"/>
    <n v="1"/>
    <n v="1.25"/>
    <s v="BAJO"/>
    <s v="MEDIO"/>
    <s v="MEDI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1"/>
    <s v="SECRETARÍA GENERAL"/>
    <s v="ADMINISTRATIVA RECURSOS FÍSICOS"/>
    <x v="0"/>
    <x v="0"/>
    <s v="COMPROBANTES DEL ALMACÉN"/>
    <s v="Comprobantes de devolución de bienes de  Almacén"/>
    <s v="Documento que contiene el registro de los bienes que se devuelven al almacén"/>
    <s v="CASTELLANO"/>
    <s v="ELECTRONICO/PAPEL"/>
    <s v="Archivo de gestión y central de la UPRA"/>
    <s v="docx, pdf"/>
    <m/>
    <s v="Disponible. Información que se puede consultar por solicitud en el archivo central"/>
    <m/>
    <m/>
    <s v="SECRETARÍA GENERAL"/>
    <s v="ADMINISTRATIVA RECURSOS FÍSICOS"/>
    <s v="1) INFORMACIÓN PÚBLICA"/>
    <s v="1) PÚBLICO EN GENERAL"/>
    <m/>
    <s v="3) MODERADO"/>
    <s v="2) ES CRÍTICO PARA LAS OPERACIONES INTERNAS"/>
    <s v="5) 7 DÍAS"/>
    <s v="NO APLICA"/>
    <m/>
    <m/>
    <m/>
    <s v="BAJO"/>
    <n v="1"/>
    <s v="BAJO"/>
    <n v="1"/>
    <n v="0.5"/>
    <n v="1.25"/>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PRECALIFICADO"/>
  </r>
  <r>
    <s v="APOYO"/>
    <x v="3"/>
    <s v="SECRETARÍA GENERAL"/>
    <s v="ASESORÍA JURÍDICA"/>
    <x v="0"/>
    <x v="0"/>
    <s v="ACTAS"/>
    <s v="Actas del comité de contratación"/>
    <s v="Es la herramienta administrativa por medio del cual se consulta, define y de orienta los lineamientos generales que regirán la actividad precontractual, contractual y poscontractual de la entidad."/>
    <s v="CASTELLANO"/>
    <s v="ELECTRONICO/PAPEL"/>
    <s v="Archivo de gestión y central de la UPRA"/>
    <s v="docx, pdf"/>
    <m/>
    <s v="Disponible. Información que se puede consultar por solicitud en el archivo central"/>
    <d v="2013-09-01T00:00:00"/>
    <s v="POR DEMANDA"/>
    <s v="SECRETARÍA GENERAL"/>
    <s v="CONTRATACIÓN"/>
    <s v="1) INFORMACIÓN PÚBLICA"/>
    <s v="1) PÚBLICO EN GENERAL"/>
    <s v="Decreto 4145 de 2011 por el cual se crea la Unidad de Planificación de Tierras Rurales, Adecuación de Tierras y Usos Agropecuarios - UPRA y se dictan otras disposiciones."/>
    <s v="4) MAYOR"/>
    <s v="5) PUEDE GENERAR INCUMPLIMIENTOS LEGALES Y REGLAMENTARIOS"/>
    <s v="5) 7 DÍAS"/>
    <s v="NO APLICA"/>
    <m/>
    <m/>
    <m/>
    <s v="BAJO"/>
    <n v="1"/>
    <s v="BAJO"/>
    <n v="1"/>
    <n v="2"/>
    <n v="1.25"/>
    <s v="BAJO"/>
    <s v="ALTO"/>
    <s v="ALT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PRECALIFICADO"/>
  </r>
  <r>
    <s v="APOYO"/>
    <x v="3"/>
    <s v="SECRETARÍA GENERAL"/>
    <s v="ASESORÍA JURÍDICA"/>
    <x v="0"/>
    <x v="0"/>
    <s v="CONTRATOS"/>
    <s v="Contratos de arrendamiento"/>
    <s v="Materialización del PAA, en un acuerdo de voluntades de conformidad con la modalidad de selección adelantada."/>
    <s v="CASTELLANO"/>
    <s v="ELECTRONICO/PAPEL"/>
    <s v="Archivo de gestión y central de la UPRA"/>
    <s v="docx, pdf"/>
    <m/>
    <s v="SECOP_x000a_https://community.secop.gov.co/Public/Tendering/ContractNoticeManagement/Index?currentLanguage=es-CO&amp;Page=login&amp;Country=CO&amp;SkinName=CCE"/>
    <d v="2012-07-17T00:00:00"/>
    <s v="POR DEMANDA"/>
    <s v="SECRETARÍA GENERAL"/>
    <s v="CONTRATACIÓN"/>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3"/>
    <s v="SECRETARÍA GENERAL"/>
    <s v="ASESORÍA JURÍDICA"/>
    <x v="0"/>
    <x v="0"/>
    <s v="CONTRATOS"/>
    <s v="Contratos de compraventa"/>
    <s v="Materialización del PAA, en un acuerdo de voluntades de conformidad con la modalidad de selección adelantada."/>
    <s v="CASTELLANO"/>
    <s v="ELECTRONICO/PAPEL"/>
    <s v="Archivo de gestión y central de la UPRA"/>
    <s v="docx, pdf"/>
    <m/>
    <s v="SECOP_x000a_https://community.secop.gov.co/Public/Tendering/ContractNoticeManagement/Index?currentLanguage=es-CO&amp;Page=login&amp;Country=CO&amp;SkinName=CCE"/>
    <d v="2014-06-13T00:00:00"/>
    <s v="POR DEMANDA"/>
    <s v="SECRETARÍA GENERAL"/>
    <s v="CONTRATACIÓN"/>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3"/>
    <s v="SECRETARÍA GENERAL"/>
    <s v="ASESORÍA JURÍDICA"/>
    <x v="0"/>
    <x v="0"/>
    <s v="CONTRATOS"/>
    <s v="Contratos de consultoría"/>
    <s v="Materialización del PAA, en un acuerdo de voluntades de conformidad con la modalidad de selección adelantada."/>
    <s v="CASTELLANO"/>
    <s v="ELECTRONICO/PAPEL"/>
    <s v="Archivo de gestión y central de la UPRA"/>
    <s v="docx, pdf"/>
    <m/>
    <s v="SECOP_x000a_https://community.secop.gov.co/Public/Tendering/ContractNoticeManagement/Index?currentLanguage=es-CO&amp;Page=login&amp;Country=CO&amp;SkinName=CCE"/>
    <d v="2014-12-19T00:00:00"/>
    <s v="POR DEMANDA"/>
    <s v="SECRETARÍA GENERAL"/>
    <s v="CONTRATACIÓN"/>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3"/>
    <s v="SECRETARÍA GENERAL"/>
    <s v="ASESORÍA JURÍDICA"/>
    <x v="0"/>
    <x v="0"/>
    <s v="CONTRATOS"/>
    <s v="Contratos de corretaje de seguros"/>
    <s v="Materialización del PAA, en un acuerdo de voluntades de conformidad con la modalidad de selección adelantada."/>
    <s v="CASTELLANO"/>
    <s v="ELECTRONICO/PAPEL"/>
    <s v="Archivo de gestión y central de la UPRA"/>
    <s v="docx, pdf"/>
    <m/>
    <s v="SECOP_x000a_https://community.secop.gov.co/Public/Tendering/ContractNoticeManagement/Index?currentLanguage=es-CO&amp;Page=login&amp;Country=CO&amp;SkinName=CCE"/>
    <d v="2015-01-07T00:00:00"/>
    <s v="POR DEMANDA"/>
    <s v="SECRETARÍA GENERAL"/>
    <s v="CONTRATACIÓN"/>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3"/>
    <s v="SECRETARÍA GENERAL"/>
    <s v="ASESORÍA JURÍDICA"/>
    <x v="0"/>
    <x v="0"/>
    <s v="CONTRATOS"/>
    <s v="Contratos de prestación de se servicios profesionales y de apoyo a la gestión"/>
    <s v="Materialización del PAA, en un acuerdo de voluntades de conformidad con la modalidad de selección adelantada."/>
    <s v="CASTELLANO"/>
    <s v="ELECTRONICO/PAPEL"/>
    <s v="Archivo de gestión y central de la UPRA"/>
    <s v="docx, pdf"/>
    <m/>
    <s v="SECOP_x000a_https://community.secop.gov.co/Public/Tendering/ContractNoticeManagement/Index?currentLanguage=es-CO&amp;Page=login&amp;Country=CO&amp;SkinName=CCE"/>
    <d v="2012-02-22T00:00:00"/>
    <s v="POR DEMANDA"/>
    <s v="SECRETARÍA GENERAL"/>
    <s v="CONTRATACIÓN"/>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3"/>
    <s v="SECRETARÍA GENERAL"/>
    <s v="ASESORÍA JURÍDICA"/>
    <x v="0"/>
    <x v="0"/>
    <s v="CONTRATOS"/>
    <s v="Contratos de seguros"/>
    <s v="Materialización del PAA, en un acuerdo de voluntades de conformidad con la modalidad de selección adelantada."/>
    <s v="CASTELLANO"/>
    <s v="ELECTRONICO/PAPEL"/>
    <s v="Archivo de gestión y central de la UPRA"/>
    <s v="docx, pdf"/>
    <m/>
    <s v="SECOP_x000a_https://community.secop.gov.co/Public/Tendering/ContractNoticeManagement/Index?currentLanguage=es-CO&amp;Page=login&amp;Country=CO&amp;SkinName=CCE"/>
    <d v="1996-11-22T00:00:00"/>
    <s v="POR DEMANDA"/>
    <s v="SECRETARÍA GENERAL"/>
    <s v="CONTRATACIÓN"/>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3"/>
    <s v="SECRETARÍA GENERAL"/>
    <s v="ASESORÍA JURÍDICA"/>
    <x v="0"/>
    <x v="0"/>
    <s v="CONTRATOS"/>
    <s v="Contratos de suministros"/>
    <s v="Materialización del PAA, en un acuerdo de voluntades de conformidad con la modalidad de selección adelantada."/>
    <s v="CASTELLANO"/>
    <s v="ELECTRONICO/PAPEL"/>
    <s v="Archivo de gestión y central de la UPRA"/>
    <s v="docx, pdf"/>
    <m/>
    <s v="SECOP_x000a_https://community.secop.gov.co/Public/Tendering/ContractNoticeManagement/Index?currentLanguage=es-CO&amp;Page=login&amp;Country=CO&amp;SkinName=CCE"/>
    <d v="2011-11-29T00:00:00"/>
    <s v="POR DEMANDA"/>
    <s v="SECRETARÍA GENERAL"/>
    <s v="CONTRATACIÓN"/>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3"/>
    <s v="SECRETARÍA GENERAL"/>
    <s v="ASESORÍA JURÍDICA"/>
    <x v="0"/>
    <x v="0"/>
    <s v="CONTRATOS"/>
    <s v="Contratos o convenios de asociación, de cooperación, interadministrativos o internacionales"/>
    <s v="Materialización del PAA, en un acuerdo de voluntades de conformidad con la modalidad de selección adelantada."/>
    <s v="CASTELLANO"/>
    <s v="ELECTRONICO/PAPEL"/>
    <s v="Archivo de gestión y central de la UPRA"/>
    <s v="docx, pdf"/>
    <m/>
    <s v="SECOP_x000a_https://community.secop.gov.co/Public/Tendering/ContractNoticeManagement/Index?currentLanguage=es-CO&amp;Page=login&amp;Country=CO&amp;SkinName=CCE"/>
    <d v="2014-06-20T00:00:00"/>
    <s v="POR DEMANDA"/>
    <s v="SECRETARÍA GENERAL"/>
    <s v="CONTRATACIÓN"/>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3"/>
    <s v="SECRETARÍA GENERAL"/>
    <s v="ASESORÍA JURÍDICA"/>
    <x v="0"/>
    <x v="0"/>
    <s v="PROCESOS DE CONTRATACIÓN DECLARADOS DESIERTOS O NO ADJUDICADOS"/>
    <s v="N/A"/>
    <s v="Conocer las razones que generaron la no adjudicación de una modalidad de selección de contratista"/>
    <s v="CASTELLANO"/>
    <s v="ELECTRONICO/PAPEL"/>
    <s v="Archivo de gestión y central de la UPRA"/>
    <s v="docx, pdf"/>
    <m/>
    <s v="SECOP_x000a_https://community.secop.gov.co/Public/Tendering/ContractNoticeManagement/Index?currentLanguage=es-CO&amp;Page=login&amp;Country=CO&amp;SkinName=CCE"/>
    <d v="2014-03-04T00:00:00"/>
    <s v="POR DEMANDA"/>
    <s v="SECRETARÍA GENERAL"/>
    <s v="CONTRATACIÓN"/>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4"/>
    <s v="SECRETARÍA GENERAL"/>
    <s v="DESPACHO SECRETARÍA GENERAL"/>
    <x v="0"/>
    <x v="0"/>
    <s v="ACTAS"/>
    <s v="Actas del comité de convivencia laboral"/>
    <s v="Documento en el que se relacionan los temas tratados y acordados por el Comité de Convivencia Laboral, según lo descrito en la Resolución 652 de 2012"/>
    <s v="CASTELLANO"/>
    <s v="ELECTRONICO/PAPEL"/>
    <s v="Archivo de gestión y central de la UPRA"/>
    <s v="docx, pdf"/>
    <m/>
    <s v="No disponible. Información que no se puede consultar por tener algún tipo de restricción."/>
    <d v="2013-03-05T00:00:00"/>
    <s v="TRIMESTRAL"/>
    <s v="DIRECCIÓN GENERAL"/>
    <s v="TALENTO HUMANO"/>
    <s v="2) DATOS PERSONALES?"/>
    <s v="3) PROCESOS"/>
    <m/>
    <s v="3) MODERADO"/>
    <s v="2) ES CRÍTICO PARA LAS OPERACIONES INTERNAS"/>
    <s v="7) 30 DÍAS"/>
    <s v="PARCIAL"/>
    <m/>
    <m/>
    <m/>
    <s v="ALTO"/>
    <n v="3"/>
    <s v="ALTO"/>
    <n v="3"/>
    <n v="0.5"/>
    <n v="0.5"/>
    <s v="ALTO"/>
    <s v="MEDIO"/>
    <s v="BAJO"/>
    <s v="ALTO"/>
    <s v="INFORMACIÓN PÚBLICA CLASIFICADA"/>
    <s v="LEY 1712, ARTÍCULO 18 LITERAL A &quot;EL DERECHO DE TODA PERSONA A LA INTIMIDAD.&quot;"/>
    <n v="0"/>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PRECALIFICADO"/>
  </r>
  <r>
    <s v="APOYO"/>
    <x v="4"/>
    <s v="SECRETARÍA GENERAL"/>
    <s v="TALENTO HUMANO"/>
    <x v="0"/>
    <x v="0"/>
    <s v="ACTAS"/>
    <s v="Actas del comité paritario de seguridad y salud en el trabajo"/>
    <s v="Documento en el que se relacionan los temas tratados y acordados por el Comité Paritario de Salud y Seguridad en el trabajo en razón a lo establacido en la Resolución 2013 de 1986 funciones establecidas"/>
    <s v="CASTELLANO"/>
    <s v="ELECTRONICO/PAPEL"/>
    <s v="Archivo de gestión y central de la UPRA"/>
    <s v="docx, pdf"/>
    <m/>
    <s v="Disponible. Información que se puede consultar por solicitud en el archivo central"/>
    <d v="2016-01-01T00:00:00"/>
    <s v="MENSUAL"/>
    <s v="DIRECCIÓN GENERAL"/>
    <s v="TALENTO HUMANO"/>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PRECALIFICADO"/>
  </r>
  <r>
    <s v="APOYO"/>
    <x v="4"/>
    <s v="SECRETARÍA GENERAL"/>
    <s v="TALENTO HUMANO"/>
    <x v="0"/>
    <x v="0"/>
    <s v="ACTAS"/>
    <s v="Actas de la comisión personal"/>
    <s v="Documento en el que se relacionan los temas tratados y acordados por la Comisión de Personal en razón a las funciones establecidas en el Artículo 16 de la Ley 909 de 2004 y el artículo 2.2.18.8.1 del Decreto 1083 de 2015"/>
    <s v="CASTELLANO"/>
    <s v="ELECTRONICO/PAPEL"/>
    <s v="Archivo de gestión y central de la UPRA"/>
    <s v="docx, pdf"/>
    <m/>
    <s v="No disponible. Información que no se puede consultar por tener algún tipo de restricción."/>
    <d v="2013-09-25T00:00:00"/>
    <s v="MENSUAL"/>
    <s v="DIRECCIÓN GENERAL"/>
    <s v="TALENTO HUMANO"/>
    <s v="2) DATOS PERSONALES?"/>
    <s v="3) PROCESOS"/>
    <m/>
    <s v="2) MENOR"/>
    <s v="2) ES CRÍTICO PARA LAS OPERACIONES INTERNAS"/>
    <s v="7) 30 DÍAS"/>
    <s v="PARCIAL"/>
    <m/>
    <m/>
    <m/>
    <s v="ALTO"/>
    <n v="3"/>
    <s v="ALTO"/>
    <n v="3"/>
    <n v="0.5"/>
    <n v="0.5"/>
    <s v="ALTO"/>
    <s v="BAJO"/>
    <s v="BAJO"/>
    <s v="ALTO"/>
    <s v="INFORMACIÓN PÚBLICA CLASIFICADA"/>
    <s v="LEY 1712, ARTÍCULO 18 LITERAL A &quot;EL DERECHO DE TODA PERSONA A LA INTIMIDAD.&quot;"/>
    <n v="0"/>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PRECALIFICADO"/>
  </r>
  <r>
    <s v="APOYO"/>
    <x v="4"/>
    <s v="SECRETARÍA GENERAL"/>
    <s v="TALENTO HUMANO"/>
    <x v="0"/>
    <x v="0"/>
    <s v="HISTORIAS LABORALES"/>
    <s v="N/A"/>
    <s v="Manejo y acceso reservado por parte de los funcionarios de talento humano en donde se conservan cronológicamente todos los documentos de carácter administrativo relacionados con el vínculo laboral que se establece entre el funcionario y la entidad"/>
    <s v="CASTELLANO"/>
    <s v="ELECTRONICO/PAPEL"/>
    <s v="Archivo de gestión y central de la UPRA"/>
    <s v="xlsx, docx, pdf"/>
    <m/>
    <s v="Disponible. Información que se puede consultar por solicitud en el archivo central"/>
    <d v="2012-03-22T00:00:00"/>
    <s v="POR DEMANDA"/>
    <s v="DIRECCIÓN GENERAL"/>
    <s v="TALENTO HUMANO"/>
    <s v="2) DATOS PERSONALES?"/>
    <s v="3) PROCESOS"/>
    <m/>
    <s v="4) MAYOR"/>
    <s v="2) ES CRÍTICO PARA LAS OPERACIONES INTERNAS"/>
    <s v="5) 7 DÍAS"/>
    <s v="PARCIAL"/>
    <m/>
    <m/>
    <m/>
    <s v="ALTO"/>
    <n v="3"/>
    <s v="ALTO"/>
    <n v="3"/>
    <n v="0.5"/>
    <n v="1.25"/>
    <s v="ALTO"/>
    <s v="ALTO"/>
    <s v="BAJO"/>
    <s v="ALTO"/>
    <s v="INFORMACIÓN PÚBLICA CLASIFICADA"/>
    <s v="LEY 1712, ARTÍCULO 18 LITERAL A &quot;EL DERECHO DE TODA PERSONA A LA INTIMIDAD.&quot;"/>
    <n v="0"/>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PRECALIFICADO"/>
  </r>
  <r>
    <s v="APOYO"/>
    <x v="4"/>
    <s v="SECRETARÍA GENERAL"/>
    <s v="TALENTO HUMANO"/>
    <x v="0"/>
    <x v="0"/>
    <s v="MANUALES"/>
    <s v="Manuales específicos de funciones y competencias laborales"/>
    <s v="Herramienta de gestión de talento humano que permite establecer las funciones y competencias laborales de los empleos que conforman la planta de personal de la UPRA, la cual es formalizada por medio de acto adminsitrativo; así como los requerimientos de conocimiento, experiencia y demás competencias exigidas para el desempeño de estos."/>
    <s v="CASTELLANO"/>
    <s v="ELECTRONICO/PAPEL"/>
    <s v="Archivo de gestión y central de la UPRA"/>
    <s v="xlsx, docx, pdf"/>
    <m/>
    <s v="Disponible. Información que se puede consultar por solicitud en el archivo central"/>
    <d v="2013-05-24T00:00:00"/>
    <s v="POR DEMANDA"/>
    <s v="DIRECCIÓN GENERAL"/>
    <s v="TALENTO HUMANO"/>
    <s v="1) INFORMACIÓN PÚBLICA"/>
    <s v="1) PÚBLICO EN GENERAL"/>
    <m/>
    <s v="2) MENOR"/>
    <s v="2) ES CRÍTICO PARA LAS OPERACIONES INTERNAS"/>
    <s v="6) 14 DÍAS"/>
    <s v="NO APLICA"/>
    <m/>
    <m/>
    <m/>
    <s v="BAJO"/>
    <n v="1"/>
    <s v="BAJO"/>
    <n v="1"/>
    <n v="0.5"/>
    <n v="1"/>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PRECALIFICADO"/>
  </r>
  <r>
    <s v="APOYO"/>
    <x v="4"/>
    <s v="SECRETARÍA GENERAL"/>
    <s v="TALENTO HUMANO"/>
    <x v="0"/>
    <x v="0"/>
    <s v="NÓMINA"/>
    <s v="N/A"/>
    <s v="Relación de pago en la cual se registran los salarios y las novedades de un periodo determinado, que realiza la UPRA a sus funcionarios en cumplimiento de las  obligaciones contractuales."/>
    <s v="CASTELLANO"/>
    <s v="ELECTRONICO/PAPEL"/>
    <s v="Archivo de gestión y central de la UPRA"/>
    <s v="xlsx, pdf"/>
    <m/>
    <s v="Disponible. Información que se puede consultar por solicitud en el archivo central"/>
    <d v="2012-02-01T00:00:00"/>
    <s v="MENSUAL"/>
    <s v="DIRECCIÓN GENERAL"/>
    <s v="TALENTO HUMANO"/>
    <s v="1) INFORMACIÓN PÚBLICA"/>
    <s v="1) PÚBLICO EN GENERAL"/>
    <m/>
    <s v="3) MODERADO"/>
    <s v="2) ES CRÍTICO PARA LAS OPERACIONES INTERNAS"/>
    <s v="5) 7 DÍAS"/>
    <s v="NO APLICA"/>
    <m/>
    <m/>
    <m/>
    <s v="BAJO"/>
    <n v="1"/>
    <s v="BAJO"/>
    <n v="1"/>
    <n v="0.5"/>
    <n v="1.25"/>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PRECALIFICADO"/>
  </r>
  <r>
    <s v="APOYO"/>
    <x v="4"/>
    <s v="SECRETARÍA GENERAL"/>
    <s v="TALENTO HUMANO"/>
    <x v="0"/>
    <x v="0"/>
    <s v="PLANES"/>
    <s v="Planes de bienestar e incentivos"/>
    <s v="En el que se señala los incentivos no pecuarios que se ofrecerán al mejor empleado de carrera de la entidad, a los mejores empleados de carrera de cada nivel jerárquico y al mejor empleado de libre nombramiento y remoción de la entidad, así como los incentivos pecuarios y no pecuarios para los mejores equipos de trabajo"/>
    <s v="CASTELLANO"/>
    <s v="ELECTRONICO/PAPEL"/>
    <s v="Archivo de gestión y central de la UPRA"/>
    <s v="docx, pdf"/>
    <m/>
    <s v="Disponible. Información que se puede consultar por solicitud en el archivo central"/>
    <d v="2015-05-12T00:00:00"/>
    <s v="ANUAL"/>
    <s v="DIRECCIÓN GENERAL"/>
    <s v="TALENTO HUMANO"/>
    <s v="1) INFORMACIÓN PÚBLICA"/>
    <s v="1) PÚBLICO EN GENERAL"/>
    <m/>
    <s v="2) MENOR"/>
    <s v="2) ES CRÍTICO PARA LAS OPERACIONES INTERNAS"/>
    <s v="6) 14 DÍAS"/>
    <s v="NO APLICA"/>
    <m/>
    <m/>
    <m/>
    <s v="BAJO"/>
    <n v="1"/>
    <s v="BAJO"/>
    <n v="1"/>
    <n v="0.5"/>
    <n v="1"/>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PRECALIFICADO"/>
  </r>
  <r>
    <s v="APOYO"/>
    <x v="4"/>
    <s v="SECRETARÍA GENERAL"/>
    <s v="TALENTO HUMANO"/>
    <x v="0"/>
    <x v="0"/>
    <s v="PLANES"/>
    <s v="Planes de capacitación"/>
    <s v="Documento en el que se planean las  acciones de capacitación y formación que facilitan el desarrollo de competencias, el mejoramiento de los procesos institucionales y el fortalecimiento de la capacidad laboral de los empleados a nivel individual y de equipo para conseguir los resultados y metas institucionales establecidos en una entidad pública. Guía para la formulación del Plan Institucional de Capacitación – PIC con base en proyectos de aprendizaje en equipo"/>
    <s v="CASTELLANO"/>
    <s v="PAPEL"/>
    <s v="Archivo de gestión y central de la UPRA"/>
    <s v="docx, pdf"/>
    <m/>
    <s v="Disponible. Información que se puede consultar por solicitud en el archivo central"/>
    <d v="2014-01-31T00:00:00"/>
    <s v="ANUAL"/>
    <s v="DIRECCIÓN GENERAL"/>
    <s v="TALENTO HUMANO"/>
    <s v="1) INFORMACIÓN PÚBLICA"/>
    <s v="1) PÚBLICO EN GENERAL"/>
    <m/>
    <s v="2) MENOR"/>
    <s v="2) ES CRÍTICO PARA LAS OPERACIONES INTERNAS"/>
    <s v="6) 14 DÍAS"/>
    <s v="NO APLICA"/>
    <m/>
    <m/>
    <m/>
    <s v="BAJO"/>
    <n v="1"/>
    <s v="BAJO"/>
    <n v="1"/>
    <n v="0.5"/>
    <n v="1"/>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PRECALIFICADO"/>
  </r>
  <r>
    <s v="APOYO"/>
    <x v="4"/>
    <s v="SECRETARÍA GENERAL"/>
    <s v="TALENTO HUMANO"/>
    <x v="0"/>
    <x v="0"/>
    <s v="PLANES"/>
    <s v="Planes de gestión de seguridad y salud en el trabajo"/>
    <s v="En el que se identifican las metas, responsables, recursos y cronograma de actividades para alcanzar los objetivos  propuestos en el Sistema de Gestión de la Seguridad y Salud en el Trabajo"/>
    <s v="CASTELLANO"/>
    <s v="PAPEL"/>
    <s v="Archivo de gestión y central de la UPRA"/>
    <s v="docx, pdf"/>
    <m/>
    <s v="Disponible. Información que se puede consultar por solicitud en el archivo central"/>
    <d v="2015-08-27T00:00:00"/>
    <s v="ANUAL"/>
    <s v="DIRECCIÓN GENERAL"/>
    <s v="TALENTO HUMANO"/>
    <s v="1) INFORMACIÓN PÚBLICA"/>
    <s v="1) PÚBLICO EN GENERAL"/>
    <m/>
    <s v="2) MENOR"/>
    <s v="2) ES CRÍTICO PARA LAS OPERACIONES INTERNAS"/>
    <s v="6) 14 DÍAS"/>
    <s v="NO APLICA"/>
    <m/>
    <m/>
    <m/>
    <s v="BAJO"/>
    <n v="1"/>
    <s v="BAJO"/>
    <n v="1"/>
    <n v="0.5"/>
    <n v="1"/>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PRECALIFICADO"/>
  </r>
  <r>
    <s v="APOYO"/>
    <x v="4"/>
    <s v="SECRETARÍA GENERAL"/>
    <s v="TALENTO HUMANO"/>
    <x v="0"/>
    <x v="0"/>
    <s v="PLANES"/>
    <s v="Planes estratégicos de recursos humanos"/>
    <s v="Aquel documento que llevará entre sus páginas la estrategia que se va a seguir por un determinado tiempo en diferentes funciones. Contará con una base general, donde se reflejará la historia de la empresa, objetivos del departamento, misión, visión y valores, etc. También se nutrirá de los planes que se van a llevar a cabo relacionados con la política de personal, como serían los pasos para contratar nuevo personal (y cómo seleccionarlo), para ofrecer cursos tanto a los nuevos trabajadores como a los que ya están en la empresa, para resolver problemas que surjan en la plantilla"/>
    <s v="CASTELLANO"/>
    <s v="PAPEL"/>
    <s v="Archivo de gestión y central de la UPRA"/>
    <s v="docx, pdf"/>
    <m/>
    <s v="Disponible. Información que se puede consultar por solicitud en el archivo central"/>
    <d v="2015-05-12T00:00:00"/>
    <s v="ANUAL"/>
    <s v="DIRECCIÓN GENERAL"/>
    <s v="TALENTO HUMANO"/>
    <s v="1) INFORMACIÓN PÚBLICA"/>
    <s v="1) PÚBLICO EN GENERAL"/>
    <m/>
    <s v="2) MENOR"/>
    <s v="2) ES CRÍTICO PARA LAS OPERACIONES INTERNAS"/>
    <s v="6) 14 DÍAS"/>
    <s v="NO APLICA"/>
    <m/>
    <m/>
    <m/>
    <s v="BAJO"/>
    <n v="1"/>
    <s v="BAJO"/>
    <n v="1"/>
    <n v="0.5"/>
    <n v="1"/>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PRECALIFICADO"/>
  </r>
  <r>
    <s v="APOYO"/>
    <x v="4"/>
    <s v="SECRETARÍA GENERAL"/>
    <s v="TALENTO HUMANO"/>
    <x v="0"/>
    <x v="0"/>
    <s v="PROGRAMAS"/>
    <s v="Programas de seguridad y salud en el trabajo"/>
    <s v="Conjunto de actividades administrativas y técnicas tendientes a la planificación y desarrollo de la promoción para la seguridad y salud en el trabajo"/>
    <s v="CASTELLANO"/>
    <m/>
    <s v="Archivo de gestión y central de la UPRA"/>
    <s v="docx, pdf"/>
    <m/>
    <s v="Disponible. Información que se puede consultar por solicitud en el archivo central"/>
    <m/>
    <m/>
    <s v="DIRECCIÓN GENERAL"/>
    <s v="TALENTO HUMANO"/>
    <s v="1) INFORMACIÓN PÚBLICA"/>
    <s v="1) PÚBLICO EN GENERAL"/>
    <m/>
    <s v="2) MENOR"/>
    <s v="2) ES CRÍTICO PARA LAS OPERACIONES INTERNAS"/>
    <s v="6) 14 DÍAS"/>
    <s v="NO APLICA"/>
    <m/>
    <m/>
    <m/>
    <s v="BAJO"/>
    <n v="1"/>
    <s v="BAJO"/>
    <n v="1"/>
    <n v="0.5"/>
    <n v="1"/>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PRECALIFICADO"/>
  </r>
  <r>
    <s v="APOYO"/>
    <x v="5"/>
    <s v="OFICINA DE TECNOLOGÍAS DE LA INFORMACIÓN Y COMUNICACIONES"/>
    <s v="SERVICIOS TECNOLÓGICOS"/>
    <x v="0"/>
    <x v="0"/>
    <s v="HISTORIALES"/>
    <s v="Historiales de equipos tecnológicos"/>
    <s v="Registro de actividades relacionadas con los equipos IT de la UPRA. Se registran actualizaciones de hardware, software, mantenimiento de equipos, información del responsable y software instalado."/>
    <s v="CASTELLANO"/>
    <s v="ELECTRONICO/PAPEL"/>
    <s v="Archivo de gestión y central de la UPRA"/>
    <s v="xlsx, pdf"/>
    <s v="Funcionarios, contratistas ST_x000a_"/>
    <s v="No disponible. Información que no se puede consultar por tener algún tipo de restricción."/>
    <d v="2015-03-08T00:00:00"/>
    <s v="SEMESTRAL"/>
    <s v="OFICINA DE TECNOLOGÍAS DE LA INFORMACIÓN Y COMUNICACIONES"/>
    <s v="SERVICIOS TECNOLÓGICOS"/>
    <s v="4) SECRETOS COMERCIALES, INDUSTRIALES Y PROFESIONALES?"/>
    <s v="3) PROCESOS"/>
    <s v="Ley 1712"/>
    <s v="3) MODERADO"/>
    <s v="3) PODRÍA AFECTAR LA TOMA DE DECISIONES"/>
    <s v="6) 14 DÍAS"/>
    <s v="PARCIAL"/>
    <d v="2024-12-31T00:00:00"/>
    <s v="Andrés Felipe Hernández León"/>
    <d v="2023-12-10T00:00:00"/>
    <s v="ALTO"/>
    <n v="3"/>
    <s v="ALTO"/>
    <n v="3"/>
    <n v="1"/>
    <n v="1"/>
    <s v="ALTO"/>
    <s v="MEDIO"/>
    <s v="MEDIO"/>
    <s v="ALTO"/>
    <s v="INFORMACIÓN PÚBLICA CLASIFICADA"/>
    <s v="LEY 1712, ARTÍCULO 18 LITERAL C &quot;LOS SECRETOS COMERCIALES, INDUSTRIALES Y PROFESIONALES, ASÍ COMO LOS ESTIPULADOS EN EL PARÁGRAFO DEL ARTÍCULO 77 DE LA LEY 1474 DE 2011.&quot;"/>
    <s v="Ley 1712"/>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APOYO"/>
    <x v="5"/>
    <s v="OFICINA DE TECNOLOGÍAS DE LA INFORMACIÓN Y COMUNICACIONES"/>
    <s v="SERVICIOS TECNOLÓGICOS"/>
    <x v="0"/>
    <x v="0"/>
    <s v="INSTRUMENTOS DE SERVICIOS INFORMÁTICOS"/>
    <s v="Licencia de software"/>
    <s v="Hace referencia a los contratos adquiridos entre la entidad y el licenciatario de un progarma informatico para utilizar el software cumpliendo una serie de terminos."/>
    <s v="CASTELLANO"/>
    <s v="ELECTRONICO/PAPEL"/>
    <s v="Archivo de gestión y central de la UPRA"/>
    <s v="N/A"/>
    <s v="Funcionarios, contratistas ST_x000a_"/>
    <s v="Disponible. Información que se puede consultar por solicitud en el archivo central"/>
    <d v="2020-11-03T00:00:00"/>
    <s v="ANUAL"/>
    <s v="OFICINA DE TECNOLOGÍAS DE LA INFORMACIÓN Y COMUNICACIONES"/>
    <s v="SERVICIOS TECNOLÓGICOS"/>
    <s v="1) INFORMACIÓN PÚBLICA"/>
    <s v="1) PÚBLICO EN GENERAL"/>
    <m/>
    <s v="4) MAYOR"/>
    <s v="2) ES CRÍTICO PARA LAS OPERACIONES INTERNAS"/>
    <s v="5) 7 DÍAS"/>
    <s v="NO APLICA"/>
    <d v="2024-12-31T00:00:00"/>
    <s v="Andrés Felipe Hernández León"/>
    <d v="2023-12-10T00:00:00"/>
    <s v="BAJO"/>
    <n v="1"/>
    <s v="BAJO"/>
    <n v="1"/>
    <n v="0.5"/>
    <n v="1.25"/>
    <s v="BAJO"/>
    <s v="ALTO"/>
    <s v="BAJ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5"/>
    <s v="OFICINA DE TECNOLOGÍAS DE LA INFORMACIÓN Y COMUNICACIONES"/>
    <s v="SERVICIOS TECNOLÓGICOS"/>
    <x v="0"/>
    <x v="0"/>
    <s v="PLANES"/>
    <s v="Planes de infraestructura tecnológica"/>
    <s v="Agrupa la documentación que evidencia la planeación donde brinda el soporte del flujo de la información de la UPRA, para asegurar el correcto funcionamiento del software y el hardware."/>
    <s v="CASTELLANO"/>
    <s v="ELECTRONICO"/>
    <s v="Archivo de gestión y central de la UPRA"/>
    <s v="docx, pdf, xlsx"/>
    <s v="Funcionarios, contratistas ST_x000a_"/>
    <s v="Disponible. Información que se puede consultar por solicitud en el archivo central"/>
    <d v="2022-11-03T00:00:00"/>
    <s v="ANUAL"/>
    <s v="OFICINA DE TECNOLOGÍAS DE LA INFORMACIÓN Y COMUNICACIONES"/>
    <s v="SERVICIOS TECNOLÓGICOS"/>
    <s v="1) INFORMACIÓN PÚBLICA"/>
    <s v="2) INTERNO DE LA ENTIDAD"/>
    <m/>
    <s v="3) MODERADO"/>
    <s v="2) ES CRÍTICO PARA LAS OPERACIONES INTERNAS"/>
    <s v="6) 14 DÍAS"/>
    <s v="NO APLICA"/>
    <d v="2024-12-31T00:00:00"/>
    <s v="Andrés Felipe Hernández León"/>
    <d v="2023-12-10T00:00:00"/>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5"/>
    <s v="OFICINA DE TECNOLOGÍAS DE LA INFORMACIÓN Y COMUNICACIONES"/>
    <s v="SERVICIOS TECNOLÓGICOS"/>
    <x v="0"/>
    <x v="0"/>
    <s v="PLANES"/>
    <s v="Planes de mantenimiento preventivo y evolutivo TI"/>
    <s v="Docuemntación que evidencia la planeación que desarrolla la UPRA para asegurar el correcto funcionamiento de la maquinaria y equipos con el que cuenta la entidad, por medio de acciones correctivas, preventivas y periodicas."/>
    <s v="CASTELLANO"/>
    <s v="ELECTRONICO"/>
    <s v="Archivo de gestión y central de la UPRA"/>
    <s v="xlsx"/>
    <s v="Funcionarios, contratistas ST_x000a_"/>
    <s v="Disponible. Información que se puede consultar por solicitud en el archivo central"/>
    <d v="2023-01-10T00:00:00"/>
    <s v="SEMESTRAL"/>
    <s v="OFICINA DE TECNOLOGÍAS DE LA INFORMACIÓN Y COMUNICACIONES"/>
    <s v="SERVICIOS TECNOLÓGICOS"/>
    <s v="1) INFORMACIÓN PÚBLICA"/>
    <s v="2) INTERNO DE LA ENTIDAD"/>
    <m/>
    <s v="3) MODERADO"/>
    <s v="2) ES CRÍTICO PARA LAS OPERACIONES INTERNAS"/>
    <s v="6) 14 DÍAS"/>
    <s v="NO APLICA"/>
    <d v="2024-12-31T00:00:00"/>
    <s v="Andrés Felipe Hernández León"/>
    <d v="2023-12-10T00:00:00"/>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5"/>
    <s v="OFICINA DE TECNOLOGÍAS DE LA INFORMACIÓN Y COMUNICACIONES"/>
    <s v="SERVICIOS TECNOLÓGICOS"/>
    <x v="0"/>
    <x v="0"/>
    <s v="REPORTES DE INCIDENTES DE SEGURIDAD DE LA INFORMACIÓN"/>
    <s v="N/A"/>
    <s v="Documentación donde se registra los reportes de incidentes en cuanto a la protección de la información y de los sistemas de información de acuerdo con la norma ISO 27001."/>
    <s v="CASTELLANO"/>
    <s v="ELECTRONICO"/>
    <s v="Archivo de gestión y central de la UPRA"/>
    <s v="xlsx, pdf"/>
    <s v="Funcionarios, contratistas ST_x000a_"/>
    <s v="Disponible. Información que se puede consultar por solicitud en el archivo central"/>
    <d v="2020-11-03T00:00:00"/>
    <s v="MENSUAL"/>
    <s v="OFICINA DE TECNOLOGÍAS DE LA INFORMACIÓN Y COMUNICACIONES"/>
    <s v="SERVICIOS TECNOLÓGICOS"/>
    <s v="1) INFORMACIÓN PÚBLICA"/>
    <s v="2) INTERNO DE LA ENTIDAD"/>
    <m/>
    <s v="3) MODERADO"/>
    <s v="2) ES CRÍTICO PARA LAS OPERACIONES INTERNAS"/>
    <s v="5) 7 DÍAS"/>
    <s v="NO APLICA"/>
    <d v="2024-12-31T00:00:00"/>
    <s v="Andrés Felipe Hernández León"/>
    <d v="2023-12-10T00:00:00"/>
    <s v="BAJO"/>
    <n v="1"/>
    <s v="MEDIO"/>
    <n v="2"/>
    <n v="0.5"/>
    <n v="1.25"/>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5"/>
    <s v="OFICINA DE TECNOLOGÍAS DE LA INFORMACIÓN Y COMUNICACIONES"/>
    <s v="SERVICIOS TECNOLÓGICOS"/>
    <x v="1"/>
    <x v="0"/>
    <s v="N/A"/>
    <s v="Evidencias de servicios tecnológicos"/>
    <s v="Permiten mostrar la gestión sobre la infraestructura tecnológica, que soporta los sistemas y servicios de información en la UPRA."/>
    <s v="CASTELLANO"/>
    <s v="ELECTRONICO/PAPEL"/>
    <s v="Archivo de gestión y central de la UPRA"/>
    <s v="xlsx, pdf, docx, pptx"/>
    <s v="Funcionarios, contratistas ST_x000a_"/>
    <s v="Disponible. Información que se puede consultar por solicitud en el archivo central"/>
    <d v="2015-03-06T00:00:00"/>
    <s v="SEMESTRAL"/>
    <s v="OFICINA DE TECNOLOGÍAS DE LA INFORMACIÓN Y COMUNICACIONES"/>
    <s v="SERVICIOS TECNOLÓGICOS"/>
    <s v="1) INFORMACIÓN PÚBLICA"/>
    <s v="2) INTERNO DE LA ENTIDAD"/>
    <m/>
    <s v="3) MODERADO"/>
    <s v="2) ES CRÍTICO PARA LAS OPERACIONES INTERNAS"/>
    <s v="5) 7 DÍAS"/>
    <s v="NO APLICA"/>
    <d v="2024-12-31T00:00:00"/>
    <s v="Andrés Felipe Hernández León"/>
    <d v="2023-12-10T00:00:00"/>
    <s v="BAJO"/>
    <n v="1"/>
    <s v="MEDIO"/>
    <n v="2"/>
    <n v="0.5"/>
    <n v="1.25"/>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5"/>
    <s v="OFICINA DE TECNOLOGÍAS DE LA INFORMACIÓN Y COMUNICACIONES"/>
    <s v="GOBIERNO Y ESTRATEGIA"/>
    <x v="0"/>
    <x v="0"/>
    <s v="ACTAS"/>
    <s v="Actas de la Oficina de Tecnologías de la Información y las Comunicaciones"/>
    <s v="Actas de la Oficina de Tecnologías de la Información y las Comunicaciones"/>
    <s v="CASTELLANO"/>
    <m/>
    <s v="Archivo de gestión y central de la UPRA"/>
    <s v="docx"/>
    <s v="Funcionarios, contratistas ST_x000a_"/>
    <s v="Disponible. Información que se puede consultar por solicitud en el archivo central"/>
    <m/>
    <s v="POR DEMANDA"/>
    <s v="OFICINA DE TECNOLOGÍAS DE LA INFORMACIÓN Y COMUNICACIONES"/>
    <m/>
    <s v="1) INFORMACIÓN PÚBLICA"/>
    <s v="2) INTERNO DE LA ENTIDAD"/>
    <m/>
    <s v="3) MODERADO"/>
    <s v="2) ES CRÍTICO PARA LAS OPERACIONES INTERNAS"/>
    <s v="6) 14 DÍAS"/>
    <s v="NO APLICA"/>
    <d v="2024-12-31T00:00:00"/>
    <s v="Andrés Felipe Hernández León"/>
    <d v="2023-12-10T00:00:00"/>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OFICINA DE TECNOLOGÍAS DE LA INFORMACIÓN Y COMUNICACIONES"/>
    <s v="GESTIÓN DE INFORMACIÓN"/>
    <x v="0"/>
    <x v="0"/>
    <s v="GESTION DE INFORMACION"/>
    <s v="Gestión de información"/>
    <s v="Gestión de información"/>
    <s v="CASTELLANO"/>
    <m/>
    <s v="Archivo de gestión y central de la UPRA"/>
    <m/>
    <m/>
    <s v="Disponible. Información que se puede consultar por solicitud en el archivo central"/>
    <m/>
    <m/>
    <s v="OFICINA DE TECNOLOGÍAS DE LA INFORMACIÓN Y COMUNICACIONES"/>
    <m/>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OFICINA DE TECNOLOGÍAS DE LA INFORMACIÓN Y COMUNICACIONES"/>
    <s v="GESTIÓN DE INFORMACIÓN"/>
    <x v="0"/>
    <x v="0"/>
    <s v="PLANES"/>
    <s v="Plan de calidad de la Información"/>
    <s v="Plan de calidad de la Información"/>
    <s v="CASTELLANO"/>
    <m/>
    <s v="Archivo de gestión y central de la UPRA"/>
    <m/>
    <m/>
    <s v="Disponible. Información que se puede consultar por solicitud en el archivo central"/>
    <m/>
    <m/>
    <s v="OFICINA DE TECNOLOGÍAS DE LA INFORMACIÓN Y COMUNICACIONES"/>
    <m/>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OFICINA DE TECNOLOGÍAS DE LA INFORMACIÓN Y COMUNICACIONES"/>
    <s v="GOBIERNO Y ESTRATEGIA"/>
    <x v="0"/>
    <x v="0"/>
    <s v="PLANES"/>
    <s v="Planes de Tecnología de la Información"/>
    <s v="Planes de Tecnología de la Información"/>
    <s v="CASTELLANO"/>
    <m/>
    <s v="Archivo de gestión y central de la UPRA"/>
    <m/>
    <m/>
    <s v="Disponible. Información que se puede consultar por solicitud en el archivo central"/>
    <m/>
    <m/>
    <s v="OFICINA DE TECNOLOGÍAS DE LA INFORMACIÓN Y COMUNICACIONES"/>
    <m/>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OFICINA DE TECNOLOGÍAS DE LA INFORMACIÓN Y COMUNICACIONES"/>
    <s v="SISTEMAS DE INFORMACIÓN"/>
    <x v="0"/>
    <x v="0"/>
    <s v="PROYECTOS"/>
    <s v="Proyecto de Ingeniería de Software"/>
    <s v="Proyecto de Ingeniería de Software"/>
    <s v="CASTELLANO"/>
    <m/>
    <s v="Archivo de gestión y central de la UPRA"/>
    <m/>
    <m/>
    <s v="Disponible. Información que se puede consultar por solicitud en el archivo central"/>
    <m/>
    <m/>
    <s v="OFICINA DE TECNOLOGÍAS DE LA INFORMACIÓN Y COMUNICACIONES"/>
    <m/>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OFICINA DE TECNOLOGÍAS DE LA INFORMACIÓN Y COMUNICACIONES"/>
    <s v="GOBIERNO Y ESTRATEGIA"/>
    <x v="0"/>
    <x v="0"/>
    <s v="PROYECTOS"/>
    <s v="Proyectos de Tecnología de la Información"/>
    <s v="Proyectos de Tecnología de la Información"/>
    <s v="CASTELLANO"/>
    <m/>
    <s v="Archivo de gestión y central de la UPRA"/>
    <m/>
    <m/>
    <s v="Disponible. Información que se puede consultar por solicitud en el archivo central"/>
    <m/>
    <m/>
    <s v="OFICINA DE TECNOLOGÍAS DE LA INFORMACIÓN Y COMUNICACIONES"/>
    <m/>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OFICINA DE TECNOLOGÍAS DE LA INFORMACIÓN Y COMUNICACIONES"/>
    <s v="GOBIERNO Y ESTRATEGIA"/>
    <x v="0"/>
    <x v="0"/>
    <s v="REGISTROS DE GESTIÓN DE TECNOLOGÍA DE LA INFORMACIÓN"/>
    <s v="N/A"/>
    <s v="Registros de gestión"/>
    <s v="CASTELLANO"/>
    <m/>
    <s v="Archivo de gestión y central de la UPRA"/>
    <m/>
    <m/>
    <s v="Disponible. Información que se puede consultar por solicitud en el archivo central"/>
    <m/>
    <m/>
    <s v="OFICINA DE TECNOLOGÍAS DE LA INFORMACIÓN Y COMUNICACIONES"/>
    <m/>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ANÁLISIS DE INFORMACIÓN"/>
    <x v="0"/>
    <x v="0"/>
    <s v="SOLICITUDES DE ANALISIS DE INFORMACIÓN"/>
    <s v="N/A"/>
    <s v="Formato de solicitud de análisis de información, diligenciado por alguna de las dependencias de la entidad con la descripción de la solicitud y producto requerido."/>
    <s v="CASTELLANO"/>
    <s v="ELECTRONICO"/>
    <s v="Archivo de gestión y central de la UPRA"/>
    <m/>
    <m/>
    <s v="Disponible. Información que se puede consultar por solicitud en el archivo central"/>
    <d v="2013-04-01T00:00:00"/>
    <s v="DIARIO"/>
    <s v="OFICINA DE TECNOLOGÍAS DE LA INFORMACIÓN Y COMUNICACIONES"/>
    <s v="ANÁLISI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GOBIERNO Y ESTRATEGIA"/>
    <x v="1"/>
    <x v="0"/>
    <s v="N/A"/>
    <s v="Plan estratégico de tecnologías de información y comunicaciones – PETIC"/>
    <s v="Publicación del anexo 10 del plan de acción, desarrollado acorde con la guía para la construcción del PETI del Ministerio de las TIC; está conformado por programas y proyectos que cubren necesidades institucionales relacionadas con las Tecnologías de la Información y Comunicaciones."/>
    <s v="CASTELLANO"/>
    <m/>
    <s v="Archivo de gestión y central de la UPRA"/>
    <m/>
    <m/>
    <s v="Disponible. Información que se puede consultar por solicitud en el archivo central"/>
    <m/>
    <m/>
    <s v="OFICINA DE TECNOLOGÍAS DE LA INFORMACIÓN Y COMUNICACIONES"/>
    <s v="GOBIERNO Y ESTRATEGIA"/>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GOBIERNO Y ESTRATEGIA"/>
    <x v="1"/>
    <x v="0"/>
    <s v="N/A"/>
    <s v="Plan de transformación digital"/>
    <s v="Documento que muestra la definición de los proyectos considerados dentro del Plan de Transformación Digital del Estado establecido por la Presidencia de la República."/>
    <s v="CASTELLANO"/>
    <m/>
    <s v="Archivo de gestión y central de la UPRA"/>
    <m/>
    <m/>
    <s v="Disponible. Información que se puede consultar por solicitud en el archivo central"/>
    <m/>
    <m/>
    <s v="OFICINA DE TECNOLOGÍAS DE LA INFORMACIÓN Y COMUNICACIONES"/>
    <s v="GOBIERNO Y ESTRATEGIA"/>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GOBIERNO Y ESTRATEGIA"/>
    <x v="1"/>
    <x v="0"/>
    <s v="N/A"/>
    <s v="Esquema de gobierno de TI políticas y lineamientos de gestión de TI"/>
    <s v="Documento Manual de Política de Tecnologías de la Información - TI de la UPRA"/>
    <s v="CASTELLANO"/>
    <m/>
    <s v="Archivo de gestión y central de la UPRA"/>
    <m/>
    <m/>
    <s v="Disponible. Información que se puede consultar por solicitud en el archivo central"/>
    <m/>
    <m/>
    <s v="OFICINA DE TECNOLOGÍAS DE LA INFORMACIÓN Y COMUNICACIONES"/>
    <s v="GOBIERNO Y ESTRATEGIA"/>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ASESORÍA DE PLANEACIÓN"/>
    <x v="1"/>
    <x v="0"/>
    <s v="N/A"/>
    <s v="Documentación de arquitectura de TI, empresarial, misional, actualizada e incorporada en el repositorio de arquitectura"/>
    <s v="El repositorio de arquitectura es un sitio en SharePoint con acceso solo a unos interesados definidos."/>
    <s v="CASTELLANO"/>
    <m/>
    <s v="Archivo de gestión y central de la UPRA"/>
    <m/>
    <m/>
    <s v="Disponible. Información que se puede consultar por solicitud en el archivo central"/>
    <m/>
    <m/>
    <s v="OFICINA DE TECNOLOGÍAS DE LA INFORMACIÓN Y COMUNICACIONES"/>
    <s v="ASESORÍA DE PLANE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ASESORÍA DE PLANEACIÓN"/>
    <x v="1"/>
    <x v="0"/>
    <s v="N/A"/>
    <s v="Seguimiento de proyectos del plan estratégico de tecnologías de información y comunicaciones, de transformación digital y del plan de acción institucional"/>
    <s v="Documento que muestra el avance mensual de los proyectos de TI relacionados en el Plan Estratégico de Tecnologías de la Información y Comunicaciones. En el avance de los proyectos considerados dentro del plan de Transformación digital de la Presidencia de la República, se incluye en el avance mensual."/>
    <s v="CASTELLANO"/>
    <m/>
    <s v="Archivo de gestión y central de la UPRA"/>
    <m/>
    <m/>
    <s v="Disponible. Información que se puede consultar por solicitud en el archivo central"/>
    <m/>
    <m/>
    <s v="OFICINA DE TECNOLOGÍAS DE LA INFORMACIÓN Y COMUNICACIONES"/>
    <s v="ASESORÍA DE PLANE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OFICINA DE TECNOLOGÍAS DE LA INFORMACIÓN Y COMUNICACIONES"/>
    <s v="GOBIERNO Y ESTRATEGIA"/>
    <x v="1"/>
    <x v="0"/>
    <s v="N/A"/>
    <s v="Documentación de las evidencias los proyectos PETIC"/>
    <s v="Repositorios y documentación asociada al desarrollo de cada uno de los proyectos PETIC"/>
    <s v="CASTELLANO"/>
    <m/>
    <s v="Archivo de gestión y central de la UPRA"/>
    <m/>
    <m/>
    <s v="Disponible. Información que se puede consultar por solicitud en el archivo central"/>
    <m/>
    <m/>
    <s v="OFICINA DE TECNOLOGÍAS DE LA INFORMACIÓN Y COMUNICACIONES"/>
    <s v="GOBIERNO Y ESTRATEGIA"/>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OFICINA DE TECNOLOGÍAS DE LA INFORMACIÓN Y COMUNICACIONES"/>
    <s v="GOBIERNO Y ESTRATEGIA"/>
    <x v="1"/>
    <x v="0"/>
    <s v="N/A"/>
    <s v="Evaluación de gestión de la oficina TIC"/>
    <s v="Actas de reunión de los comités de Gobierno de TI liderado por la Jefe TIC, en donde se socializan a los responsables de dominio, los resultados mensuales de la gestión de la Oficina TIC."/>
    <s v="CASTELLANO"/>
    <m/>
    <s v="Archivo de gestión y central de la UPRA"/>
    <m/>
    <m/>
    <s v="Disponible. Información que se puede consultar por solicitud en el archivo central"/>
    <m/>
    <m/>
    <s v="OFICINA DE TECNOLOGÍAS DE LA INFORMACIÓN Y COMUNICACIONES"/>
    <s v="GOBIERNO Y ESTRATEGIA"/>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OFICINA DE TECNOLOGÍAS DE LA INFORMACIÓN Y COMUNICACIONES"/>
    <s v="GOBIERNO Y ESTRATEGIA"/>
    <x v="1"/>
    <x v="0"/>
    <s v="N/A"/>
    <s v="Seguimiento a la implementación y cumplimiento del esquema de gobierno"/>
    <s v="Ficha del proyecto PETIC Gestión y Gobierno de TI en donde se registra el avance de las tareas del plan de trabajo."/>
    <s v="CASTELLANO"/>
    <m/>
    <s v="Archivo de gestión y central de la UPRA"/>
    <m/>
    <m/>
    <s v="Disponible. Información que se puede consultar por solicitud en el archivo central"/>
    <m/>
    <m/>
    <s v="OFICINA DE TECNOLOGÍAS DE LA INFORMACIÓN Y COMUNICACIONES"/>
    <s v="GOBIERNO Y ESTRATEGIA"/>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OFICINA DE TECNOLOGÍAS DE LA INFORMACIÓN Y COMUNICACIONES"/>
    <s v="GOBIERNO Y ESTRATEGIA"/>
    <x v="1"/>
    <x v="0"/>
    <s v="N/A"/>
    <s v="Gestión asociada a la arquitectura empresarial de la UPRA"/>
    <s v="Actas de reunión de los comités de Arquitectura, liderado por el equipo de arquitectura Empresarial de la Oficina TIC, en donde se socializan a los responsables de dominio, los avances de las arquitecturas de los proyectos PETIC."/>
    <s v="CASTELLANO"/>
    <m/>
    <s v="Archivo de gestión y central de la UPRA"/>
    <m/>
    <m/>
    <s v="Disponible. Información que se puede consultar por solicitud en el archivo central"/>
    <m/>
    <m/>
    <s v="OFICINA DE TECNOLOGÍAS DE LA INFORMACIÓN Y COMUNICACIONES"/>
    <s v="GOBIERNO Y ESTRATEGIA"/>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ASESORÍA DE PLANEACIÓN"/>
    <x v="1"/>
    <x v="0"/>
    <s v="N/A"/>
    <s v="Seguimiento a los riesgos del proceso gestión de información agropecuaria"/>
    <s v="Documento en el que se describen los riesgos de los procesos liderados por la oficina TIC, sus controles y el seguimiento biemensual a estos."/>
    <s v="CASTELLANO"/>
    <m/>
    <s v="Archivo de gestión y central de la UPRA"/>
    <m/>
    <m/>
    <s v="Disponible. Información que se puede consultar por solicitud en el archivo central"/>
    <m/>
    <m/>
    <s v="OFICINA DE TECNOLOGÍAS DE LA INFORMACIÓN Y COMUNICACIONES"/>
    <s v="ASESORÍA DE PLANE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ASESORÍA DE PLANEACIÓN"/>
    <x v="1"/>
    <x v="0"/>
    <s v="N/A"/>
    <s v="Evaluación del desempeño de los indicadores del proceso"/>
    <s v="Documento de seguimiento en el que se consolidan los resultados de los indicadores de proceso liderados por la Oficina TIC"/>
    <s v="CASTELLANO"/>
    <m/>
    <s v="Archivo de gestión y central de la UPRA"/>
    <m/>
    <m/>
    <s v="Disponible. Información que se puede consultar por solicitud en el archivo central"/>
    <m/>
    <m/>
    <s v="OFICINA DE TECNOLOGÍAS DE LA INFORMACIÓN Y COMUNICACIONES"/>
    <s v="ASESORÍA DE PLANE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OFICINA DE TECNOLOGÍAS DE LA INFORMACIÓN Y COMUNICACIONES"/>
    <s v="USO Y APROPIACIÓN"/>
    <x v="1"/>
    <x v="0"/>
    <s v="N/A"/>
    <s v="Encuentros de valor y uso y apropiación de TI"/>
    <s v="Conjunto de documentos de material audiovisual en los que se evidencia las estrategias de uso y apropiación de tecnologías de información."/>
    <s v="CASTELLANO"/>
    <m/>
    <s v="Archivo de gestión y central de la UPRA"/>
    <m/>
    <m/>
    <s v="Disponible. Información que se puede consultar por solicitud en el archivo central"/>
    <m/>
    <m/>
    <s v="OFICINA DE TECNOLOGÍAS DE LA INFORMACIÓN Y COMUNICACIONES"/>
    <s v="USO Y APROPI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OFICINA DE TECNOLOGÍAS DE LA INFORMACIÓN Y COMUNICACIONES"/>
    <s v="USO Y APROPIACIÓN"/>
    <x v="1"/>
    <x v="0"/>
    <s v="N/A"/>
    <s v="Informe de seguimiento uso y apropiación de TI"/>
    <s v="Documento que contiene los avances realizados."/>
    <s v="CASTELLANO"/>
    <m/>
    <s v="Archivo de gestión y central de la UPRA"/>
    <m/>
    <m/>
    <s v="Disponible. Información que se puede consultar por solicitud en el archivo central"/>
    <m/>
    <m/>
    <s v="OFICINA DE TECNOLOGÍAS DE LA INFORMACIÓN Y COMUNICACIONES"/>
    <s v="USO Y APROPI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OFICINA DE TECNOLOGÍAS DE LA INFORMACIÓN Y COMUNICACIONES"/>
    <s v="ANÁLISIS DE INFORMACIÓN"/>
    <x v="1"/>
    <x v="0"/>
    <s v="N/A"/>
    <s v="Matriz de solicitudes de análisis"/>
    <s v="Tabla para el registro de información proveniente de las solicitudes de analisis."/>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ANÁLISIS DE INFORMACIÓN"/>
    <x v="1"/>
    <x v="0"/>
    <s v="N/A"/>
    <s v="Respuesta de la solicitud"/>
    <s v="Correo electronico con el envio de la información, que hace parte de la evidencia de entrega  del producto solicitado. (pdf)"/>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ANÁLISIS DE INFORMACIÓN"/>
    <x v="1"/>
    <x v="0"/>
    <s v="N/A"/>
    <s v="Productos entregables de requerimientos de análisis"/>
    <s v="Mapas y tablas que dan respuesta a cada una de las solicitudes con la información tematica. (png - excel-pdf)"/>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ANÁLISIS DE INFORMACIÓN"/>
    <x v="1"/>
    <x v="0"/>
    <s v="N/A"/>
    <s v="Productos finales de análisis de información"/>
    <s v="Modelos, capas intermedias (nacionales), salidas gráficas, capas finales (departamentales y nacionales), lista Finagro"/>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ANÁLISIS DE INFORMACIÓN"/>
    <x v="1"/>
    <x v="0"/>
    <s v="N/A"/>
    <s v="Fichas docuanálisis"/>
    <s v="Fichas que detallan la documentación de algunos procesos de análisis de información recurrentes"/>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ANÁLISIS DE INFORMACIÓN"/>
    <x v="1"/>
    <x v="0"/>
    <s v="N/A"/>
    <s v="Base de datos de fuentes"/>
    <s v="Base de datos de fuentes de información para realizar análisis."/>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ANÁLISIS DE INFORMACIÓN"/>
    <x v="1"/>
    <x v="0"/>
    <s v="N/A"/>
    <s v="Productos de innovación"/>
    <s v="Prototipos, guías, otros documentos, scripts, aplicativos"/>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ANÁLISIS DE INFORMACIÓN"/>
    <x v="1"/>
    <x v="0"/>
    <s v="N/A"/>
    <s v="Instrumentos para la gestión del ciclo  de vida de la información"/>
    <s v="Documento que contiene información para el fortalecimiento de la calidad de los datos."/>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SISTEMAS DE INFORMACIÓN"/>
    <x v="1"/>
    <x v="0"/>
    <s v="N/A"/>
    <s v="Solicitud de cambios en los sistemas de información o de nuevo desarrollo de software"/>
    <s v="Formato donde los usuarios de sistemas de información de la entidad deben registrar las solicitudes de cambios o nuevos desarrollos."/>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SISTEMAS DE INFORMACIÓN"/>
    <x v="1"/>
    <x v="0"/>
    <s v="N/A"/>
    <s v="Análisis de viabilidades de nuevos sistemas de información"/>
    <s v="Formato donde los profesionales de la Oficina TIC - Sistemas de Información deben evaluar la viabilidad de cambios en los sistemas de información que se encuentran en operación en la entidad, considerando aspectos como  la disponibilidad del motor de base de datos, licenciamiento de software, recurso humanos, disponibilidad de recursos financieros, disponibilidad de infraestructura tecnológica física,  y riesgos asociados a la solicitud."/>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SISTEMAS DE INFORMACIÓN"/>
    <x v="1"/>
    <x v="0"/>
    <s v="N/A"/>
    <s v="Análisis de viabilidades de cambios en los sistemas de información"/>
    <s v="Formato donde los profesionales de la Oficina TIC - Sistemas de Información deben evaluar la viabilidad de cambios en los sistemas de información que se encuentran en operación en la entidad, considerando aspectos como la disponibilidad de licencias,  la disponibilidad del recurso humanos, disponibilidad de recursos financieros y riesgos asociados a la solicitud."/>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SISTEMAS DE INFORMACIÓN"/>
    <x v="1"/>
    <x v="0"/>
    <s v="N/A"/>
    <s v="Documento de arquitectura"/>
    <s v="Documento en el cual se describen los atributos de arquitectura de software del sistema de información, incluye los interesados o stakeholders del sistema, atributos de calidad, requerimientos funcionale, patrones de diseño, vistas de: alto nivel, componentes, lógica, implementación, datos e interoperabilidad."/>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SISTEMAS DE INFORMACIÓN"/>
    <x v="1"/>
    <x v="0"/>
    <s v="N/A"/>
    <s v="Acta de reunión de requerimientos"/>
    <s v="Documento dónde se registra el listado de requerimientos presentados en reunión por el solicitante o futuros usuarios de la solucion de software"/>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SISTEMAS DE INFORMACIÓN"/>
    <x v="1"/>
    <x v="0"/>
    <s v="N/A"/>
    <s v="Documentos de análisis de historias de usuarios"/>
    <s v="Documento dónde se describe el análisis de solución a los  requerimientos presentados del solicitante, este puede incluir el flujo de actividades y resultados esperados."/>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SISTEMAS DE INFORMACIÓN"/>
    <x v="1"/>
    <x v="0"/>
    <s v="N/A"/>
    <s v="Acta de reunión de entendimiento y validación"/>
    <s v="Documento donde se registra la reunión de exposición del análisis del requerimientos aprobados para una solucion de software, en ella participan el análista de requerimientos y el desarrollador."/>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SISTEMAS DE INFORMACIÓN"/>
    <x v="1"/>
    <x v="0"/>
    <s v="N/A"/>
    <s v="Documento diseño base de datos"/>
    <s v="Documento dónde se registra el modelado conceptual, fisico y logico de una base de datos asociada a un sistema de información"/>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SISTEMAS DE INFORMACIÓN"/>
    <x v="1"/>
    <x v="0"/>
    <s v="N/A"/>
    <s v="Diccionario de datos"/>
    <s v="Documento dónde se registra la descripción de entidades, (tablas, atributos), y vistas de una base de datos asociada a un sistema de información."/>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SISTEMAS DE INFORMACIÓN"/>
    <x v="1"/>
    <x v="0"/>
    <s v="N/A"/>
    <s v="Plan de pruebas"/>
    <s v="Documento que describen las pruebas a realizar a los desarrollos de software realizados, con el objetivo de verificar la funcionalidad y usabilidad del sistema."/>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SISTEMAS DE INFORMACIÓN"/>
    <x v="1"/>
    <x v="0"/>
    <s v="N/A"/>
    <s v="Matriz de ejecución de pruebas"/>
    <s v="Formato en el cual se registran la ejecución de pruebas que fueron establecidas en el plan de pruebas de la solución de software."/>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SISTEMAS DE INFORMACIÓN"/>
    <x v="1"/>
    <x v="0"/>
    <s v="N/A"/>
    <s v="Acta de reunión - aprobación de usuarios ambiente de pruebas"/>
    <s v="Documento donde se registra la reunión de aprobación de los desarrollos realizados, utilizando el ambiente de pruebas de la solución de software."/>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SISTEMAS DE INFORMACIÓN"/>
    <x v="1"/>
    <x v="0"/>
    <s v="N/A"/>
    <s v="Actas de reunión transferencia tecnológica"/>
    <s v="Documento donde se registra la reunión de explicación al solicitante/usuario final sobre el funcionamiento de la solución de software desarrollada."/>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SISTEMAS DE INFORMACIÓN"/>
    <x v="1"/>
    <x v="0"/>
    <s v="N/A"/>
    <s v="Manual de administración de la base de datos"/>
    <s v="Documento donde se registran aspectos como requsitos para la instalación de una Base de Datos de un sistema de información, parametros de configuración de la base de datos, el procedimiento de creación de la Base de datos, acciones en caso de fallos de la base de datos, procedimiento para copias de respaldo o restauración de la base de datos.."/>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SISTEMAS DE INFORMACIÓN"/>
    <x v="1"/>
    <x v="0"/>
    <s v="N/A"/>
    <s v="Plan de trabajo para la solución de software"/>
    <s v="Documento dónde se registra la planificación de recursos humanos y tecnológicos para la solución de software a desarrollar"/>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SISTEMAS DE INFORMACIÓN"/>
    <x v="1"/>
    <x v="0"/>
    <s v="N/A"/>
    <s v="Manual de instalación y configuración"/>
    <s v="Documento dónde se describen los requisitos y procedimientos para la instalación y configuración de la solución de software, asi como las acciones a tomar en caso de fallos o caídas."/>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SISTEMAS DE INFORMACIÓN"/>
    <x v="1"/>
    <x v="0"/>
    <s v="N/A"/>
    <s v="Manual de usuario"/>
    <s v="Documento dónde se describen los requisitos minimos de hardware y software que debe tener el usuario para poder utilizar el sistema de información, asi como los niveles de acceso y descripción de funcionalidades del mismo."/>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SISTEMAS DE INFORMACIÓN"/>
    <x v="1"/>
    <x v="0"/>
    <s v="N/A"/>
    <s v="Matriz de gestión de estándares"/>
    <s v="Es la compilacion de los productos correspondientes al presente año y vigencias anteriores, con el seguimiento respectivo de los estandares de información acorde a los procedimientos, los cuales son: Especificación tecnica, informe de evaluacion de calidad y metadato"/>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ANÁLISIS DE INFORMACIÓN"/>
    <x v="1"/>
    <x v="0"/>
    <s v="N/A"/>
    <s v="Informe de evaluación de calidad producto geográfico"/>
    <s v="Formato para la validación de los diversos criterios de calidad definidos en la especificacion tecnica, con respecto a capas geograficas, tales como: Validación topologica y campos acordes a la estructura de la base de datos corporativas."/>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ANÁLISIS DE INFORMACIÓN"/>
    <x v="1"/>
    <x v="0"/>
    <s v="N/A"/>
    <s v="Reporte del catálogo de metadatos"/>
    <s v="Consolidado de los metadatos generados por medio de la aplicación Geonetwork."/>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ANÁLISIS DE INFORMACIÓN"/>
    <x v="1"/>
    <x v="0"/>
    <s v="N/A"/>
    <s v="Metadatos"/>
    <s v="Estándar de información para productos UPRA en la plataforma GeoNetwork, donde intervienen productos documentales y productos cartograficos."/>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ANÁLISIS DE INFORMACIÓN"/>
    <x v="1"/>
    <x v="0"/>
    <s v="N/A"/>
    <s v="Seguimiento publicación datos abiertos"/>
    <s v="Matriz de seguimiento que permite identificar los productos UPRA que seran publicados en el portal de datos abiertos."/>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ANÁLISIS DE INFORMACIÓN"/>
    <x v="1"/>
    <x v="0"/>
    <s v="N/A"/>
    <s v="Formato diligenciado de entrega producto UPRA para almacenamiento"/>
    <s v="Formato 021 que describe los archivos propios de un producto UPRA a almacenar en el repositirio de información, teniendo en cuenta la validacion final de los respectivos estandares tales como: Especificación tecnica, informe de evaluacion de calidad y metadato"/>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ANÁLISIS DE INFORMACIÓN"/>
    <x v="1"/>
    <x v="0"/>
    <s v="N/A"/>
    <s v="Seguimiento servicios y datos"/>
    <s v="Matriz de seguimiento que permite identificar las fuentes de información y los datos a ser descargados por medio de servicios, teniendo en cuenta la frecuencia de descarga, el ID de repositorio y las respectivas observaciones encontradas."/>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6"/>
    <s v="DIRECCIÓN GENERAL"/>
    <s v="ANÁLISIS DE INFORMACIÓN"/>
    <x v="1"/>
    <x v="0"/>
    <s v="N/A"/>
    <s v="Matriz de seguimiento a la calidad de la información geográfica"/>
    <s v="Matriz que muestra el seguimiento de las actividades de calidad realizadas a las capas geograficas suministradas para tal fin."/>
    <s v="CASTELLANO"/>
    <m/>
    <s v="Archivo de gestión y central de la UPRA"/>
    <m/>
    <m/>
    <s v="Disponible. Información que se puede consultar por solicitud en el archivo central"/>
    <m/>
    <s v="ANUAL"/>
    <s v="OFICINA DE TECNOLOGÍAS DE LA INFORMACIÓN Y COMUNICACIONES"/>
    <s v="ANÁLISIS DE INFORMACIÓN"/>
    <s v="1) INFORMACIÓN PÚBLICA"/>
    <s v="2) INTERNO DE LA ENTIDAD"/>
    <m/>
    <s v="3) MODERADO"/>
    <s v="2) ES CRÍTICO PARA LAS OPERACIONES INTERNAS"/>
    <s v="6) 14 DÍAS"/>
    <s v="NO APLICA"/>
    <m/>
    <m/>
    <m/>
    <s v="BAJO"/>
    <n v="1"/>
    <s v="MEDIO"/>
    <n v="2"/>
    <n v="0.5"/>
    <n v="1"/>
    <s v="MEDI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LANES"/>
    <s v="Planes de Divulgación y Comunicaciones"/>
    <s v="Plan de divulgación y comunicaciones 2014 -2015, el cual contiene las actividades de comunicación y divulgación que se realizarán durante este período."/>
    <s v="CASTELLANO"/>
    <s v="ELECTRONICO"/>
    <s v="Archivo de gestión y central de la UPRA"/>
    <m/>
    <m/>
    <s v="Disponible. Información que se puede consultar por solicitud en el archivo central"/>
    <s v="30/9/2014"/>
    <s v="ANUAL"/>
    <s v="DIRECCIÓN GENERAL"/>
    <s v="ASESORÍA DE COMUNICACIONES"/>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LANES"/>
    <s v="Planes de Divulgación y Comunicaciones"/>
    <s v="Plan de divulgación y comunicaciones 2016, el cual contiene las actividades de comunicación y divulgación que se realizarán durante este período."/>
    <s v="CASTELLANO"/>
    <s v="ELECTRONICO"/>
    <s v="Archivo de gestión y central de la UPRA"/>
    <m/>
    <m/>
    <s v="Disponible. Información que se puede consultar por solicitud en el archivo central"/>
    <s v="30/11/2015"/>
    <s v="ANUAL"/>
    <s v="DIRECCIÓN GENERAL"/>
    <s v="ASESORÍA DE COMUNICACIONES"/>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LANES"/>
    <s v="Planes de Divulgación y Comunicaciones"/>
    <s v="Plan de divulgación y comunicaciones 2017 -2018, el cual contiene las actividades de comunicación y divulgación que se realizarán durante este período."/>
    <s v="CASTELLANO"/>
    <s v="ELECTRONICO"/>
    <s v="Archivo de gestión y central de la UPRA"/>
    <m/>
    <m/>
    <s v="Disponible. Información que se puede consultar por solicitud en el archivo central"/>
    <s v="31/01/2017"/>
    <s v="ANUAL"/>
    <s v="DIRECCIÓN GENERAL"/>
    <s v="ASESORÍA DE COMUNICACIONES"/>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LANES"/>
    <s v="Planes de Divulgación y Comunicaciones"/>
    <s v="Plan de divulgación y comunicaciones 2018 -2019, el cual contiene las actividades de comunicación y divulgación que se realizarán durante este período."/>
    <s v="CASTELLANO"/>
    <s v="ELECTRONICO"/>
    <s v="Archivo de gestión y central de la UPRA"/>
    <m/>
    <m/>
    <s v="Disponible. Información que se puede consultar por solicitud en el archivo central"/>
    <s v="26/12/2017"/>
    <s v="ANUAL"/>
    <s v="DIRECCIÓN GENERAL"/>
    <s v="ASESORÍA DE COMUNICACIONES"/>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LANES"/>
    <s v="Planes de Divulgación y Comunicaciones"/>
    <s v="Plan de divulgación y comunicaciones 2019 -2020, el cual contiene las actividades de comunicación y divulgación que se realizarán durante este período."/>
    <s v="CASTELLANO"/>
    <s v="ELECTRONICO"/>
    <s v="Archivo de gestión y central de la UPRA"/>
    <m/>
    <m/>
    <s v="Disponible. Información que se puede consultar por solicitud en el archivo central"/>
    <s v="31/01/2019"/>
    <s v="ANUAL"/>
    <s v="DIRECCIÓN GENERAL"/>
    <s v="ASESORÍA DE COMUNICACIONES"/>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LANES"/>
    <s v="Plan de comunicaciones y gestión del conocimiento"/>
    <s v="Plan de comunicaciones y gestión del conocimiento 2020 - 2021, el cual contiene las actividades de comunicación y divulgación que se realizarán durante este período."/>
    <s v="CASTELLANO"/>
    <s v="ELECTRONICO"/>
    <s v="Archivo de gestión y central de la UPRA"/>
    <m/>
    <m/>
    <s v="Disponible. Información que se puede consultar por solicitud en el archivo central"/>
    <s v="31/01/2020"/>
    <s v="ANUAL"/>
    <s v="DIRECCIÓN GENERAL"/>
    <s v="ASESORÍA DE COMUNICACIONES"/>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LANES"/>
    <s v="Plan de comunicaciones y gestión del conocimiento"/>
    <s v="Plan de comunicaciones y gestión del conocimiento 2021 - 2022, el cual contiene las actividades de comunicación y divulgación que se realizarán durante este período."/>
    <s v="CASTELLANO"/>
    <s v="ELECTRONICO"/>
    <s v="Archivo de gestión y central de la UPRA"/>
    <m/>
    <m/>
    <s v="Disponible. Información que se puede consultar por solicitud en el archivo central"/>
    <s v="31/01/2021"/>
    <s v="ANUAL"/>
    <s v="DIRECCIÓN GENERAL"/>
    <s v="ASESORÍA DE COMUNICACIONES"/>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LANES"/>
    <s v="Matriz de seguimieto al plan de comunicaciones "/>
    <s v="Matriz de seguimieto al plan de comunicaciones 2014 - 2015, el cual contiene el seguimiento a las actividades de comunicación y divulgación que se plantearon en el plan de comunicaciones para realizarán durante este período."/>
    <s v="CASTELLANO"/>
    <s v="ELECTRONICO"/>
    <s v="Archivo de gestión y central de la UPRA"/>
    <m/>
    <m/>
    <s v="Disponible. Información que se puede consultar por solicitud en el archivo central"/>
    <s v="31/12/2015"/>
    <s v="ANUAL"/>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LANES"/>
    <s v="Matriz de seguimieto al plan de comunicaciones "/>
    <s v="Matriz de seguimieto al plan de comunicaciones 2016, el cual contiene el seguimiento a las actividades de comunicación y divulgación que se plantearon en el plan de comunicaciones para realizarán durante este período."/>
    <s v="CASTELLANO"/>
    <s v="ELECTRONICO"/>
    <s v="Archivo de gestión y central de la UPRA"/>
    <m/>
    <m/>
    <s v="Disponible. Información que se puede consultar por solicitud en el archivo central"/>
    <s v="31/12/2016"/>
    <s v="ANUAL"/>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LANES"/>
    <s v="Matriz de seguimieto al plan de comunicaciones "/>
    <s v="Matriz de seguimieto al plan de comunicaciones 2017, el cual contiene el seguimiento a las actividades de comunicación y divulgación que se plantearon en el plan de comunicaciones para realizarán durante este período."/>
    <s v="CASTELLANO"/>
    <s v="ELECTRONICO"/>
    <s v="Archivo de gestión y central de la UPRA"/>
    <m/>
    <m/>
    <s v="Disponible. Información que se puede consultar por solicitud en el archivo central"/>
    <s v="31/12/2017"/>
    <s v="ANUAL"/>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LANES"/>
    <s v="Matriz de seguimieto al plan de comunicaciones "/>
    <s v="Matriz de seguimieto al plan de comunicaciones 2018, el cual contiene el seguimiento a las actividades de comunicación y divulgación que se plantearon en el plan de comunicaciones para realizarán durante este período."/>
    <s v="CASTELLANO"/>
    <s v="ELECTRONICO"/>
    <s v="Archivo de gestión y central de la UPRA"/>
    <m/>
    <m/>
    <s v="Disponible. Información que se puede consultar por solicitud en el archivo central"/>
    <s v="31/12/2018"/>
    <s v="ANUAL"/>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LANES"/>
    <s v="Matriz de seguimieto al plan de comunicaciones "/>
    <s v="Matriz de seguimieto al plan de comunicaciones 2019, el cual contiene el seguimiento a las actividades de comunicación y divulgación que se plantearon en el plan de comunicaciones para realizarán durante este período."/>
    <s v="CASTELLANO"/>
    <s v="ELECTRONICO"/>
    <s v="Archivo de gestión y central de la UPRA"/>
    <m/>
    <m/>
    <s v="Disponible. Información que se puede consultar por solicitud en el archivo central"/>
    <s v="31/12/2019"/>
    <s v="ANUAL"/>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LANES"/>
    <s v="Matriz de seguimieto al plan de comunicaciones "/>
    <s v="Matriz de seguimieto al plan de comunicaciones 2020, el cual contiene el seguimiento a las actividades de comunicación y divulgación que se plantearon en el plan de comunicaciones para realizarán durante este período."/>
    <s v="CASTELLANO"/>
    <s v="ELECTRONICO"/>
    <s v="Archivo de gestión y central de la UPRA"/>
    <m/>
    <m/>
    <s v="Disponible. Información que se puede consultar por solicitud en el archivo central"/>
    <s v="31/12/2020"/>
    <s v="ANUAL"/>
    <s v="DIRECCIÓN GENERAL"/>
    <s v="ASESORÍA DE COMUNICACIONES"/>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LANES"/>
    <s v="Informe de Resultados de la Encuesta de Satisfacción"/>
    <s v="Informe de los resultados de la encuesta de satisfacción sobre productos de la UPRA 2014"/>
    <s v="CASTELLANO"/>
    <s v="ELECTRONICO"/>
    <s v="Archivo de gestión y central de la UPRA"/>
    <m/>
    <m/>
    <s v="Disponible. Información que se puede consultar por solicitud en el archivo central"/>
    <s v="31/12/2014"/>
    <s v="ANUAL"/>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LANES"/>
    <s v="Informe de Resultados de la Encuesta de Satisfacción"/>
    <s v="Informe de los resultados de la encuesta de satisfacción sobre productos de la UPRA 2015"/>
    <s v="CASTELLANO"/>
    <s v="ELECTRONICO"/>
    <s v="Archivo de gestión y central de la UPRA"/>
    <m/>
    <m/>
    <s v="Disponible. Información que se puede consultar por solicitud en el archivo central"/>
    <s v="31/12/2015"/>
    <s v="ANUAL"/>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LANES"/>
    <s v="Informe de Resultados de la Encuesta de Satisfacción"/>
    <s v="Informe de los resultados de la encuesta de satisfacción sobre productos de la UPRA 2016"/>
    <s v="CASTELLANO"/>
    <s v="ELECTRONICO"/>
    <s v="Archivo de gestión y central de la UPRA"/>
    <m/>
    <m/>
    <s v="Disponible. Información que se puede consultar por solicitud en el archivo central"/>
    <s v="31/12/2016"/>
    <s v="ANUAL"/>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LANES"/>
    <s v="Informe de Resultados de la Encuesta de Satisfacción"/>
    <s v="Informe de los resultados de la encuesta de satisfacción sobre productos de la UPRA 2017"/>
    <s v="CASTELLANO"/>
    <s v="ELECTRONICO"/>
    <s v="Archivo de gestión y central de la UPRA"/>
    <m/>
    <m/>
    <s v="Disponible. Información que se puede consultar por solicitud en el archivo central"/>
    <s v="31/12/2017"/>
    <s v="ANUAL"/>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LANES"/>
    <s v="Informe de Resultados de la Encuesta de Satisfacción"/>
    <s v="Informe de los resultados de la encuesta de satisfacción sobre productos de la UPRA 2018"/>
    <s v="CASTELLANO"/>
    <s v="ELECTRONICO"/>
    <s v="Archivo de gestión y central de la UPRA"/>
    <m/>
    <m/>
    <s v="Disponible. Información que se puede consultar por solicitud en el archivo central"/>
    <s v="31/12/2018"/>
    <s v="ANUAL"/>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LANES"/>
    <s v="Informe de Resultados de la Encuesta de Satisfacción"/>
    <s v="Informe de los resultados de la encuesta de satisfacción sobre productos de la UPRA 2019"/>
    <s v="CASTELLANO"/>
    <s v="ELECTRONICO"/>
    <s v="Archivo de gestión y central de la UPRA"/>
    <m/>
    <m/>
    <s v="Disponible. Información que se puede consultar por solicitud en el archivo central"/>
    <s v="31/12/2019"/>
    <s v="ANUAL"/>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LANES"/>
    <s v="Informe de Resultados de la Encuesta de Satisfacción"/>
    <s v="Informe de los resultados de la encuesta de satisfacción sobre productos de la UPRA 2020"/>
    <s v="CASTELLANO"/>
    <s v="ELECTRONICO"/>
    <s v="Archivo de gestión y central de la UPRA"/>
    <m/>
    <m/>
    <s v="Disponible. Información que se puede consultar por solicitud en el archivo central"/>
    <s v="31/12/2020"/>
    <s v="ANUAL"/>
    <s v="DIRECCIÓN GENERAL"/>
    <s v="ASESORÍA DE COMUNICACIONES"/>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RODUCTOS DE DISEÑO, PUBLICACIÓN Y COMUNICACIÓN"/>
    <s v="N/A"/>
    <s v="Solicitudes a la asesorìa de comunicaciones para el diseño y publicación de piezas de comunicación durante 2014"/>
    <s v="CASTELLANO"/>
    <s v="ELECTRONICO"/>
    <s v="Archivo de gestión y central de la UPRA"/>
    <m/>
    <m/>
    <s v="Disponible. Información que se puede consultar por solicitud en el archivo central"/>
    <s v="31/12/2014"/>
    <s v="POR DEMANDA"/>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RODUCTOS DE DISEÑO, PUBLICACIÓN Y COMUNICACIÓN"/>
    <s v="N/A"/>
    <s v="Solicitudes a la asesorìa de comunicaciones para el diseño y publicación de piezas de comunicación durante 2015"/>
    <s v="CASTELLANO"/>
    <s v="ELECTRONICO"/>
    <s v="Archivo de gestión y central de la UPRA"/>
    <m/>
    <m/>
    <s v="Disponible. Información que se puede consultar por solicitud en el archivo central"/>
    <s v="31/12/2015"/>
    <s v="POR DEMANDA"/>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RODUCTOS DE DISEÑO, PUBLICACIÓN Y COMUNICACIÓN"/>
    <s v="N/A"/>
    <s v="Solicitudes a la asesorìa de comunicaciones para el diseño y publicación de piezas de comunicación durante 2016"/>
    <s v="CASTELLANO"/>
    <s v="ELECTRONICO"/>
    <s v="Archivo de gestión y central de la UPRA"/>
    <m/>
    <m/>
    <s v="Disponible. Información que se puede consultar por solicitud en el archivo central"/>
    <s v="31/12/2016"/>
    <s v="POR DEMANDA"/>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RODUCTOS DE DISEÑO, PUBLICACIÓN Y COMUNICACIÓN"/>
    <s v="N/A"/>
    <s v="Solicitudes a la asesorìa de comunicaciones para el diseño y publicación de piezas de comunicación durante 2017"/>
    <s v="CASTELLANO"/>
    <s v="ELECTRONICO"/>
    <s v="Archivo de gestión y central de la UPRA"/>
    <m/>
    <m/>
    <s v="Disponible. Información que se puede consultar por solicitud en el archivo central"/>
    <s v="31/12/2017"/>
    <s v="POR DEMANDA"/>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RODUCTOS DE DISEÑO, PUBLICACIÓN Y COMUNICACIÓN"/>
    <s v="N/A"/>
    <s v="Solicitudes a la asesorìa de comunicaciones para el diseño y publicación de piezas de comunicación durante 2018"/>
    <s v="CASTELLANO"/>
    <s v="ELECTRONICO"/>
    <s v="Archivo de gestión y central de la UPRA"/>
    <m/>
    <m/>
    <s v="Disponible. Información que se puede consultar por solicitud en el archivo central"/>
    <s v="31/12/2018"/>
    <s v="POR DEMANDA"/>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RODUCTOS DE DISEÑO, PUBLICACIÓN Y COMUNICACIÓN"/>
    <s v="N/A"/>
    <s v="Solicitudes a la asesorìa de comunicaciones para el diseño y publicación de piezas de comunicación durante 2019"/>
    <s v="CASTELLANO"/>
    <s v="ELECTRONICO"/>
    <s v="Archivo de gestión y central de la UPRA"/>
    <m/>
    <m/>
    <s v="Disponible. Información que se puede consultar por solicitud en el archivo central"/>
    <s v="31/12/2019"/>
    <s v="POR DEMANDA"/>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RODUCTOS DE DISEÑO, PUBLICACIÓN Y COMUNICACIÓN"/>
    <s v="N/A"/>
    <s v="Solicitudes a la asesorìa de comunicaciones para el diseño y publicación de piezas de comunicación durante 2020"/>
    <s v="CASTELLANO"/>
    <s v="ELECTRONICO"/>
    <s v="Archivo de gestión y central de la UPRA"/>
    <m/>
    <m/>
    <s v="Disponible. Información que se puede consultar por solicitud en el archivo central"/>
    <s v="31/12/2020"/>
    <s v="POR DEMANDA"/>
    <s v="DIRECCIÓN GENERAL"/>
    <s v="ASESORÍA DE COMUNICACIONES"/>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RODUCTOS DE DISEÑO, PUBLICACIÓN Y COMUNICACIÓN"/>
    <s v="N/A"/>
    <s v="Piezas de comunicación finales (audiovisual, gráfico, publicaciones), realizadas durante 2014"/>
    <s v="CASTELLANO"/>
    <s v="ELECTRONICO"/>
    <s v="Archivo de gestión y central de la UPRA"/>
    <m/>
    <m/>
    <s v="Disponible. Información que se puede consultar por solicitud en el archivo central"/>
    <s v="31/12/2014"/>
    <s v="POR DEMANDA"/>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RODUCTOS DE DISEÑO, PUBLICACIÓN Y COMUNICACIÓN"/>
    <s v="N/A"/>
    <s v="Piezas de comunicación finales (audiovisual, gráfico, publicaciones), realizadas durante 2015"/>
    <s v="CASTELLANO"/>
    <s v="ELECTRONICO"/>
    <s v="Archivo de gestión y central de la UPRA"/>
    <m/>
    <m/>
    <s v="Disponible. Información que se puede consultar por solicitud en el archivo central"/>
    <s v="31/12/2015"/>
    <s v="POR DEMANDA"/>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RODUCTOS DE DISEÑO, PUBLICACIÓN Y COMUNICACIÓN"/>
    <s v="N/A"/>
    <s v="Piezas de comunicación finales (audiovisual, gráfico, publicaciones), realizadas durante 2016"/>
    <s v="CASTELLANO"/>
    <s v="ELECTRONICO"/>
    <s v="Archivo de gestión y central de la UPRA"/>
    <m/>
    <m/>
    <s v="Disponible. Información que se puede consultar por solicitud en el archivo central"/>
    <s v="31/12/2016"/>
    <s v="POR DEMANDA"/>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RODUCTOS DE DISEÑO, PUBLICACIÓN Y COMUNICACIÓN"/>
    <s v="N/A"/>
    <s v="Piezas de comunicación finales (audiovisual, gráfico, publicaciones), realizadas durante 2017"/>
    <s v="CASTELLANO"/>
    <s v="ELECTRONICO"/>
    <s v="Archivo de gestión y central de la UPRA"/>
    <m/>
    <m/>
    <s v="Disponible. Información que se puede consultar por solicitud en el archivo central"/>
    <s v="31/12/2017"/>
    <s v="POR DEMANDA"/>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RODUCTOS DE DISEÑO, PUBLICACIÓN Y COMUNICACIÓN"/>
    <s v="N/A"/>
    <s v="Piezas de comunicación finales (audiovisual, gráfico, publicaciones), realizadas durante 2018"/>
    <s v="CASTELLANO"/>
    <s v="ELECTRONICO"/>
    <s v="Archivo de gestión y central de la UPRA"/>
    <m/>
    <m/>
    <s v="Disponible. Información que se puede consultar por solicitud en el archivo central"/>
    <s v="31/12/2018"/>
    <s v="POR DEMANDA"/>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RODUCTOS DE DISEÑO, PUBLICACIÓN Y COMUNICACIÓN"/>
    <s v="N/A"/>
    <s v="Piezas de comunicación finales (audiovisual, gráfico, publicaciones), realizadas durante 2019"/>
    <s v="CASTELLANO"/>
    <s v="ELECTRONICO"/>
    <s v="Archivo de gestión y central de la UPRA"/>
    <m/>
    <m/>
    <s v="Disponible. Información que se puede consultar por solicitud en el archivo central"/>
    <s v="31/12/2019"/>
    <s v="POR DEMANDA"/>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RODUCTOS DE DISEÑO, PUBLICACIÓN Y COMUNICACIÓN"/>
    <s v="N/A"/>
    <s v="Piezas de comunicación finales (audiovisual, gráfico, publicaciones), realizadas durante 2020"/>
    <s v="CASTELLANO"/>
    <s v="ELECTRONICO"/>
    <s v="Archivo de gestión y central de la UPRA"/>
    <m/>
    <m/>
    <s v="Disponible. Información que se puede consultar por solicitud en el archivo central"/>
    <s v="31/12/2020"/>
    <s v="POR DEMANDA"/>
    <s v="DIRECCIÓN GENERAL"/>
    <s v="ASESORÍA DE COMUNICACIONES"/>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INFORMES"/>
    <s v="N/A"/>
    <s v="Solicitudes a la asesoría de comunicaciones para la organización de eventos 2014"/>
    <s v="CASTELLANO"/>
    <s v="ELECTRONICO"/>
    <s v="Archivo de gestión y central de la UPRA"/>
    <m/>
    <m/>
    <s v="Disponible. Información que se puede consultar por solicitud en el archivo central"/>
    <s v="31/12/2014"/>
    <s v="POR DEMANDA"/>
    <s v="DIRECCIÓN GENERAL"/>
    <s v="ASESORÍA DE COMUNICACIONES"/>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INFORMES"/>
    <s v="N/A"/>
    <s v="Solicitudes a la asesoría de comunicaciones para la organización de eventos 2015"/>
    <s v="CASTELLANO"/>
    <s v="ELECTRONICO"/>
    <s v="Archivo de gestión y central de la UPRA"/>
    <m/>
    <m/>
    <s v="Disponible. Información que se puede consultar por solicitud en el archivo central"/>
    <s v="31/12/2015"/>
    <s v="POR DEMANDA"/>
    <s v="DIRECCIÓN GENERAL"/>
    <s v="ASESORÍA DE COMUNICACIONES"/>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INFORMES"/>
    <s v="N/A"/>
    <s v="Solicitudes a la asesoría de comunicaciones para la organización de eventos 2016"/>
    <s v="CASTELLANO"/>
    <s v="ELECTRONICO"/>
    <s v="Archivo de gestión y central de la UPRA"/>
    <m/>
    <m/>
    <s v="Disponible. Información que se puede consultar por solicitud en el archivo central"/>
    <s v="31/12/2016"/>
    <s v="POR DEMANDA"/>
    <s v="DIRECCIÓN GENERAL"/>
    <s v="ASESORÍA DE COMUNICACIONES"/>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INFORMES"/>
    <s v="N/A"/>
    <s v="Solicitudes a la asesoría de comunicaciones para la organización de eventos 2017"/>
    <s v="CASTELLANO"/>
    <s v="ELECTRONICO"/>
    <s v="Archivo de gestión y central de la UPRA"/>
    <m/>
    <m/>
    <s v="Disponible. Información que se puede consultar por solicitud en el archivo central"/>
    <s v="31/12/2017"/>
    <s v="POR DEMANDA"/>
    <s v="DIRECCIÓN GENERAL"/>
    <s v="ASESORÍA DE COMUNICACIONES"/>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INFORMES"/>
    <s v="N/A"/>
    <s v="Solicitudes a la asesoría de comunicaciones para la organización de eventos 2018"/>
    <s v="CASTELLANO"/>
    <s v="ELECTRONICO"/>
    <s v="Archivo de gestión y central de la UPRA"/>
    <m/>
    <m/>
    <s v="Disponible. Información que se puede consultar por solicitud en el archivo central"/>
    <s v="31/12/2018"/>
    <s v="POR DEMANDA"/>
    <s v="DIRECCIÓN GENERAL"/>
    <s v="ASESORÍA DE COMUNICACIONES"/>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INFORMES"/>
    <s v="N/A"/>
    <s v="Solicitudes a la asesoría de comunicaciones para la organización de eventos 2019"/>
    <s v="CASTELLANO"/>
    <s v="ELECTRONICO"/>
    <s v="Archivo de gestión y central de la UPRA"/>
    <m/>
    <m/>
    <s v="Disponible. Información que se puede consultar por solicitud en el archivo central"/>
    <s v="31/12/2019"/>
    <s v="POR DEMANDA"/>
    <s v="DIRECCIÓN GENERAL"/>
    <s v="ASESORÍA DE COMUNICACIONES"/>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INFORMES"/>
    <s v="N/A"/>
    <s v="Solicitudes a la asesoría de comunicaciones para la organización de eventos 2020"/>
    <s v="CASTELLANO"/>
    <s v="ELECTRONICO"/>
    <s v="Archivo de gestión y central de la UPRA"/>
    <m/>
    <m/>
    <s v="Disponible. Información que se puede consultar por solicitud en el archivo central"/>
    <s v="31/12/2020"/>
    <s v="POR DEMANDA"/>
    <s v="DIRECCIÓN GENERAL"/>
    <s v="ASESORÍA DE COMUNICACIONES"/>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INFORMES"/>
    <s v="N/A"/>
    <s v="Informes de evaluación de los eventos realizados 2014"/>
    <s v="CASTELLANO"/>
    <s v="ELECTRONICO"/>
    <s v="Archivo de gestión y central de la UPRA"/>
    <m/>
    <m/>
    <s v="Disponible. Información que se puede consultar por solicitud en el archivo central"/>
    <s v="31/12/2014"/>
    <s v="POR DEMANDA"/>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INFORMES"/>
    <s v="N/A"/>
    <s v="Informes de evaluación de los eventos realizados 2015"/>
    <s v="CASTELLANO"/>
    <s v="ELECTRONICO"/>
    <s v="Archivo de gestión y central de la UPRA"/>
    <m/>
    <m/>
    <s v="Disponible. Información que se puede consultar por solicitud en el archivo central"/>
    <s v="31/12/2015"/>
    <s v="POR DEMANDA"/>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INFORMES"/>
    <s v="N/A"/>
    <s v="Informes de evaluación de los eventos realizados 2016"/>
    <s v="CASTELLANO"/>
    <s v="ELECTRONICO"/>
    <s v="Archivo de gestión y central de la UPRA"/>
    <m/>
    <m/>
    <s v="Disponible. Información que se puede consultar por solicitud en el archivo central"/>
    <s v="31/12/2016"/>
    <s v="POR DEMANDA"/>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INFORMES"/>
    <s v="N/A"/>
    <s v="Informes de evaluación de los eventos realizados 2017"/>
    <s v="CASTELLANO"/>
    <s v="ELECTRONICO"/>
    <s v="Archivo de gestión y central de la UPRA"/>
    <m/>
    <m/>
    <s v="Disponible. Información que se puede consultar por solicitud en el archivo central"/>
    <s v="31/12/2017"/>
    <s v="POR DEMANDA"/>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INFORMES"/>
    <s v="N/A"/>
    <s v="Informes de evaluación de los eventos realizados 2018"/>
    <s v="CASTELLANO"/>
    <s v="ELECTRONICO"/>
    <s v="Archivo de gestión y central de la UPRA"/>
    <m/>
    <m/>
    <s v="Disponible. Información que se puede consultar por solicitud en el archivo central"/>
    <s v="31/12/2018"/>
    <s v="POR DEMANDA"/>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INFORMES"/>
    <s v="N/A"/>
    <s v="Informes de evaluación de los eventos realizados 2019"/>
    <s v="CASTELLANO"/>
    <s v="ELECTRONICO"/>
    <s v="Archivo de gestión y central de la UPRA"/>
    <m/>
    <m/>
    <s v="Disponible. Información que se puede consultar por solicitud en el archivo central"/>
    <s v="31/12/2019"/>
    <s v="POR DEMANDA"/>
    <s v="DIRECCIÓN GENERAL"/>
    <s v="GESTIÓN DOCUMENTAL"/>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INFORMES"/>
    <s v="N/A"/>
    <s v="Informes de evaluación de los eventos realizados 2020"/>
    <s v="CASTELLANO"/>
    <s v="ELECTRONICO"/>
    <s v="Archivo de gestión y central de la UPRA"/>
    <m/>
    <m/>
    <s v="Disponible. Información que se puede consultar por solicitud en el archivo central"/>
    <s v="31/12/2020"/>
    <s v="POR DEMANDA"/>
    <s v="DIRECCIÓN GENERAL"/>
    <s v="ASESORÍA DE COMUNICACIONES"/>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INFORMES MAC"/>
    <s v="N/A"/>
    <s v="Informes con los resultados del diagnóstico de mapa de activos de conocimiento por área."/>
    <s v="CASTELLANO"/>
    <s v="ELECTRONICO"/>
    <s v="Archivo de gestión y central de la UPRA"/>
    <m/>
    <m/>
    <s v="Disponible. Información que se puede consultar por solicitud en el archivo central"/>
    <d v="2021-04-20T00:00:00"/>
    <s v="BIANUAL"/>
    <s v="SECRETARÍA GENERAL"/>
    <s v="DESPACHO SECRETARÍA GENERAL"/>
    <s v="1) INFORMACIÓN PÚBLICA"/>
    <s v="1) PÚBLICO EN GENERAL"/>
    <m/>
    <s v="2) MENOR"/>
    <s v="3) PODRÍA AFECTAR LA TOMA DE DECISIONES"/>
    <s v="7) 30 DÍAS"/>
    <s v="NO APLICA"/>
    <m/>
    <m/>
    <m/>
    <s v="BAJO"/>
    <n v="1"/>
    <s v="BAJO"/>
    <n v="1"/>
    <n v="1"/>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INFORMES"/>
    <s v="Informes de evaluación de los eventos"/>
    <s v="Informes de evaluación de los eventos"/>
    <s v="CASTELLANO"/>
    <m/>
    <s v="Archivo de gestión y central de la UPRA"/>
    <m/>
    <m/>
    <s v="Disponible. Información que se puede consultar por solicitud en el archivo central"/>
    <m/>
    <m/>
    <s v="DIRECCIÓN GENERAL"/>
    <s v="ASESORÍA DE COMUNICACIONES"/>
    <s v="1) INFORMACIÓN PÚBLICA"/>
    <s v="1) PÚBLICO EN GENERAL"/>
    <m/>
    <s v="2) MENOR"/>
    <s v="3) PODRÍA AFECTAR LA TOMA DE DECISIONES"/>
    <s v="7) 30 DÍAS"/>
    <s v="NO APLICA"/>
    <m/>
    <m/>
    <m/>
    <s v="BAJO"/>
    <n v="1"/>
    <s v="BAJO"/>
    <n v="1"/>
    <n v="1"/>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PROYECTOS"/>
    <s v="Proyectos de Diseño de Comunicaciones"/>
    <s v="Proyectos de Diseño de Comunicaciones"/>
    <s v="CASTELLANO"/>
    <m/>
    <s v="Archivo de gestión y central de la UPRA"/>
    <m/>
    <m/>
    <s v="Disponible. Información que se puede consultar por solicitud en el archivo central"/>
    <m/>
    <m/>
    <s v="DIRECCIÓN GENERAL"/>
    <s v="ASESORÍA DE COMUNICACIONES"/>
    <s v="1) INFORMACIÓN PÚBLICA"/>
    <s v="1) PÚBLICO EN GENERAL"/>
    <m/>
    <s v="2) MENOR"/>
    <s v="3) PODRÍA AFECTAR LA TOMA DE DECISIONES"/>
    <s v="7) 30 DÍAS"/>
    <s v="NO APLICA"/>
    <m/>
    <m/>
    <m/>
    <s v="BAJO"/>
    <n v="1"/>
    <s v="BAJO"/>
    <n v="1"/>
    <n v="1"/>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7"/>
    <s v="DIRECCIÓN GENERAL"/>
    <s v="ASESORÍA DE COMUNICACIONES"/>
    <x v="0"/>
    <x v="0"/>
    <s v="REGISTROS ADMINISTRATIVOS"/>
    <s v="Registros de Atención de Eventos"/>
    <s v="Registros de Atención de Eventos"/>
    <s v="CASTELLANO"/>
    <m/>
    <s v="Archivo de gestión y central de la UPRA"/>
    <m/>
    <m/>
    <s v="Disponible. Información que se puede consultar por solicitud en el archivo central"/>
    <m/>
    <m/>
    <s v="DIRECCIÓN GENERAL"/>
    <s v="ASESORÍA DE COMUNICACIONES"/>
    <s v="1) INFORMACIÓN PÚBLICA"/>
    <s v="1) PÚBLICO EN GENERAL"/>
    <m/>
    <s v="2) MENOR"/>
    <s v="3) PODRÍA AFECTAR LA TOMA DE DECISIONES"/>
    <s v="7) 30 DÍAS"/>
    <s v="NO APLICA"/>
    <m/>
    <m/>
    <m/>
    <s v="BAJO"/>
    <n v="1"/>
    <s v="BAJO"/>
    <n v="1"/>
    <n v="1"/>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8"/>
    <s v="SECRETARÍA GENERAL"/>
    <s v="GESTIÓN FINANCIERA"/>
    <x v="0"/>
    <x v="0"/>
    <s v="LIBROS CONTABLES"/>
    <s v="Libros auxiliares"/>
    <s v="Contienen los registros contables indispensables para el control detallado de las transacciones y operaciones de la entidad contable pública, con base en los comprobantes de contabilidad y los documentos soporte"/>
    <s v="CASTELLANO"/>
    <s v="ELECTRONICO"/>
    <s v="Archivo de gestión y central de la UPRA"/>
    <m/>
    <m/>
    <s v="Disponible. Información que se puede consultar por solicitud en el archivo central"/>
    <s v="Por identificar"/>
    <s v="MENSUAL"/>
    <s v="SECRETARÍA GENERAL"/>
    <s v="GESTIÓN FINANCIERA"/>
    <s v="1) INFORMACIÓN PÚBLICA"/>
    <s v="1) PÚBLICO EN GENERAL"/>
    <m/>
    <s v="4) MAYOR"/>
    <s v="5) PUEDE GENERAR INCUMPLIMIENTOS LEGALES Y REGLAMENTARIOS"/>
    <s v="5) 7 DÍAS"/>
    <s v="NO APLICA"/>
    <m/>
    <m/>
    <m/>
    <s v="BAJO"/>
    <n v="1"/>
    <s v="BAJO"/>
    <n v="1"/>
    <n v="2"/>
    <n v="1.25"/>
    <s v="BAJO"/>
    <s v="ALTO"/>
    <s v="ALT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8"/>
    <s v="SECRETARÍA GENERAL"/>
    <s v="GESTIÓN FINANCIERA"/>
    <x v="0"/>
    <x v="0"/>
    <s v="LIBROS CONTABLES"/>
    <s v="Libros diarios"/>
    <s v="Presenta en los movimientos débito y crédito de las cuentas, el registro cronológico y preciso de las operaciones diarias efectuadas, con base en los comprobantes de contabilidad"/>
    <s v="CASTELLANO"/>
    <s v="ELECTRONICO"/>
    <s v="Archivo de gestión y central de la UPRA"/>
    <m/>
    <m/>
    <s v="Disponible. Información que se puede consultar por solicitud en el archivo central"/>
    <s v="Por identificar"/>
    <s v="DIARIO"/>
    <s v="SECRETARÍA GENERAL"/>
    <s v="GESTIÓN FINANCIERA"/>
    <s v="1) INFORMACIÓN PÚBLICA"/>
    <s v="1) PÚBLICO EN GENERAL"/>
    <m/>
    <s v="4) MAYOR"/>
    <s v="5) PUEDE GENERAR INCUMPLIMIENTOS LEGALES Y REGLAMENTARIOS"/>
    <s v="5) 7 DÍAS"/>
    <s v="NO APLICA"/>
    <m/>
    <m/>
    <m/>
    <s v="BAJO"/>
    <n v="1"/>
    <s v="BAJO"/>
    <n v="1"/>
    <n v="2"/>
    <n v="1.25"/>
    <s v="BAJO"/>
    <s v="ALTO"/>
    <s v="ALT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8"/>
    <s v="SECRETARÍA GENERAL"/>
    <s v="GESTIÓN FINANCIERA"/>
    <x v="0"/>
    <x v="0"/>
    <s v="LIBROS CONTABLES"/>
    <s v="Libros mayor y balance"/>
    <s v="Contiene los saldos de las cuentas del mes anterior, clasificados de manera nominativa según la estructura del Catálogo General de Cuentas; las sumas de los movimientos débito y crédito de cada una de las cuentas del respectivo mes, que han sido tomadas del Libro Diario; y el saldo final del mismo mes"/>
    <s v="CASTELLANO"/>
    <s v="ELECTRONICO"/>
    <s v="Archivo de gestión y central de la UPRA"/>
    <m/>
    <m/>
    <s v="Disponible. Información que se puede consultar por solicitud en el archivo central"/>
    <s v="Por identificar"/>
    <s v="MENSUAL"/>
    <s v="SECRETARÍA GENERAL"/>
    <s v="GESTIÓN FINANCIERA"/>
    <s v="1) INFORMACIÓN PÚBLICA"/>
    <s v="1) PÚBLICO EN GENERAL"/>
    <m/>
    <s v="4) MAYOR"/>
    <s v="5) PUEDE GENERAR INCUMPLIMIENTOS LEGALES Y REGLAMENTARIOS"/>
    <s v="5) 7 DÍAS"/>
    <s v="NO APLICA"/>
    <m/>
    <m/>
    <m/>
    <s v="BAJO"/>
    <n v="1"/>
    <s v="BAJO"/>
    <n v="1"/>
    <n v="2"/>
    <n v="1.25"/>
    <s v="BAJO"/>
    <s v="ALTO"/>
    <s v="ALT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8"/>
    <s v="SECRETARÍA GENERAL"/>
    <s v="GESTIÓN FINANCIERA"/>
    <x v="0"/>
    <x v="0"/>
    <s v="MODIFICACIONES DE PRESUPUESTO"/>
    <s v="N/A"/>
    <s v="Son los ajustes realizados a la apropiación presupuestal durante la vigencia, ya sea para incrementarla o reducirla"/>
    <s v="CASTELLANO"/>
    <s v="ELECTRONICO/PAPEL"/>
    <s v="Archivo de gestión y central de la UPRA"/>
    <m/>
    <m/>
    <s v="Disponible. Información que se puede consultar por solicitud en el archivo central"/>
    <d v="2014-01-10T00:00:00"/>
    <s v="POR DEMANDA"/>
    <s v="SECRETARÍA GENERAL"/>
    <s v="GESTIÓN FINANCIERA"/>
    <s v="1) INFORMACIÓN PÚBLICA"/>
    <s v="1) PÚBLICO EN GENERAL"/>
    <m/>
    <s v="4) MAYOR"/>
    <s v="5) PUEDE GENERAR INCUMPLIMIENTOS LEGALES Y REGLAMENTARIOS"/>
    <s v="5) 7 DÍAS"/>
    <s v="NO APLICA"/>
    <m/>
    <m/>
    <m/>
    <s v="BAJO"/>
    <n v="1"/>
    <s v="BAJO"/>
    <n v="1"/>
    <n v="2"/>
    <n v="1.25"/>
    <s v="BAJO"/>
    <s v="ALTO"/>
    <s v="ALT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8"/>
    <s v="SECRETARÍA GENERAL"/>
    <s v="GESTIÓN FINANCIERA"/>
    <x v="0"/>
    <x v="0"/>
    <s v="OBLIGACIONES TRIBUTARIAS"/>
    <s v="N/A"/>
    <s v="Es el vínculo entre el acreedor y el deudor tributario, establecido por ley, que tiene por objeto el cumplimiento de la prestación tributaria, siendo exigible coactivament"/>
    <s v="CASTELLANO"/>
    <s v="ELECTRONICO/PAPEL"/>
    <s v="Archivo de gestión y central de la UPRA"/>
    <m/>
    <m/>
    <s v="Disponible. Información que se puede consultar por solicitud en el archivo central"/>
    <s v="27/03/2012"/>
    <s v="POR DEMANDA"/>
    <s v="SECRETARÍA GENERAL"/>
    <s v="GESTIÓN FINANCIERA"/>
    <s v="1) INFORMACIÓN PÚBLICA"/>
    <s v="1) PÚBLICO EN GENERAL"/>
    <m/>
    <s v="4) MAYOR"/>
    <s v="5) PUEDE GENERAR INCUMPLIMIENTOS LEGALES Y REGLAMENTARIOS"/>
    <s v="5) 7 DÍAS"/>
    <s v="NO APLICA"/>
    <m/>
    <m/>
    <m/>
    <s v="BAJO"/>
    <n v="1"/>
    <s v="BAJO"/>
    <n v="1"/>
    <n v="2"/>
    <n v="1.25"/>
    <s v="BAJO"/>
    <s v="ALTO"/>
    <s v="ALT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8"/>
    <s v="SECRETARÍA GENERAL"/>
    <s v="GESTIÓN FINANCIERA"/>
    <x v="0"/>
    <x v="0"/>
    <s v="ÓRDENES DE PAGO"/>
    <s v="N/A"/>
    <s v="Es la que hace una persona física o jurídica (ordenante) a su entidad bancaria, para que inmediatamente ponga a disposición de un tercero una cuantía determinada"/>
    <s v="CASTELLANO"/>
    <s v="ELECTRONICO/PAPEL"/>
    <s v="Archivo de gestión y central de la UPRA"/>
    <m/>
    <m/>
    <s v="Disponible. Información que se puede consultar por solicitud en el archivo central"/>
    <s v="01/02/2012"/>
    <s v="MENSUAL"/>
    <s v="SECRETARÍA GENERAL"/>
    <s v="GESTIÓN FINANCIERA"/>
    <s v="1) INFORMACIÓN PÚBLICA"/>
    <s v="1) PÚBLICO EN GENERAL"/>
    <m/>
    <s v="4) MAYOR"/>
    <s v="5) PUEDE GENERAR INCUMPLIMIENTOS LEGALES Y REGLAMENTARIOS"/>
    <s v="5) 7 DÍAS"/>
    <s v="NO APLICA"/>
    <m/>
    <m/>
    <m/>
    <s v="BAJO"/>
    <n v="1"/>
    <s v="BAJO"/>
    <n v="1"/>
    <n v="2"/>
    <n v="1.25"/>
    <s v="BAJO"/>
    <s v="ALTO"/>
    <s v="ALT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8"/>
    <s v="SECRETARÍA GENERAL"/>
    <s v="GESTIÓN FINANCIERA"/>
    <x v="0"/>
    <x v="0"/>
    <s v="PROGRAMAS MENSUALIZADOS DE CAJA - PAC"/>
    <s v="N/A"/>
    <s v="Documento por el cual se programa, administra, verifica y aprueba el monto máximo mensual de fondos disponibles para el gasto en cualquier entidad financiada con recursos Públicos."/>
    <s v="CASTELLANO"/>
    <s v="ELECTRONICO/PAPEL"/>
    <s v="Archivo de gestión y central de la UPRA"/>
    <m/>
    <m/>
    <s v="Disponible. Información que se puede consultar por solicitud en el archivo central"/>
    <s v="01/03/2012"/>
    <s v="MENSUAL"/>
    <s v="SECRETARÍA GENERAL"/>
    <s v="GESTIÓN FINANCIERA"/>
    <s v="1) INFORMACIÓN PÚBLICA"/>
    <s v="1) PÚBLICO EN GENERAL"/>
    <m/>
    <s v="4) MAYOR"/>
    <s v="5) PUEDE GENERAR INCUMPLIMIENTOS LEGALES Y REGLAMENTARIOS"/>
    <s v="5) 7 DÍAS"/>
    <s v="NO APLICA"/>
    <m/>
    <m/>
    <m/>
    <s v="BAJO"/>
    <n v="1"/>
    <s v="BAJO"/>
    <n v="1"/>
    <n v="2"/>
    <n v="1.25"/>
    <s v="BAJO"/>
    <s v="ALTO"/>
    <s v="ALT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8"/>
    <s v="SECRETARÍA GENERAL"/>
    <s v="GESTIÓN FINANCIERA"/>
    <x v="0"/>
    <x v="0"/>
    <s v="TRASLADOS PRESUPUESTALES"/>
    <s v="Traslados presupuestales externos"/>
    <s v="Es la modificación que disminuye el monto de apropiación en un proyecto para aumentar la apropiación de otro proyecto de inversión."/>
    <s v="CASTELLANO"/>
    <s v="ELECTRONICO/PAPEL"/>
    <s v="Archivo de gestión y central de la UPRA"/>
    <m/>
    <m/>
    <s v="Disponible. Información que se puede consultar por solicitud en el archivo central"/>
    <s v="08/05/2012"/>
    <s v="POR DEMANDA"/>
    <s v="SECRETARÍA GENERAL"/>
    <s v="GESTIÓN FINANCIERA"/>
    <s v="1) INFORMACIÓN PÚBLICA"/>
    <s v="1) PÚBLICO EN GENERAL"/>
    <m/>
    <s v="4) MAYOR"/>
    <s v="5) PUEDE GENERAR INCUMPLIMIENTOS LEGALES Y REGLAMENTARIOS"/>
    <s v="5) 7 DÍAS"/>
    <s v="NO APLICA"/>
    <m/>
    <m/>
    <m/>
    <s v="BAJO"/>
    <n v="1"/>
    <s v="BAJO"/>
    <n v="1"/>
    <n v="2"/>
    <n v="1.25"/>
    <s v="BAJO"/>
    <s v="ALTO"/>
    <s v="ALT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8"/>
    <s v="SECRETARÍA GENERAL"/>
    <s v="GESTIÓN FINANCIERA"/>
    <x v="0"/>
    <x v="0"/>
    <s v="TRASLADOS PRESUPUESTALES"/>
    <s v="Traslados presupuestales internos"/>
    <s v="Es la modificación que disminuye el monto de apropiación en un proyecto para aumentar la apropiación de otro proyecto de inversión."/>
    <s v="CASTELLANO"/>
    <s v="ELECTRONICO/PAPEL"/>
    <s v="Archivo de gestión y central de la UPRA"/>
    <m/>
    <m/>
    <s v="Disponible. Información que se puede consultar por solicitud en el archivo central"/>
    <s v="06/07/2012"/>
    <s v="POR DEMANDA"/>
    <s v="SECRETARÍA GENERAL"/>
    <s v="GESTIÓN FINANCIERA"/>
    <s v="1) INFORMACIÓN PÚBLICA"/>
    <s v="1) PÚBLICO EN GENERAL"/>
    <m/>
    <s v="4) MAYOR"/>
    <s v="5) PUEDE GENERAR INCUMPLIMIENTOS LEGALES Y REGLAMENTARIOS"/>
    <s v="5) 7 DÍAS"/>
    <s v="NO APLICA"/>
    <m/>
    <m/>
    <m/>
    <s v="BAJO"/>
    <n v="1"/>
    <s v="BAJO"/>
    <n v="1"/>
    <n v="2"/>
    <n v="1.25"/>
    <s v="BAJO"/>
    <s v="ALTO"/>
    <s v="ALT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8"/>
    <s v="SECRETARÍA GENERAL"/>
    <s v="GESTIÓN FINANCIERA"/>
    <x v="0"/>
    <x v="0"/>
    <s v="VIGENCIAS EXPIRADAS"/>
    <s v="N/A"/>
    <s v="Es un traslado presupuestal que se hace para responder a los compromisos u obligaciones adquiridos por la entidad en una vigencia anterior, con el lleno de los requisitos legales, para la cual no se hubiere constituido la reserva presupuestal o la cuenta por pagar correspondiente"/>
    <s v="CASTELLANO"/>
    <s v="ELECTRONICO/PAPEL"/>
    <s v="Archivo de gestión y central de la UPRA"/>
    <m/>
    <m/>
    <s v="Disponible. Información que se puede consultar por solicitud en el archivo central"/>
    <s v="23/06/2015"/>
    <s v="ANUAL"/>
    <s v="SECRETARÍA GENERAL"/>
    <s v="GESTIÓN FINANCIERA"/>
    <s v="1) INFORMACIÓN PÚBLICA"/>
    <s v="1) PÚBLICO EN GENERAL"/>
    <m/>
    <s v="4) MAYOR"/>
    <s v="5) PUEDE GENERAR INCUMPLIMIENTOS LEGALES Y REGLAMENTARIOS"/>
    <s v="5) 7 DÍAS"/>
    <s v="NO APLICA"/>
    <m/>
    <m/>
    <m/>
    <s v="BAJO"/>
    <n v="1"/>
    <s v="BAJO"/>
    <n v="1"/>
    <n v="2"/>
    <n v="1.25"/>
    <s v="BAJO"/>
    <s v="ALTO"/>
    <s v="ALT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8"/>
    <s v="SECRETARÍA GENERAL"/>
    <s v="GESTIÓN FINANCIERA"/>
    <x v="0"/>
    <x v="0"/>
    <s v="VIGENCIAS FUTURAS"/>
    <s v="N/A"/>
    <s v="Monto de las autorizaciones, el periodo en años para el cual se autorizan, ajustes o modificaciones al monto aprobado, compromisos, obligaciones y pagos de vigencias futuras"/>
    <s v="CASTELLANO"/>
    <s v="ELECTRONICO/PAPEL"/>
    <s v="Archivo de gestión y central de la UPRA"/>
    <m/>
    <m/>
    <s v="Disponible. Información que se puede consultar por solicitud en el archivo central"/>
    <s v="23/06/2015"/>
    <s v="ANUAL"/>
    <s v="SECRETARÍA GENERAL"/>
    <s v="GESTIÓN FINANCIERA"/>
    <s v="1) INFORMACIÓN PÚBLICA"/>
    <s v="1) PÚBLICO EN GENERAL"/>
    <m/>
    <s v="4) MAYOR"/>
    <s v="5) PUEDE GENERAR INCUMPLIMIENTOS LEGALES Y REGLAMENTARIOS"/>
    <s v="5) 7 DÍAS"/>
    <s v="NO APLICA"/>
    <m/>
    <m/>
    <m/>
    <s v="BAJO"/>
    <n v="1"/>
    <s v="BAJO"/>
    <n v="1"/>
    <n v="2"/>
    <n v="1.25"/>
    <s v="BAJO"/>
    <s v="ALTO"/>
    <s v="ALT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8"/>
    <s v="SECRETARÍA GENERAL"/>
    <s v="GESTIÓN FINANCIERA"/>
    <x v="0"/>
    <x v="0"/>
    <s v="CERTIFICADOS DE DISPONIBILIDAD PRESUPUESTAL"/>
    <s v="Certificado de disponibilidad presupuestal SIIF"/>
    <s v="Es el documento expedido por el jefe de presupuesto o quien haga sus veces con el cual se garantiza la existencia de apropiación presupuestal disponible y libre de afectación para la asunción de compromisos.” En la Unidad,"/>
    <s v="CASTELLANO"/>
    <s v="ELECTRONICO/PAPEL"/>
    <s v="Archivo de gestión y central de la UPRA"/>
    <m/>
    <m/>
    <s v="Disponible. Información que se puede consultar por solicitud en el archivo central"/>
    <s v="25/11/2016"/>
    <s v="POR DEMANDA"/>
    <s v="SECRETARÍA GENERAL"/>
    <s v="GESTIÓN FINANCIERA"/>
    <s v="1) INFORMACIÓN PÚBLICA"/>
    <s v="1) PÚBLICO EN GENERAL"/>
    <m/>
    <s v="4) MAYOR"/>
    <s v="5) PUEDE GENERAR INCUMPLIMIENTOS LEGALES Y REGLAMENTARIOS"/>
    <s v="5) 7 DÍAS"/>
    <s v="NO APLICA"/>
    <m/>
    <m/>
    <m/>
    <s v="BAJO"/>
    <n v="1"/>
    <s v="BAJO"/>
    <n v="1"/>
    <n v="2"/>
    <n v="1.25"/>
    <s v="BAJO"/>
    <s v="ALTO"/>
    <s v="ALT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8"/>
    <s v="SECRETARÍA GENERAL"/>
    <s v="GESTIÓN FINANCIERA"/>
    <x v="0"/>
    <x v="0"/>
    <s v="CERTIFICADOS DE REGISTRO PRESUPUESTAL"/>
    <s v="Certificado de registro presupuestal SIIF"/>
    <s v="El registro presupuestal es la operación mediante la cual se perfecciona el compromiso y se afecta en forma definitiva la apropiación, garantizando que ésta no será desviada a ningún otro fin. En esta operación se debe indicar claramente el valor y el plazo de las prestaciones a las que haya lugar"/>
    <s v="CASTELLANO"/>
    <s v="ELECTRONICO/PAPEL"/>
    <s v="Archivo de gestión y central de la UPRA"/>
    <m/>
    <m/>
    <s v="Disponible. Información que se puede consultar por solicitud en el archivo central"/>
    <s v="25/11/2016"/>
    <s v="POR DEMANDA"/>
    <s v="SECRETARÍA GENERAL"/>
    <s v="GESTIÓN FINANCIERA"/>
    <s v="1) INFORMACIÓN PÚBLICA"/>
    <s v="1) PÚBLICO EN GENERAL"/>
    <m/>
    <s v="4) MAYOR"/>
    <s v="5) PUEDE GENERAR INCUMPLIMIENTOS LEGALES Y REGLAMENTARIOS"/>
    <s v="5) 7 DÍAS"/>
    <s v="NO APLICA"/>
    <m/>
    <m/>
    <m/>
    <s v="BAJO"/>
    <n v="1"/>
    <s v="BAJO"/>
    <n v="1"/>
    <n v="2"/>
    <n v="1.25"/>
    <s v="BAJO"/>
    <s v="ALTO"/>
    <s v="ALT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8"/>
    <s v="SECRETARÍA GENERAL"/>
    <s v="GESTIÓN FINANCIERA"/>
    <x v="0"/>
    <x v="0"/>
    <s v="CONCILIACIONES FINANCIERAS"/>
    <s v="N/A"/>
    <s v="Comparación entre los datos informados por una institución financiera, sobre los movimientos de una cuenta corriente o de ahorros, con los libros de contabilidad de la entidad contable pública, con explicación de sus diferencias, si las hubiere."/>
    <s v="CASTELLANO"/>
    <s v="ELECTRONICO/PAPEL"/>
    <s v="Archivo de gestión y central de la UPRA"/>
    <m/>
    <m/>
    <s v="Disponible. Información que se puede consultar por solicitud en el archivo central"/>
    <s v="25/11/2016"/>
    <s v="POR DEMANDA"/>
    <s v="SECRETARÍA GENERAL"/>
    <s v="GESTIÓN FINANCIERA"/>
    <s v="1) INFORMACIÓN PÚBLICA"/>
    <s v="1) PÚBLICO EN GENERAL"/>
    <m/>
    <s v="4) MAYOR"/>
    <s v="5) PUEDE GENERAR INCUMPLIMIENTOS LEGALES Y REGLAMENTARIOS"/>
    <s v="5) 7 DÍAS"/>
    <s v="NO APLICA"/>
    <m/>
    <m/>
    <m/>
    <s v="BAJO"/>
    <n v="1"/>
    <s v="BAJO"/>
    <n v="1"/>
    <n v="2"/>
    <n v="1.25"/>
    <s v="BAJO"/>
    <s v="ALTO"/>
    <s v="ALT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8"/>
    <s v="SECRETARÍA GENERAL"/>
    <s v="GESTIÓN FINANCIERA"/>
    <x v="0"/>
    <x v="0"/>
    <s v="INFORMES"/>
    <s v="Informes contables"/>
    <s v="Los informes contables son cálculos y análisis a nivel profundo del estado financiero de una entidad. Estos pueden ser de un ítem en específico o abarcan información general. Pueden estar presentados en diferentes lapsos de tiempo."/>
    <s v="CASTELLANO"/>
    <s v="ELECTRONICO/PAPEL"/>
    <s v="Archivo de gestión y central de la UPRA"/>
    <m/>
    <m/>
    <s v="Disponible. Información que se puede consultar por solicitud en el archivo central"/>
    <s v="25/11/2016"/>
    <s v="POR DEMANDA"/>
    <s v="SECRETARÍA GENERAL"/>
    <s v="GESTIÓN FINANCIERA"/>
    <s v="1) INFORMACIÓN PÚBLICA"/>
    <s v="1) PÚBLICO EN GENERAL"/>
    <m/>
    <s v="4) MAYOR"/>
    <s v="5) PUEDE GENERAR INCUMPLIMIENTOS LEGALES Y REGLAMENTARIOS"/>
    <s v="5) 7 DÍAS"/>
    <s v="NO APLICA"/>
    <m/>
    <m/>
    <m/>
    <s v="BAJO"/>
    <n v="1"/>
    <s v="BAJO"/>
    <n v="1"/>
    <n v="2"/>
    <n v="1.25"/>
    <s v="BAJO"/>
    <s v="ALTO"/>
    <s v="ALT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8"/>
    <s v="SECRETARÍA GENERAL"/>
    <s v="GESTIÓN FINANCIERA"/>
    <x v="0"/>
    <x v="0"/>
    <s v="LIBROS DE CONTABILIDAD PRESUPUESTAL"/>
    <s v="Libros Vigencias futuras"/>
    <s v="Los libros oficiales de la contabilidad presupuestal contienen de manera cronológica los datos de las operaciones y hechos que afectan el proceso presupuestal y se consideran el soporte documental."/>
    <s v="CASTELLANO"/>
    <s v="ELECTRONICO/PAPEL"/>
    <s v="Archivo de gestión y central de la UPRA"/>
    <m/>
    <m/>
    <s v="Disponible. Información que se puede consultar por solicitud en el archivo central"/>
    <s v="25/11/2016"/>
    <s v="POR DEMANDA"/>
    <s v="SECRETARÍA GENERAL"/>
    <s v="GESTIÓN FINANCIERA"/>
    <s v="1) INFORMACIÓN PÚBLICA"/>
    <s v="1) PÚBLICO EN GENERAL"/>
    <m/>
    <s v="4) MAYOR"/>
    <s v="5) PUEDE GENERAR INCUMPLIMIENTOS LEGALES Y REGLAMENTARIOS"/>
    <s v="5) 7 DÍAS"/>
    <s v="NO APLICA"/>
    <m/>
    <m/>
    <m/>
    <s v="BAJO"/>
    <n v="1"/>
    <s v="BAJO"/>
    <n v="1"/>
    <n v="2"/>
    <n v="1.25"/>
    <s v="BAJO"/>
    <s v="ALTO"/>
    <s v="ALT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8"/>
    <s v="SECRETARÍA GENERAL"/>
    <s v="GESTIÓN FINANCIERA"/>
    <x v="0"/>
    <x v="0"/>
    <s v="INFORMES"/>
    <s v="Informe de ejecución presupuestal y de PAC"/>
    <s v="Informe que indica los movimentos del area financiera"/>
    <s v="CASTELLANO"/>
    <s v="ELECTRONICO/PAPEL"/>
    <s v="Archivo de gestión y central de la UPRA"/>
    <m/>
    <m/>
    <s v="Disponible. Información que se puede consultar por solicitud en el archivo central"/>
    <s v="25/11/2016"/>
    <s v="POR DEMANDA"/>
    <s v="SECRETARÍA GENERAL"/>
    <s v="GESTIÓN FINANCIERA"/>
    <s v="1) INFORMACIÓN PÚBLICA"/>
    <s v="1) PÚBLICO EN GENERAL"/>
    <m/>
    <s v="4) MAYOR"/>
    <s v="5) PUEDE GENERAR INCUMPLIMIENTOS LEGALES Y REGLAMENTARIOS"/>
    <s v="5) 7 DÍAS"/>
    <s v="NO APLICA"/>
    <m/>
    <m/>
    <m/>
    <s v="BAJO"/>
    <n v="1"/>
    <s v="BAJO"/>
    <n v="1"/>
    <n v="2"/>
    <n v="1.25"/>
    <s v="BAJO"/>
    <s v="ALTO"/>
    <s v="ALT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8"/>
    <s v="SECRETARÍA GENERAL"/>
    <s v="GESTIÓN FINANCIERA"/>
    <x v="0"/>
    <x v="0"/>
    <s v="LEGALIZACIONES DE GASTOS DE VIAJE"/>
    <s v="N/A"/>
    <s v="Legalizaciones de gastos de viaje para funcionarios y contratistas que realizan desplazamientos para el ejercicio de sus funciones en la entidad."/>
    <s v="CASTELLANO"/>
    <m/>
    <s v="Archivo de gestión y central de la UPRA"/>
    <m/>
    <m/>
    <s v="Disponible. Información que se puede consultar por solicitud en el archivo central"/>
    <m/>
    <m/>
    <s v="SECRETARÍA GENERAL"/>
    <s v="GESTIÓN FINANCIERA"/>
    <s v="1) INFORMACIÓN PÚBLICA"/>
    <s v="1) PÚBLICO EN GENERAL"/>
    <m/>
    <s v="4) MAYOR"/>
    <s v="5) PUEDE GENERAR INCUMPLIMIENTOS LEGALES Y REGLAMENTARIOS"/>
    <s v="5) 7 DÍAS"/>
    <s v="NO APLICA"/>
    <m/>
    <m/>
    <m/>
    <s v="BAJO"/>
    <n v="1"/>
    <s v="BAJO"/>
    <n v="1"/>
    <n v="2"/>
    <n v="1.25"/>
    <s v="BAJO"/>
    <s v="ALTO"/>
    <s v="ALT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DIRECCIÓN GENERAL"/>
    <s v="ASESORÍA JURÍDICA"/>
    <x v="0"/>
    <x v="0"/>
    <s v="CONCEPTOS"/>
    <s v="Conceptos jurídicos"/>
    <s v="Conjunto de los documentos que cuentan con opiniones, juicios o respuestas de importancia jurídica y legal para el sector agropecuario, entre otros aspectos."/>
    <s v="CASTELLANO"/>
    <s v="ELECTRÓNICO"/>
    <s v="Archivo de gestión y central de la UPRA"/>
    <m/>
    <m/>
    <s v="SEA. Sistema para la Eficiencia Administrativa"/>
    <s v="01/01/2012"/>
    <s v="DIARIO"/>
    <s v="DIRECCIÓN GENERAL"/>
    <s v="ASESORÍA JURÍDICA"/>
    <s v="1) INFORMACIÓN PÚBLICA"/>
    <s v="1) PÚBLICO EN GENERAL"/>
    <m/>
    <s v="3) MODERADO"/>
    <s v="1) NO APLICA / NO ES RELEVANTE"/>
    <s v="8) &gt;30 DÍAS"/>
    <s v="NO APLICA"/>
    <m/>
    <m/>
    <m/>
    <s v="BAJO"/>
    <n v="1"/>
    <s v="BAJO"/>
    <n v="1"/>
    <n v="0"/>
    <n v="0.25"/>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DIRECCIÓN GENERAL"/>
    <s v="ASESORÍA JURÍDICA"/>
    <x v="0"/>
    <x v="0"/>
    <s v="ACCIONES JUDICIALES"/>
    <s v="Acciones de cumplimiento"/>
    <s v="Documentos producidos y recibidos dentro de las Acciones de Cumplimiento."/>
    <s v="CASTELLANO"/>
    <s v="ELECTRÓNICO/PAPEL"/>
    <s v="Archivo de gestión y central de la UPRA"/>
    <m/>
    <m/>
    <s v="Archivo de gestión y central de la UPRA"/>
    <s v="A la fecha no se ha generado información relacionada con este activo"/>
    <s v="POR DEMANDA"/>
    <s v="DIRECCIÓN GENERAL"/>
    <s v="ASESORÍA JURÍDICA"/>
    <s v="2) DATOS PERSONALES?"/>
    <s v="3) PROCESOS"/>
    <m/>
    <s v="4) MAYOR"/>
    <s v="4) ES CRÍTICO PARA EL SERVICIO HACIA TERCEROS"/>
    <s v="4) 48 HORAS"/>
    <s v="TOTAL"/>
    <m/>
    <m/>
    <m/>
    <s v="ALTO"/>
    <n v="3"/>
    <s v="ALTO"/>
    <n v="3"/>
    <n v="1.5"/>
    <n v="1.5"/>
    <s v="ALTO"/>
    <s v="ALTO"/>
    <s v="ALTO"/>
    <s v="ALTO"/>
    <s v="INFORMACIÓN PÚBLICA CLASIFICADA"/>
    <s v="LEY 1712, ARTÍCULO 18 LITERAL A &quot;EL DERECHO DE TODA PERSONA A LA INTIMIDAD.&quot;"/>
    <n v="0"/>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x v="9"/>
    <s v="DIRECCIÓN GENERAL"/>
    <s v="ASESORÍA JURÍDICA"/>
    <x v="0"/>
    <x v="0"/>
    <s v="ACCIONES CONSTITUCIONALES"/>
    <s v="Acciones de tutela"/>
    <s v="Documentos producidos y recibidos dentro de las Acciones de Tutela."/>
    <s v="CASTELLANO"/>
    <s v="ELECTRÓNICO/PAPEL"/>
    <s v="Archivo de gestión y central de la UPRA"/>
    <m/>
    <m/>
    <s v="Archivo de gestión y central de la UPRA"/>
    <s v="01/12/2018"/>
    <s v="POR DEMANDA"/>
    <s v="DIRECCIÓN GENERAL"/>
    <s v="ASESORÍA JURÍDICA"/>
    <s v="2) DATOS PERSONALES?"/>
    <s v="3) PROCESOS"/>
    <m/>
    <s v="4) MAYOR"/>
    <s v="4) ES CRÍTICO PARA EL SERVICIO HACIA TERCEROS"/>
    <s v="4) 48 HORAS"/>
    <s v="TOTAL"/>
    <m/>
    <m/>
    <m/>
    <s v="ALTO"/>
    <n v="3"/>
    <s v="ALTO"/>
    <n v="3"/>
    <n v="1.5"/>
    <n v="1.5"/>
    <s v="ALTO"/>
    <s v="ALTO"/>
    <s v="ALTO"/>
    <s v="ALTO"/>
    <s v="INFORMACIÓN PÚBLICA CLASIFICADA"/>
    <s v="LEY 1712, ARTÍCULO 18 LITERAL A &quot;EL DERECHO DE TODA PERSONA A LA INTIMIDAD.&quot;"/>
    <n v="0"/>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x v="9"/>
    <s v="DIRECCIÓN GENERAL"/>
    <s v="ASESORÍA JURÍDICA"/>
    <x v="0"/>
    <x v="0"/>
    <s v="ACCIONES CONSTITUCIONALES"/>
    <s v="Acciones populares"/>
    <s v="Documentos producidos y recibidos dentro de las Acciones Populares."/>
    <s v="CASTELLANO"/>
    <s v="ELECTRÓNICO/PAPEL"/>
    <s v="Archivo de gestión y central de la UPRA"/>
    <m/>
    <m/>
    <s v="Archivo de gestión y central de la UPRA"/>
    <s v="08/10/2020"/>
    <s v="POR DEMANDA"/>
    <s v="DIRECCIÓN GENERAL"/>
    <s v="ASESORÍA JURÍDICA"/>
    <s v="2) DATOS PERSONALES?"/>
    <s v="3) PROCESOS"/>
    <m/>
    <s v="4) MAYOR"/>
    <s v="4) ES CRÍTICO PARA EL SERVICIO HACIA TERCEROS"/>
    <s v="4) 48 HORAS"/>
    <s v="TOTAL"/>
    <m/>
    <m/>
    <m/>
    <s v="ALTO"/>
    <n v="3"/>
    <s v="ALTO"/>
    <n v="3"/>
    <n v="1.5"/>
    <n v="1.5"/>
    <s v="ALTO"/>
    <s v="ALTO"/>
    <s v="ALTO"/>
    <s v="ALTO"/>
    <s v="INFORMACIÓN PÚBLICA CLASIFICADA"/>
    <s v="LEY 1712, ARTÍCULO 18 LITERAL A &quot;EL DERECHO DE TODA PERSONA A LA INTIMIDAD.&quot;"/>
    <n v="0"/>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x v="9"/>
    <s v="DIRECCIÓN GENERAL"/>
    <s v="ASESORÍA JURÍDICA"/>
    <x v="0"/>
    <x v="0"/>
    <s v="PROCESOS JUDICIALES"/>
    <s v="Procesos civiles"/>
    <s v="Documentos producidos y recibidos dentro de procesos civiles"/>
    <s v="CASTELLANO"/>
    <s v="ELECTRÓNICO"/>
    <s v="Archivo de gestión y central de la UPRA"/>
    <m/>
    <m/>
    <s v="Archivo de gestión y central de la UPRA"/>
    <s v="A la fecha no se ha generado información relacionada con este activo"/>
    <s v="POR DEMANDA"/>
    <s v="DIRECCIÓN GENERAL"/>
    <s v="ASESORÍA JURÍDICA"/>
    <s v="2) DATOS PERSONALES?"/>
    <s v="3) PROCESOS"/>
    <m/>
    <s v="4) MAYOR"/>
    <s v="4) ES CRÍTICO PARA EL SERVICIO HACIA TERCEROS"/>
    <s v="4) 48 HORAS"/>
    <s v="TOTAL"/>
    <m/>
    <m/>
    <m/>
    <s v="ALTO"/>
    <n v="3"/>
    <s v="ALTO"/>
    <n v="3"/>
    <n v="1.5"/>
    <n v="1.5"/>
    <s v="ALTO"/>
    <s v="ALTO"/>
    <s v="ALTO"/>
    <s v="ALTO"/>
    <s v="INFORMACIÓN PÚBLICA CLASIFICADA"/>
    <s v="LEY 1712, ARTÍCULO 18 LITERAL A &quot;EL DERECHO DE TODA PERSONA A LA INTIMIDAD.&quot;"/>
    <n v="0"/>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x v="9"/>
    <s v="DIRECCIÓN GENERAL"/>
    <s v="ASESORÍA JURÍDICA"/>
    <x v="0"/>
    <x v="0"/>
    <s v="ACCIONES CONSTITUCIONALES"/>
    <s v="Acciones contenciosas"/>
    <s v="Documentos producidos y recibidos dentro de las acciones  Contenciosas Adminsitrativas"/>
    <s v="CASTELLANO"/>
    <s v="ELECTRÓNICO/PAPEL"/>
    <s v="Archivo de gestión y central de la UPRA"/>
    <m/>
    <m/>
    <s v="Archivo de gestión y central de la UPRA"/>
    <s v="01/03/2019"/>
    <s v="POR DEMANDA"/>
    <s v="DIRECCIÓN GENERAL"/>
    <s v="ASESORÍA JURÍDICA"/>
    <s v="2) DATOS PERSONALES?"/>
    <s v="3) PROCESOS"/>
    <m/>
    <s v="4) MAYOR"/>
    <s v="4) ES CRÍTICO PARA EL SERVICIO HACIA TERCEROS"/>
    <s v="4) 48 HORAS"/>
    <s v="TOTAL"/>
    <m/>
    <m/>
    <m/>
    <s v="ALTO"/>
    <n v="3"/>
    <s v="ALTO"/>
    <n v="3"/>
    <n v="1.5"/>
    <n v="1.5"/>
    <s v="ALTO"/>
    <s v="ALTO"/>
    <s v="ALTO"/>
    <s v="ALTO"/>
    <s v="INFORMACIÓN PÚBLICA CLASIFICADA"/>
    <s v="LEY 1712, ARTÍCULO 18 LITERAL A &quot;EL DERECHO DE TODA PERSONA A LA INTIMIDAD.&quot;"/>
    <n v="0"/>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x v="9"/>
    <s v="DIRECCIÓN GENERAL"/>
    <s v="ASESORÍA JURÍDICA"/>
    <x v="0"/>
    <x v="0"/>
    <s v="ACCIONES CONSTITUCIONALES"/>
    <s v="Acciones de grupo"/>
    <s v="Documentos producidos y recibidos dentro de las Acciones de Grupo."/>
    <s v="CASTELLANO"/>
    <s v="ELECTRÓNICO/PAPEL"/>
    <s v="Archivo de gestión y central de la UPRA"/>
    <m/>
    <m/>
    <s v="Archivo de gestión y central de la UPRA"/>
    <s v="A la fecha no se ha generado información relacionada con este activo"/>
    <s v="POR DEMANDA"/>
    <s v="DIRECCIÓN GENERAL"/>
    <s v="ASESORÍA JURÍDICA"/>
    <s v="2) DATOS PERSONALES?"/>
    <s v="3) PROCESOS"/>
    <m/>
    <s v="4) MAYOR"/>
    <s v="4) ES CRÍTICO PARA EL SERVICIO HACIA TERCEROS"/>
    <s v="4) 48 HORAS"/>
    <s v="TOTAL"/>
    <m/>
    <m/>
    <m/>
    <s v="ALTO"/>
    <n v="3"/>
    <s v="ALTO"/>
    <n v="3"/>
    <n v="1.5"/>
    <n v="1.5"/>
    <s v="ALTO"/>
    <s v="ALTO"/>
    <s v="ALTO"/>
    <s v="ALTO"/>
    <s v="INFORMACIÓN PÚBLICA CLASIFICADA"/>
    <s v="LEY 1712, ARTÍCULO 18 LITERAL A &quot;EL DERECHO DE TODA PERSONA A LA INTIMIDAD.&quot;"/>
    <n v="0"/>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x v="9"/>
    <s v="DIRECCIÓN GENERAL"/>
    <s v="ASESORÍA JURÍDICA"/>
    <x v="0"/>
    <x v="0"/>
    <s v="ACCIONES CONSTITUCIONALES"/>
    <s v="Acción restitución de tierras"/>
    <s v="Documentos producidos y recibidos dentro de las Acciones de Restitución de Tierras."/>
    <s v="CASTELLANO"/>
    <s v="ELECTRÓNICO/PAPEL"/>
    <s v="Archivo de gestión y central de la UPRA"/>
    <m/>
    <m/>
    <s v="Archivo de gestión y central de la UPRA"/>
    <s v="14/08/2018"/>
    <s v="POR DEMANDA"/>
    <s v="DIRECCIÓN GENERAL"/>
    <s v="ASESORÍA JURÍDICA"/>
    <s v="2) DATOS PERSONALES?"/>
    <s v="3) PROCESOS"/>
    <m/>
    <s v="4) MAYOR"/>
    <s v="4) ES CRÍTICO PARA EL SERVICIO HACIA TERCEROS"/>
    <s v="4) 48 HORAS"/>
    <s v="TOTAL"/>
    <m/>
    <m/>
    <m/>
    <s v="ALTO"/>
    <n v="3"/>
    <s v="ALTO"/>
    <n v="3"/>
    <n v="1.5"/>
    <n v="1.5"/>
    <s v="ALTO"/>
    <s v="ALTO"/>
    <s v="ALTO"/>
    <s v="ALTO"/>
    <s v="INFORMACIÓN PÚBLICA CLASIFICADA"/>
    <s v="LEY 1712, ARTÍCULO 18 LITERAL A &quot;EL DERECHO DE TODA PERSONA A LA INTIMIDAD.&quot;"/>
    <n v="0"/>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x v="9"/>
    <s v="DIRECCIÓN GENERAL"/>
    <s v="ASESORÍA JURÍDICA"/>
    <x v="0"/>
    <x v="0"/>
    <s v="ACTAS"/>
    <s v="Actas del comité de conciliación"/>
    <s v="Documento en el que se relacionan los temas tratados y las decisiones adoptadas por el Comité de Conciliación, dentro de los procesos judiciales y extrajudiciales."/>
    <s v="CASTELLANO"/>
    <s v="ELECTRÓNICO/PAPEL"/>
    <s v="Archivo de gestión y central de la UPRA"/>
    <m/>
    <m/>
    <s v="Archivo de gestión y central de la UPRA"/>
    <s v="27/01/2017"/>
    <s v="MENSUAL"/>
    <s v="DIRECCIÓN GENERAL"/>
    <s v="ASESORÍA JURÍDICA"/>
    <s v="2) DATOS PERSONALES?"/>
    <s v="3) PROCESOS"/>
    <m/>
    <s v="4) MAYOR"/>
    <s v="4) ES CRÍTICO PARA EL SERVICIO HACIA TERCEROS"/>
    <s v="4) 48 HORAS"/>
    <s v="TOTAL"/>
    <m/>
    <m/>
    <m/>
    <s v="ALTO"/>
    <n v="3"/>
    <s v="ALTO"/>
    <n v="3"/>
    <n v="1.5"/>
    <n v="1.5"/>
    <s v="ALTO"/>
    <s v="ALTO"/>
    <s v="ALTO"/>
    <s v="ALTO"/>
    <s v="INFORMACIÓN PÚBLICA CLASIFICADA"/>
    <s v="LEY 1712, ARTÍCULO 18 LITERAL A &quot;EL DERECHO DE TODA PERSONA A LA INTIMIDAD.&quot;"/>
    <n v="0"/>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x v="9"/>
    <s v="DIRECCIÓN GENERAL"/>
    <s v="ASESORÍA JURÍDICA"/>
    <x v="0"/>
    <x v="0"/>
    <s v="PROCESOS JUDICIALES"/>
    <s v="Procesos laborales"/>
    <s v="Documentos producidos y recibidos dentro de los Procesos Laborales."/>
    <s v="CASTELLANO"/>
    <s v="ELECTRÓNICO"/>
    <s v="Archivo de gestión y central de la UPRA"/>
    <m/>
    <m/>
    <s v="No disponible"/>
    <s v="A la fecha no se ha generado información relacionada con este activo"/>
    <s v="POR DEMANDA"/>
    <s v="DIRECCIÓN GENERAL"/>
    <s v="ASESORÍA JURÍDICA"/>
    <s v="2) DATOS PERSONALES?"/>
    <s v="3) PROCESOS"/>
    <m/>
    <s v="4) MAYOR"/>
    <s v="4) ES CRÍTICO PARA EL SERVICIO HACIA TERCEROS"/>
    <s v="4) 48 HORAS"/>
    <s v="TOTAL"/>
    <m/>
    <m/>
    <m/>
    <s v="ALTO"/>
    <n v="3"/>
    <s v="ALTO"/>
    <n v="3"/>
    <n v="1.5"/>
    <n v="1.5"/>
    <s v="ALTO"/>
    <s v="ALTO"/>
    <s v="ALTO"/>
    <s v="ALTO"/>
    <s v="INFORMACIÓN PÚBLICA CLASIFICADA"/>
    <s v="LEY 1712, ARTÍCULO 18 LITERAL A &quot;EL DERECHO DE TODA PERSONA A LA INTIMIDAD.&quot;"/>
    <n v="0"/>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x v="9"/>
    <s v="DIRECCIÓN GENERAL"/>
    <s v="ASESORÍA JURÍDICA"/>
    <x v="0"/>
    <x v="0"/>
    <s v="PROCESOS JUDICIALES"/>
    <s v="Procesos penales"/>
    <s v="Documentos producidos y recibidos dentro de los Procesos Penales"/>
    <s v="CASTELLANO"/>
    <s v="ELECTRÓNICO"/>
    <s v="Archivo de gestión y central de la UPRA"/>
    <m/>
    <m/>
    <s v="Archivo de gestión y central de la UPRA"/>
    <s v="10/01/2020"/>
    <s v="POR DEMANDA"/>
    <s v="DIRECCIÓN GENERAL"/>
    <s v="ASESORÍA JURÍDICA"/>
    <s v="2) DATOS PERSONALES?"/>
    <s v="3) PROCESOS"/>
    <m/>
    <s v="4) MAYOR"/>
    <s v="4) ES CRÍTICO PARA EL SERVICIO HACIA TERCEROS"/>
    <s v="4) 48 HORAS"/>
    <s v="TOTAL"/>
    <m/>
    <m/>
    <m/>
    <s v="ALTO"/>
    <n v="3"/>
    <s v="ALTO"/>
    <n v="3"/>
    <n v="1.5"/>
    <n v="1.5"/>
    <s v="ALTO"/>
    <s v="ALTO"/>
    <s v="ALTO"/>
    <s v="ALTO"/>
    <s v="INFORMACIÓN PÚBLICA CLASIFICADA"/>
    <s v="LEY 1712, ARTÍCULO 18 LITERAL A &quot;EL DERECHO DE TODA PERSONA A LA INTIMIDAD.&quot;"/>
    <n v="0"/>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x v="9"/>
    <s v="DIRECCIÓN GENERAL"/>
    <s v="ASESORÍA JURÍDICA"/>
    <x v="0"/>
    <x v="0"/>
    <s v="PROCESOS EXTRAJUDICIALES"/>
    <s v="Proceso de conciliación extrajudicial"/>
    <s v="Documentos producidos y recibidos dentro de los Procesos de Conciliación Extrajudicial"/>
    <s v="CASTELLANO"/>
    <s v="ELECTRÓNICO"/>
    <s v="Archivo de gestión y central de la UPRA"/>
    <m/>
    <m/>
    <s v="Archivo de gestión y central de la UPRA"/>
    <s v="02/01/2019"/>
    <s v="POR DEMANDA"/>
    <s v="DIRECCIÓN GENERAL"/>
    <s v="ASESORÍA JURÍDICA"/>
    <s v="2) DATOS PERSONALES?"/>
    <s v="3) PROCESOS"/>
    <m/>
    <s v="4) MAYOR"/>
    <s v="4) ES CRÍTICO PARA EL SERVICIO HACIA TERCEROS"/>
    <s v="4) 48 HORAS"/>
    <s v="TOTAL"/>
    <m/>
    <m/>
    <m/>
    <s v="ALTO"/>
    <n v="3"/>
    <s v="ALTO"/>
    <n v="3"/>
    <n v="1.5"/>
    <n v="1.5"/>
    <s v="ALTO"/>
    <s v="ALTO"/>
    <s v="ALTO"/>
    <s v="ALTO"/>
    <s v="INFORMACIÓN PÚBLICA CLASIFICADA"/>
    <s v="LEY 1712, ARTÍCULO 18 LITERAL A &quot;EL DERECHO DE TODA PERSONA A LA INTIMIDAD.&quot;"/>
    <n v="0"/>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x v="9"/>
    <s v="DIRECCIÓN GENERAL"/>
    <s v="ASESORÍA JURÍDICA"/>
    <x v="0"/>
    <x v="0"/>
    <s v="PROYECTOS"/>
    <s v="Proyectos de actos administrativos y/o legislativos"/>
    <s v="Documentos admministrativos que contienen las decisiones tomadas por el Ministerio de Agricultura o la UPRA en relación con sus competencias y funciones, de cumplimiento obligatorio a  nivel interno o externo."/>
    <s v="CASTELLANO"/>
    <s v="ELECTRÓNICO/PAPEL"/>
    <s v="Archivo de gestión y central de la UPRA"/>
    <m/>
    <m/>
    <s v="Página web UPRA /Somos UPRA/Sistema de Eficiencia Administrativa"/>
    <s v="01/01/2012"/>
    <s v="MENSUAL"/>
    <s v="DIRECCIÓN GENERAL"/>
    <s v="ASESORÍA JURÍDICA"/>
    <s v="1) INFORMACIÓN PÚBLICA"/>
    <s v="1) PÚBLICO EN GENERAL"/>
    <m/>
    <s v="2) MENOR"/>
    <s v="1) NO APLICA / NO ES RELEVANTE"/>
    <s v="8) &gt;30 DÍAS"/>
    <s v="NO APLICA"/>
    <m/>
    <m/>
    <m/>
    <s v="BAJO"/>
    <n v="1"/>
    <s v="BAJO"/>
    <n v="1"/>
    <n v="0"/>
    <n v="0.2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DIRECCIÓN GENERAL"/>
    <s v="ASESORÍA JURÍDICA"/>
    <x v="0"/>
    <x v="0"/>
    <s v="PROCESOS JUDICIALES"/>
    <s v="Acciones de Reparación Directa"/>
    <s v="Acciones de Reparación Directa"/>
    <s v="CASTELLANO"/>
    <m/>
    <s v="Archivo de gestión y central de la UPRA"/>
    <m/>
    <m/>
    <m/>
    <m/>
    <s v="POR DEMANDA"/>
    <s v="DIRECCIÓN GENERAL"/>
    <s v="ASESORÍA JURÍDICA"/>
    <s v="2) DATOS PERSONALES?"/>
    <s v="3) PROCESOS"/>
    <m/>
    <s v="4) MAYOR"/>
    <s v="4) ES CRÍTICO PARA EL SERVICIO HACIA TERCEROS"/>
    <s v="4) 48 HORAS"/>
    <s v="TOTAL"/>
    <m/>
    <m/>
    <m/>
    <m/>
    <m/>
    <s v="ALTO"/>
    <n v="3"/>
    <n v="1.5"/>
    <n v="1.5"/>
    <s v="ALTO"/>
    <s v="ALTO"/>
    <s v="ALTO"/>
    <s v="ALTO"/>
    <s v="INFORMACIÓN PÚBLICA CLASIFICADA"/>
    <s v="LEY 1712, ARTÍCULO 18 LITERAL A &quot;EL DERECHO DE TODA PERSONA A LA INTIMIDAD.&quot;"/>
    <n v="0"/>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x v="9"/>
    <s v="DIRECCIÓN GENERAL"/>
    <s v="ASESORÍA JURÍDICA"/>
    <x v="0"/>
    <x v="0"/>
    <s v="PROCESOS JUDICIALES"/>
    <s v="Acciones de Repetición"/>
    <s v="Acciones de Repetición"/>
    <s v="CASTELLANO"/>
    <m/>
    <s v="Archivo de gestión y central de la UPRA"/>
    <m/>
    <m/>
    <m/>
    <m/>
    <s v="POR DEMANDA"/>
    <s v="DIRECCIÓN GENERAL"/>
    <s v="ASESORÍA JURÍDICA"/>
    <s v="2) DATOS PERSONALES?"/>
    <s v="3) PROCESOS"/>
    <m/>
    <s v="4) MAYOR"/>
    <s v="4) ES CRÍTICO PARA EL SERVICIO HACIA TERCEROS"/>
    <s v="4) 48 HORAS"/>
    <s v="TOTAL"/>
    <m/>
    <m/>
    <m/>
    <m/>
    <m/>
    <s v="ALTO"/>
    <n v="3"/>
    <n v="1.5"/>
    <n v="1.5"/>
    <s v="ALTO"/>
    <s v="ALTO"/>
    <s v="ALTO"/>
    <s v="ALTO"/>
    <s v="INFORMACIÓN PÚBLICA CLASIFICADA"/>
    <s v="LEY 1712, ARTÍCULO 18 LITERAL A &quot;EL DERECHO DE TODA PERSONA A LA INTIMIDAD.&quot;"/>
    <n v="0"/>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x v="9"/>
    <s v="DIRECCIÓN GENERAL"/>
    <s v="ASESORÍA JURÍDICA"/>
    <x v="0"/>
    <x v="0"/>
    <s v="PROCESOS JUDICIALES"/>
    <s v="Procesos Contencioso Administrativo"/>
    <s v="Procesos Contencioso Administrativo"/>
    <s v="CASTELLANO"/>
    <m/>
    <s v="Archivo de gestión y central de la UPRA"/>
    <m/>
    <m/>
    <m/>
    <m/>
    <s v="POR DEMANDA"/>
    <s v="DIRECCIÓN GENERAL"/>
    <s v="ASESORÍA JURÍDICA"/>
    <s v="2) DATOS PERSONALES?"/>
    <s v="3) PROCESOS"/>
    <m/>
    <s v="4) MAYOR"/>
    <s v="4) ES CRÍTICO PARA EL SERVICIO HACIA TERCEROS"/>
    <s v="4) 48 HORAS"/>
    <s v="TOTAL"/>
    <m/>
    <m/>
    <m/>
    <m/>
    <m/>
    <s v="ALTO"/>
    <n v="3"/>
    <n v="1.5"/>
    <n v="1.5"/>
    <s v="ALTO"/>
    <s v="ALTO"/>
    <s v="ALTO"/>
    <s v="ALTO"/>
    <s v="INFORMACIÓN PÚBLICA CLASIFICADA"/>
    <s v="LEY 1712, ARTÍCULO 18 LITERAL A &quot;EL DERECHO DE TODA PERSONA A LA INTIMIDAD.&quot;"/>
    <n v="0"/>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x v="9"/>
    <s v="DIRECCIÓN GENERAL"/>
    <s v="ASESORÍA JURÍDICA"/>
    <x v="0"/>
    <x v="0"/>
    <s v="PROCESOS JUDICIALES"/>
    <s v="Procesos Ordinarios"/>
    <s v="Procesos Ordinarios"/>
    <s v="CASTELLANO"/>
    <m/>
    <s v="Archivo de gestión y central de la UPRA"/>
    <m/>
    <m/>
    <m/>
    <m/>
    <s v="POR DEMANDA"/>
    <s v="DIRECCIÓN GENERAL"/>
    <s v="ASESORÍA JURÍDICA"/>
    <s v="2) DATOS PERSONALES?"/>
    <s v="3) PROCESOS"/>
    <m/>
    <s v="4) MAYOR"/>
    <s v="4) ES CRÍTICO PARA EL SERVICIO HACIA TERCEROS"/>
    <s v="4) 48 HORAS"/>
    <s v="TOTAL"/>
    <m/>
    <m/>
    <m/>
    <m/>
    <m/>
    <s v="ALTO"/>
    <n v="3"/>
    <n v="1.5"/>
    <n v="1.5"/>
    <s v="ALTO"/>
    <s v="ALTO"/>
    <s v="ALTO"/>
    <s v="ALTO"/>
    <s v="INFORMACIÓN PÚBLICA CLASIFICADA"/>
    <s v="LEY 1712, ARTÍCULO 18 LITERAL A &quot;EL DERECHO DE TODA PERSONA A LA INTIMIDAD.&quot;"/>
    <n v="0"/>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x v="9"/>
    <s v="DIRECCIÓN GENERAL"/>
    <s v="ASESORÍA JURÍDICA"/>
    <x v="0"/>
    <x v="0"/>
    <s v="PROCESOS PREJUDICIALES"/>
    <s v="Procesos ante el Tribunal de Arbitramento"/>
    <s v="Procesos ante el Tribunal de Arbitramento"/>
    <s v="CASTELLANO"/>
    <m/>
    <s v="Archivo de gestión y central de la UPRA"/>
    <m/>
    <m/>
    <m/>
    <m/>
    <s v="POR DEMANDA"/>
    <s v="DIRECCIÓN GENERAL"/>
    <s v="ASESORÍA JURÍDICA"/>
    <s v="2) DATOS PERSONALES?"/>
    <s v="3) PROCESOS"/>
    <m/>
    <s v="4) MAYOR"/>
    <s v="4) ES CRÍTICO PARA EL SERVICIO HACIA TERCEROS"/>
    <s v="4) 48 HORAS"/>
    <s v="TOTAL"/>
    <m/>
    <m/>
    <m/>
    <m/>
    <m/>
    <s v="ALTO"/>
    <n v="3"/>
    <n v="1.5"/>
    <n v="1.5"/>
    <s v="ALTO"/>
    <s v="ALTO"/>
    <s v="ALTO"/>
    <s v="ALTO"/>
    <s v="INFORMACIÓN PÚBLICA CLASIFICADA"/>
    <s v="LEY 1712, ARTÍCULO 18 LITERAL A &quot;EL DERECHO DE TODA PERSONA A LA INTIMIDAD.&quot;"/>
    <n v="0"/>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x v="9"/>
    <s v="DIRECCIÓN GENERAL"/>
    <s v="ASESORÍA JURÍDICA"/>
    <x v="0"/>
    <x v="0"/>
    <s v="PROCESOS PREJUDICIALES"/>
    <s v="Procesos de Conciliación Prejudicial"/>
    <s v="Procesos de Conciliación Prejudicial"/>
    <s v="CASTELLANO"/>
    <m/>
    <s v="Archivo de gestión y central de la UPRA"/>
    <m/>
    <m/>
    <m/>
    <m/>
    <s v="POR DEMANDA"/>
    <s v="DIRECCIÓN GENERAL"/>
    <s v="ASESORÍA JURÍDICA"/>
    <s v="2) DATOS PERSONALES?"/>
    <s v="3) PROCESOS"/>
    <m/>
    <s v="4) MAYOR"/>
    <s v="4) ES CRÍTICO PARA EL SERVICIO HACIA TERCEROS"/>
    <s v="4) 48 HORAS"/>
    <s v="TOTAL"/>
    <m/>
    <m/>
    <m/>
    <m/>
    <m/>
    <s v="ALTO"/>
    <n v="3"/>
    <n v="1.5"/>
    <n v="1.5"/>
    <s v="ALTO"/>
    <s v="ALTO"/>
    <s v="ALTO"/>
    <s v="ALTO"/>
    <s v="INFORMACIÓN PÚBLICA CLASIFICADA"/>
    <s v="LEY 1712, ARTÍCULO 18 LITERAL A &quot;EL DERECHO DE TODA PERSONA A LA INTIMIDAD.&quot;"/>
    <n v="0"/>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x v="9"/>
    <s v="DIRECCIÓN GENERAL"/>
    <s v="ASESORÍA JURÍDICA"/>
    <x v="0"/>
    <x v="0"/>
    <s v="PROYECTOS"/>
    <s v="Proyectos de Actos Administrativos y/o Legislativos"/>
    <s v="Proyectos de Actos Administrativos y/o Legislativos"/>
    <s v="CASTELLANO"/>
    <m/>
    <s v="Archivo de gestión y central de la UPRA"/>
    <m/>
    <m/>
    <m/>
    <m/>
    <s v="POR DEMANDA"/>
    <s v="DIRECCIÓN GENERAL"/>
    <s v="ASESORÍA JURÍDICA"/>
    <s v="1) INFORMACIÓN PÚBLICA"/>
    <s v="1) PÚBLICO EN GENERAL"/>
    <m/>
    <s v="2) MENOR"/>
    <s v="2) ES CRÍTICO PARA LAS OPERACIONES INTERNAS"/>
    <s v="7) 30 DÍAS"/>
    <s v="NO APLICA"/>
    <m/>
    <m/>
    <m/>
    <m/>
    <m/>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DIRECCIÓN GENERAL"/>
    <s v="ASESORÍA TÉCNICA"/>
    <x v="0"/>
    <x v="0"/>
    <s v="CONCEPTOS"/>
    <s v="Conceptos técnicos"/>
    <s v="Mediante el cual se evalúan y verifican las especificaciones o características técnicas de los bienes y/o servicios ofrecidos, para determinar si se adecuan a las directrices técnicas y a los requerimientos institucionales."/>
    <s v="CASTELLANO"/>
    <s v="ELECTRÓNICO/PAPEL"/>
    <s v="Archivo de gestión y central de la UPRA"/>
    <m/>
    <m/>
    <s v="Disponible. Información que se puede consultar por solicitud en el archivo central."/>
    <d v="2013-04-26T00:00:00"/>
    <s v="POR DEMANDA"/>
    <s v="DIRECCIÓN GENERAL"/>
    <s v="ASESORÍA TÉCNICA"/>
    <s v="1) INFORMACIÓN PÚBLICA"/>
    <s v="1) PÚBLICO EN GENERAL"/>
    <m/>
    <s v="2) MENOR"/>
    <s v="2) ES CRÍTICO PARA LAS OPERACIONES INTERNAS"/>
    <s v="6) 14 DÍAS"/>
    <s v="NO APLICA"/>
    <m/>
    <m/>
    <m/>
    <s v="BAJO"/>
    <n v="1"/>
    <s v="BAJO"/>
    <n v="1"/>
    <n v="0.5"/>
    <n v="1"/>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DIRECCIÓN GENERAL"/>
    <s v="ASESORÍA TÉCNICA"/>
    <x v="0"/>
    <x v="0"/>
    <s v="PROYECTOS"/>
    <s v="Proyectos de cooperación internacional"/>
    <s v="La cooperación bilateral es la que se lleva a cabo entre dos países, en el marco de un convenio o acuerdo suscrito entre las partes, regulando las condiciones, los alcances y el otorgamiento y recepción de la acción."/>
    <s v="CASTELLANO"/>
    <s v="ELECTRÓNICO/PAPEL"/>
    <s v="Archivo de gestión y central de la UPRA"/>
    <m/>
    <m/>
    <s v="Disponible. Información que se puede consultar por solicitud en el archivo central."/>
    <d v="2018-11-24T00:00:00"/>
    <s v="POR DEMANDA"/>
    <s v="DIRECCIÓN GENERAL"/>
    <s v="ASESORÍA TÉCNICA"/>
    <s v="1) INFORMACIÓN PÚBLICA"/>
    <s v="1) PÚBLICO EN GENERAL"/>
    <m/>
    <s v="3) MODERADO"/>
    <s v="3) PODRÍA AFECTAR LA TOMA DE DECISIONES"/>
    <s v="6) 14 DÍAS"/>
    <s v="NO APLICA"/>
    <m/>
    <m/>
    <m/>
    <s v="BAJO"/>
    <n v="1"/>
    <s v="BAJO"/>
    <n v="1"/>
    <n v="1"/>
    <n v="1"/>
    <s v="BAJO"/>
    <s v="MEDIO"/>
    <s v="MEDI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SECRETARÍA GENERAL"/>
    <s v="GESTIÓN DOCUMENTAL"/>
    <x v="0"/>
    <x v="0"/>
    <s v="CIRCULARES"/>
    <s v="Circulares informativas"/>
    <s v="La serie agrupa documentos que contienen información de carácter general, informativo y/o normativo, que se utilizan para dar a conocer actividades internas de la Entidad, así como las normas generales, cambios, políticas y asuntos de interés común."/>
    <s v="CASTELLANO"/>
    <s v="PAPEL"/>
    <s v="Archivo de gestión y central de la UPRA"/>
    <m/>
    <m/>
    <s v="Disponible. Información que se puede consultar por solicitud en el archivo central."/>
    <d v="2013-05-04T00:00:00"/>
    <s v="POR DEMANDA"/>
    <s v="SECRETARÍA GENERAL"/>
    <s v="ASESORÍA DE COMUNICACIONES"/>
    <s v="1) INFORMACIÓN PÚBLICA"/>
    <s v="2) INTERNO DE LA ENTIDAD"/>
    <m/>
    <s v="2) MENOR"/>
    <s v="2) ES CRÍTICO PARA LAS OPERACIONES INTERNAS"/>
    <s v="7) 30 DÍAS"/>
    <s v="NO APLICA"/>
    <m/>
    <m/>
    <m/>
    <s v="BAJO"/>
    <n v="1"/>
    <s v="MEDIO"/>
    <n v="2"/>
    <n v="0.5"/>
    <n v="0.5"/>
    <s v="MEDIO"/>
    <s v="BAJ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SECRETARÍA GENERAL"/>
    <s v="GESTIÓN DOCUMENTAL"/>
    <x v="0"/>
    <x v="0"/>
    <s v="CIRCULARES"/>
    <s v="Circulares normativas"/>
    <s v="La serie agrupa documentos que contienen información de carácter general, informativo y/o normativo, que se utilizan para dar a conocer actividades internas de la Entidad, así como las normas generales, cambios, políticas y asuntos de interés común."/>
    <s v="CASTELLANO"/>
    <s v="PAPEL"/>
    <s v="Archivo de gestión y central de la UPRA"/>
    <m/>
    <m/>
    <s v="Disponible. Información que se puede consultar por solicitud en el archivo central."/>
    <d v="2013-12-26T00:00:00"/>
    <s v="POR DEMANDA"/>
    <s v="SECRETARÍA GENERAL"/>
    <s v="ASESORÍA DE COMUNICACIONES"/>
    <s v="1) INFORMACIÓN PÚBLICA"/>
    <s v="2) INTERNO DE LA ENTIDAD"/>
    <m/>
    <s v="2) MENOR"/>
    <s v="2) ES CRÍTICO PARA LAS OPERACIONES INTERNAS"/>
    <s v="7) 30 DÍAS"/>
    <s v="NO APLICA"/>
    <m/>
    <m/>
    <m/>
    <s v="BAJO"/>
    <n v="1"/>
    <s v="MEDIO"/>
    <n v="2"/>
    <n v="0.5"/>
    <n v="0.5"/>
    <s v="MEDIO"/>
    <s v="BAJ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SECRETARÍA GENERAL"/>
    <s v="DESPACHO SECRETARÍA GENERAL"/>
    <x v="0"/>
    <x v="0"/>
    <s v="PROCESOS DISCIPLINARIOS"/>
    <s v="Procesos disciplinarios ordinarios"/>
    <s v="El procedimiento ordinario inicia de oficio, por información proveniente de un servidor público o por queja formulada por cualquier persona y finaliza con un auto inhibitorio, un auto de archivo definitivo; un auto de remisión por competencia o por fallo sancionatorio o absolutorio."/>
    <s v="CASTELLANO"/>
    <s v="PAPEL"/>
    <s v="Archivo de gestión y central de la UPRA"/>
    <m/>
    <m/>
    <s v="Disponible. Información que se puede consultar por solicitud en el archivo central."/>
    <d v="2014-06-06T00:00:00"/>
    <s v="POR DEMANDA"/>
    <s v="SECRETARÍA GENERAL"/>
    <s v="GESTIÓN DOCUMENTAL"/>
    <s v="2) DATOS PERSONALES?"/>
    <s v="2) INTERNO DE LA ENTIDAD"/>
    <m/>
    <s v="4) MAYOR"/>
    <s v="5) PUEDE GENERAR INCUMPLIMIENTOS LEGALES Y REGLAMENTARIOS"/>
    <s v="5) 7 DÍAS"/>
    <s v="PARCIAL"/>
    <m/>
    <m/>
    <m/>
    <s v="ALTO"/>
    <n v="3"/>
    <s v="MEDIO"/>
    <n v="2"/>
    <n v="2"/>
    <n v="1.25"/>
    <s v="ALTO"/>
    <s v="ALTO"/>
    <s v="ALTO"/>
    <s v="ALTO"/>
    <s v="INFORMACIÓN PÚBLICA CLASIFICADA"/>
    <s v="LEY 1712, ARTÍCULO 18 LITERAL A &quot;EL DERECHO DE TODA PERSONA A LA INTIMIDAD.&quot;"/>
    <n v="0"/>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x v="9"/>
    <s v="SECRETARÍA GENERAL"/>
    <s v="DESPACHO SECRETARÍA GENERAL"/>
    <x v="0"/>
    <x v="0"/>
    <s v="PROCESOS DISCIPLINARIOS"/>
    <s v="Procesos disciplinarios verbales"/>
    <s v="Conjunto de actos y etapas que se imprimen en la actuación disciplinaria, de manera verbal y sumaria, tendiente a la aplicación del derecho en un caso concreto cuando s presente uno de los siguientes evento: flagrancia, confesión, faltas leves, faltas gravísimas,"/>
    <s v="CASTELLANO"/>
    <s v="PAPEL"/>
    <s v="Archivo de gestión y central de la UPRA"/>
    <m/>
    <m/>
    <s v="Disponible. Información que se puede consultar por solicitud en el archivo central."/>
    <s v="Por identificar"/>
    <s v="POR DEMANDA"/>
    <s v="SECRETARÍA GENERAL"/>
    <s v="GESTIÓN DOCUMENTAL"/>
    <s v="2) DATOS PERSONALES?"/>
    <s v="2) INTERNO DE LA ENTIDAD"/>
    <m/>
    <s v="4) MAYOR"/>
    <s v="5) PUEDE GENERAR INCUMPLIMIENTOS LEGALES Y REGLAMENTARIOS"/>
    <s v="5) 7 DÍAS"/>
    <s v="PARCIAL"/>
    <m/>
    <m/>
    <m/>
    <s v="ALTO"/>
    <n v="3"/>
    <s v="MEDIO"/>
    <n v="2"/>
    <n v="2"/>
    <n v="1.25"/>
    <s v="ALTO"/>
    <s v="ALTO"/>
    <s v="ALTO"/>
    <s v="ALTO"/>
    <s v="INFORMACIÓN PÚBLICA CLASIFICADA"/>
    <s v="LEY 1712, ARTÍCULO 18 LITERAL A &quot;EL DERECHO DE TODA PERSONA A LA INTIMIDAD.&quot;"/>
    <n v="0"/>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x v="9"/>
    <s v="SECRETARÍA GENERAL"/>
    <s v="DESPACHO SECRETARÍA GENERAL"/>
    <x v="0"/>
    <x v="0"/>
    <s v="RESOLUCIONES"/>
    <s v="N/A"/>
    <s v="Son decisiones no normativas por parte de una autoridad ya sea política, administrativa o judicial que solventa un conflicto o da pautas a seguir en una materia determinada"/>
    <s v="CASTELLANO"/>
    <s v="PAPEL"/>
    <s v="Archivo de gestión y central de la UPRA"/>
    <m/>
    <m/>
    <s v="Disponible. Información que se puede consultar por solicitud en el archivo central."/>
    <d v="2012-04-10T00:00:00"/>
    <s v="POR DEMANDA"/>
    <s v="SECRETARÍA GENERAL"/>
    <s v="GESTIÓN DOCUMENTAL"/>
    <s v="1) INFORMACIÓN PÚBLICA"/>
    <s v="2) INTERNO DE LA ENTIDAD"/>
    <m/>
    <s v="2) MENOR"/>
    <s v="2) ES CRÍTICO PARA LAS OPERACIONES INTERNAS"/>
    <s v="6) 14 DÍAS"/>
    <s v="NO APLICA"/>
    <m/>
    <m/>
    <m/>
    <s v="BAJO"/>
    <n v="1"/>
    <s v="MEDIO"/>
    <n v="2"/>
    <n v="0.5"/>
    <n v="1"/>
    <s v="MEDIO"/>
    <s v="BAJ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DIRECCIÓN GENERAL"/>
    <s v="ASESORÍA TÉCNICA"/>
    <x v="0"/>
    <x v="0"/>
    <s v="CONCEPTOS"/>
    <s v="Conceptos técnicos de gestión intersectorial"/>
    <s v="Refleja los conceptos emitidos por la dependencia, para prestar asistencia a las demás áreas funcionales con relación a la gestión intersectorial"/>
    <s v="CASTELLANO"/>
    <s v="ELECTRÓNICO/PAPEL"/>
    <s v="Archivo de gestión y central de la UPRA"/>
    <m/>
    <m/>
    <s v="Disponible. Información que se puede consultar por solicitud en el archivo central."/>
    <d v="2021-01-01T00:00:00"/>
    <s v="POR DEMANDA"/>
    <s v="DIRECCIÓN GENERAL"/>
    <s v="ASESORÍA TÉCNICA"/>
    <s v="1) INFORMACIÓN PÚBLICA"/>
    <s v="1) PÚBLICO EN GENERAL"/>
    <m/>
    <s v="2) MENOR"/>
    <s v="2) ES CRÍTICO PARA LAS OPERACIONES INTERNAS"/>
    <s v="6) 14 DÍAS"/>
    <s v="NO APLICA"/>
    <m/>
    <m/>
    <m/>
    <s v="BAJO"/>
    <n v="1"/>
    <s v="BAJO"/>
    <n v="1"/>
    <n v="0.5"/>
    <n v="1"/>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DIRECCIÓN GENERAL"/>
    <s v="ASESORÍA TÉCNICA"/>
    <x v="0"/>
    <x v="0"/>
    <s v="CONCEPTOS"/>
    <s v="Conceptos técnicos de iniciativas de cooperación internacional"/>
    <s v="Refleja los conceptos emitidos por la dependencia, para prestar asistencia a las demás áreas funcionales con relación a las iniciativas de cooperación internacional"/>
    <s v="CASTELLANO"/>
    <s v="ELECTRÓNICO/PAPEL"/>
    <s v="Archivo de gestión y central de la UPRA"/>
    <m/>
    <m/>
    <s v="Disponible. Información que se puede consultar por solicitud en el archivo central."/>
    <d v="2021-01-01T00:00:00"/>
    <s v="POR DEMANDA"/>
    <s v="DIRECCIÓN GENERAL"/>
    <s v="ASESORÍA TÉCNICA"/>
    <s v="1) INFORMACIÓN PÚBLICA"/>
    <s v="1) PÚBLICO EN GENERAL"/>
    <m/>
    <s v="2) MENOR"/>
    <s v="2) ES CRÍTICO PARA LAS OPERACIONES INTERNAS"/>
    <s v="6) 14 DÍAS"/>
    <s v="NO APLICA"/>
    <m/>
    <m/>
    <m/>
    <s v="BAJO"/>
    <n v="1"/>
    <s v="BAJO"/>
    <n v="1"/>
    <n v="0.5"/>
    <n v="1"/>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DIRECCIÓN GENERAL"/>
    <s v="ASESORÍA TÉCNICA"/>
    <x v="0"/>
    <x v="0"/>
    <s v="INFORMES"/>
    <s v="Informes técnicos de cooperación internacional"/>
    <s v="Documento que contiene información sobre la gestión adelantada en el desarrollo de la implementación de la estrategia institucional de cooperación internacional"/>
    <s v="CASTELLANO"/>
    <s v="ELECTRÓNICO"/>
    <s v="Archivo de gestión y central de la UPRA"/>
    <m/>
    <m/>
    <s v="Disponible. Información que se puede consultar por solicitud en el archivo central."/>
    <d v="2021-01-02T00:00:00"/>
    <s v="ANUAL"/>
    <s v="DIRECCIÓN GENERAL"/>
    <s v="ASESORÍA TÉCNICA"/>
    <s v="1) INFORMACIÓN PÚBLICA"/>
    <s v="1) PÚBLICO EN GENERAL"/>
    <m/>
    <s v="2) MENOR"/>
    <s v="2) ES CRÍTICO PARA LAS OPERACIONES INTERNAS"/>
    <s v="6) 14 DÍAS"/>
    <s v="NO APLICA"/>
    <m/>
    <m/>
    <m/>
    <s v="BAJO"/>
    <n v="1"/>
    <s v="BAJO"/>
    <n v="1"/>
    <n v="0.5"/>
    <n v="1"/>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DIRECCIÓN GENERAL"/>
    <s v="ASESORÍA TÉCNICA"/>
    <x v="0"/>
    <x v="0"/>
    <s v="INFORMES"/>
    <s v="Informes técnicos de gestión intersectorial"/>
    <s v="Documento que contiene la gestión adelantada con otros sectores para el uso eficiente del suelo rural"/>
    <s v="CASTELLANO"/>
    <s v="ELECTRÓNICO"/>
    <s v="Archivo de gestión y central de la UPRA"/>
    <m/>
    <m/>
    <s v="Disponible. Información que se puede consultar por solicitud en el archivo central."/>
    <d v="2021-01-03T00:00:00"/>
    <s v="ANUAL"/>
    <s v="DIRECCIÓN GENERAL"/>
    <s v="ASESORÍA TÉCNICA"/>
    <s v="1) INFORMACIÓN PÚBLICA"/>
    <s v="1) PÚBLICO EN GENERAL"/>
    <m/>
    <s v="2) MENOR"/>
    <s v="2) ES CRÍTICO PARA LAS OPERACIONES INTERNAS"/>
    <s v="6) 14 DÍAS"/>
    <s v="NO APLICA"/>
    <m/>
    <m/>
    <m/>
    <s v="BAJO"/>
    <n v="1"/>
    <s v="BAJO"/>
    <n v="1"/>
    <n v="0.5"/>
    <n v="1"/>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DIRECCIÓN GENERAL"/>
    <s v="ASESORÍA DE PLANEACIÓN"/>
    <x v="0"/>
    <x v="0"/>
    <s v="ACTAS"/>
    <s v="Actas del comité institucional de gestión y desempeño"/>
    <s v="Documento en el que se relacionan los temas tratados y acordados por el Comité Institucional Gestión y Desempeño en razón de la resolución interna de conformación del comité CIGDE en la UPRA."/>
    <s v="CASTELLANO"/>
    <s v="ELECTRÓNICO/PAPEL"/>
    <s v="Archivo de gestión y central de la UPRA"/>
    <m/>
    <m/>
    <s v="Disponible. Información que se puede consultar por solicitud en el archivo central."/>
    <s v="18/04/2020"/>
    <s v="TRIMESTRAL"/>
    <s v="DIRECCIÓN GENERAL"/>
    <s v="ASESORÍA DE PLANEACIÓN"/>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DIRECCIÓN GENERAL"/>
    <s v="ASESORÍA DE PLANEACIÓN"/>
    <x v="0"/>
    <x v="0"/>
    <s v="ACTAS"/>
    <s v="Actas del comité programación presupuestal"/>
    <s v="Documento en el que se relacionan los temas tratados y acordados por el Comité de programación presupuestal en razón de la resolución interna de conformación de este comité en  la UPRA."/>
    <s v="CASTELLANO"/>
    <s v="ELECTRÓNICO/PAPEL"/>
    <s v="Archivo de gestión y central de la UPRA"/>
    <m/>
    <m/>
    <s v="Disponible. Información que se puede consultar por solicitud en el archivo central."/>
    <s v="12/03/2018"/>
    <s v="POR DEMANDA"/>
    <s v="DIRECCIÓN GENERAL"/>
    <s v="ASESORÍA DE PLANEACIÓN"/>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DIRECCIÓN GENERAL"/>
    <s v="ASESORÍA DE PLANEACIÓN"/>
    <x v="0"/>
    <x v="0"/>
    <s v="ACTAS"/>
    <s v="Actas sistemas de gestión"/>
    <s v="Documento en el que se relacionan los temas tratados y acordados en relación a la administración y seguimiento del Sistema de Gestión, las acciones adelantadas y decisionestomadas."/>
    <s v="CASTELLANO"/>
    <s v="ELECTRÓNICO/PAPEL"/>
    <s v="Archivo de gestión y central de la UPRA"/>
    <m/>
    <m/>
    <s v="Disponible. Información que se puede consultar por solicitud en el archivo central."/>
    <s v="01/01/2021"/>
    <s v="MENSUAL"/>
    <s v="DIRECCIÓN GENERAL"/>
    <s v="ASESORÍA DE PLANEACIÓN"/>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DIRECCIÓN GENERAL"/>
    <s v="ASESORÍA DE PLANEACIÓN"/>
    <x v="0"/>
    <x v="0"/>
    <s v="ANTEPROYECTO DE PRESUPUESTO"/>
    <s v="N/A"/>
    <s v="Consiste en la proyección de los ingresos y  gastos_x000a_de la entidad para una vigencia fiscal, conforme lo establece el Ministerio de Hacienda y Crédito Público."/>
    <s v="CASTELLANO"/>
    <s v="ELECTRÓNICO"/>
    <s v="Archivo de gestión y central de la UPRA"/>
    <m/>
    <m/>
    <s v="Disponible. Información que se puede consultar por solicitud en el archivo central."/>
    <s v="01/03/2014"/>
    <s v="ANUAL"/>
    <s v="DIRECCIÓN GENERAL"/>
    <s v="ASESORÍA DE PLANEACIÓN"/>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DIRECCIÓN GENERAL"/>
    <s v="ASESORÍA DE PLANEACIÓN"/>
    <x v="0"/>
    <x v="0"/>
    <s v="INFORMES"/>
    <s v="Informes a otras entidades"/>
    <s v="Informes excepcionales que son requeridos por entidades públicas o privadas en ejercicio de sus funciones."/>
    <s v="CASTELLANO"/>
    <s v="ELECTRÓNICO"/>
    <s v="Archivo de gestión y central de la UPRA"/>
    <m/>
    <m/>
    <s v="Disponible. Información que se puede consultar por solicitud en el archivo central."/>
    <s v="16/01/2013"/>
    <s v="ANUAL"/>
    <s v="DIRECCIÓN GENERAL"/>
    <s v="ASESORÍA DE PLANEACIÓN"/>
    <s v="1) INFORMACIÓN PÚBLICA"/>
    <s v="1) PÚBLICO EN GENERAL"/>
    <m/>
    <s v="4) MAYOR"/>
    <s v="4) ES CRÍTICO PARA EL SERVICIO HACIA TERCEROS"/>
    <s v="5) 7 DÍAS"/>
    <s v="NO APLICA"/>
    <m/>
    <m/>
    <m/>
    <s v="BAJO"/>
    <n v="1"/>
    <s v="BAJO"/>
    <n v="1"/>
    <n v="1.5"/>
    <n v="1.25"/>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DIRECCIÓN GENERAL"/>
    <s v="ASESORÍA DE PLANEACIÓN"/>
    <x v="0"/>
    <x v="0"/>
    <s v="INFORMES"/>
    <s v="Informes de gestión institucional"/>
    <s v="Son los documentos que contienen la información consolidada sobre los resultados obtenidos en el proceso de Evaluación del Desempeño Laboral, y presenta los análisis cuantitativos y cualitativos que permitan establecer el Plan de Estímulos e Incentivos, así como detectar las fortalezas y debilidades, para que sean tenidas en cuenta en el Plan Institucional de Capacitación y en el Plan de Bienestar de la entidad."/>
    <s v="CASTELLANO"/>
    <s v="ELECTRÓNICO"/>
    <s v="Archivo de gestión y central de la UPRA"/>
    <m/>
    <m/>
    <s v="Disponible. Información que se puede consultar por solicitud en el archivo central."/>
    <s v="31/12/2014"/>
    <s v="SEMESTRAL"/>
    <s v="DIRECCIÓN GENERAL"/>
    <s v="ASESORÍA DE PLANEACIÓN"/>
    <s v="1) INFORMACIÓN PÚBLICA"/>
    <s v="1) PÚBLICO EN GENERAL"/>
    <m/>
    <s v="4) MAYOR"/>
    <s v="3) PODRÍA AFECTAR LA TOMA DE DECISIONES"/>
    <s v="5) 7 DÍAS"/>
    <s v="NO APLICA"/>
    <m/>
    <m/>
    <m/>
    <s v="BAJO"/>
    <n v="1"/>
    <s v="BAJO"/>
    <n v="1"/>
    <n v="1"/>
    <n v="1.25"/>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DIRECCIÓN GENERAL"/>
    <s v="ASESORÍA DE PLANEACIÓN"/>
    <x v="0"/>
    <x v="0"/>
    <s v="INFORMES"/>
    <s v="Informes de gestión de indicadores"/>
    <s v="Agrupación documental en la que se registra la metodología utilizada para el diseño, formulación, seguimiento de los indicadores del desempeño de los procesos del Sistema Integrado de Gestión de una entidad."/>
    <s v="CASTELLANO"/>
    <s v="ELECTRÓNICO"/>
    <s v="Archivo de gestión y central de la UPRA"/>
    <m/>
    <m/>
    <s v="Disponible. Información que se puede consultar por solicitud en el archivo central."/>
    <s v="09/04/2015"/>
    <s v="TRIMESTRAL"/>
    <s v="DIRECCIÓN GENERAL"/>
    <s v="ASESORÍA DE PLANEACIÓN"/>
    <s v="1) INFORMACIÓN PÚBLICA"/>
    <s v="1) PÚBLICO EN GENERAL"/>
    <m/>
    <s v="4) MAYOR"/>
    <s v="3) PODRÍA AFECTAR LA TOMA DE DECISIONES"/>
    <s v="5) 7 DÍAS"/>
    <s v="NO APLICA"/>
    <m/>
    <m/>
    <m/>
    <s v="BAJO"/>
    <n v="1"/>
    <s v="BAJO"/>
    <n v="1"/>
    <n v="1"/>
    <n v="1.25"/>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DIRECCIÓN GENERAL"/>
    <s v="ASESORÍA DE PLANEACIÓN"/>
    <x v="0"/>
    <x v="0"/>
    <s v="INSTRUMENTOS DEL SISTEMA DE GESTIÓN DE CALIDAD"/>
    <s v="Instrumentos para el control de documentos"/>
    <s v="Son aquellos para definir la modificaciòn o cambios de los documentos dentro del sistema de gestión"/>
    <s v="CASTELLANO"/>
    <s v="ELECTRÓNICO"/>
    <s v="Archivo de gestión y central de la UPRA"/>
    <m/>
    <m/>
    <s v="Disponible. Información que se puede consultar por solicitud en el archivo central."/>
    <s v="24/01/2014"/>
    <s v="POR DEMANDA"/>
    <s v="DIRECCIÓN GENERAL"/>
    <s v="ASESORÍA DE PLANEACIÓN"/>
    <s v="1) INFORMACIÓN PÚBLICA"/>
    <s v="1) PÚBLICO EN GENERAL"/>
    <m/>
    <s v="2) MENOR"/>
    <s v="1) NO APLICA / NO ES RELEVANTE"/>
    <s v="7) 30 DÍAS"/>
    <s v="NO APLICA"/>
    <m/>
    <m/>
    <m/>
    <s v="BAJO"/>
    <n v="1"/>
    <s v="BAJO"/>
    <n v="1"/>
    <n v="0"/>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DIRECCIÓN GENERAL"/>
    <s v="ASESORÍA DE PLANEACIÓN"/>
    <x v="0"/>
    <x v="0"/>
    <s v="INSTRUMENTOS DE ADMINISTRACIÓN DEL SISTEMA DE GESTIÓN"/>
    <s v="Instrumentos para la planificación del SG"/>
    <s v="Son aquellos para planificar el desarrollo, control y medición dentro del sistema de gestión"/>
    <s v="CASTELLANO"/>
    <s v="ELECTRÓNICO"/>
    <s v="Archivo de gestión y central de la UPRA"/>
    <m/>
    <m/>
    <s v="Disponible. Información que se puede consultar por solicitud en el archivo central."/>
    <s v="01/01/2021"/>
    <s v="POR DEMANDA"/>
    <s v="DIRECCIÓN GENERAL"/>
    <s v="ASESORÍA DE PLANEACIÓN"/>
    <s v="1) INFORMACIÓN PÚBLICA"/>
    <s v="1) PÚBLICO EN GENERAL"/>
    <m/>
    <s v="2) MENOR"/>
    <s v="2) ES CRÍTICO PARA LAS OPERACIONES INTERNAS"/>
    <s v="7) 30 DÍAS"/>
    <s v="NO APLICA"/>
    <m/>
    <m/>
    <m/>
    <s v="BAJO"/>
    <n v="1"/>
    <s v="BAJO"/>
    <n v="1"/>
    <n v="0.5"/>
    <n v="0.5"/>
    <s v="BAJO"/>
    <s v="BAJO"/>
    <s v="BAJO"/>
    <s v="BAJ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DIRECCIÓN GENERAL"/>
    <s v="ASESORÍA DE PLANEACIÓN"/>
    <x v="0"/>
    <x v="0"/>
    <s v="PLANES"/>
    <s v="Planes de acción"/>
    <s v="Instrumento de programación anual de las metas del plan de desarrollo que permite a cada dependencia de la administración orientar su quehacer para cumplir con los compromisos establecidos en el plan de desarrollo"/>
    <s v="CASTELLANO"/>
    <s v="ELECTRÓNICO/PAPEL"/>
    <s v="Archivo de gestión y central de la UPRA"/>
    <m/>
    <m/>
    <s v="Disponible. Información que se puede consultar por solicitud en el archivo central."/>
    <s v="30/03/2012"/>
    <s v="ANUAL"/>
    <s v="DIRECCIÓN GENERAL"/>
    <s v="ASESORÍA DE PLANEACIÓN"/>
    <s v="1) INFORMACIÓN PÚBLICA"/>
    <s v="1) PÚBLICO EN GENERAL"/>
    <m/>
    <s v="4) MAYOR"/>
    <s v="2) ES CRÍTICO PARA LAS OPERACIONES INTERNAS"/>
    <s v="5) 7 DÍAS"/>
    <s v="NO APLICA"/>
    <m/>
    <m/>
    <m/>
    <s v="BAJO"/>
    <n v="1"/>
    <s v="BAJO"/>
    <n v="1"/>
    <n v="0.5"/>
    <n v="1.25"/>
    <s v="BAJO"/>
    <s v="ALTO"/>
    <s v="BAJ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DIRECCIÓN GENERAL"/>
    <s v="ASESORÍA DE PLANEACIÓN"/>
    <x v="0"/>
    <x v="0"/>
    <s v="PLANES"/>
    <s v="Planes estratégicos institucionales"/>
    <s v="Documento en el que se organiza y orienta estratégicamente las acciones de una entidad cuatrienalmente para alcanzar objetivos acordes con su misión y con el Plan Nacional de Desarrollo. Glosario Dirección Nacional de Planeación."/>
    <s v="CASTELLANO"/>
    <s v="ELECTRÓNICO/PAPEL"/>
    <s v="Archivo de gestión y central de la UPRA"/>
    <m/>
    <m/>
    <s v="Disponible. Información que se puede consultar por solicitud en el archivo central."/>
    <s v="15/04/2013"/>
    <s v="CUATRIENAL"/>
    <s v="DIRECCIÓN GENERAL"/>
    <s v="ASESORÍA DE PLANEACIÓN"/>
    <s v="1) INFORMACIÓN PÚBLICA"/>
    <s v="1) PÚBLICO EN GENERAL"/>
    <m/>
    <s v="4) MAYOR"/>
    <s v="2) ES CRÍTICO PARA LAS OPERACIONES INTERNAS"/>
    <s v="5) 7 DÍAS"/>
    <s v="NO APLICA"/>
    <m/>
    <m/>
    <m/>
    <s v="BAJO"/>
    <n v="1"/>
    <s v="BAJO"/>
    <n v="1"/>
    <n v="0.5"/>
    <n v="1.25"/>
    <s v="BAJO"/>
    <s v="ALTO"/>
    <s v="BAJ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DIRECCIÓN GENERAL"/>
    <s v="ASESORÍA DE PLANEACIÓN"/>
    <x v="0"/>
    <x v="0"/>
    <s v="PROYECTOS"/>
    <s v="Proyectos de inversión"/>
    <s v="Se entiende como el instrumento de planeación que vincula recursos públicos (humanos, físicos, monetarios, entre otros)  con los cuales se da respuesta a las necesidades de planificación del ordenamiento productivo y social de la propiedad en el ámbito nacional y territorial"/>
    <s v="CASTELLANO"/>
    <s v="ELECTRÓNICO"/>
    <s v="Archivo de gestión y central de la UPRA"/>
    <m/>
    <m/>
    <s v="Disponible. Información que se puede consultar por solicitud en el archivo central."/>
    <s v="16/09/2013"/>
    <s v="ANUAL"/>
    <s v="DIRECCIÓN GENERAL"/>
    <s v="ASESORÍA DE PLANEACIÓN"/>
    <s v="1) INFORMACIÓN PÚBLICA"/>
    <s v="1) PÚBLICO EN GENERAL"/>
    <m/>
    <s v="4) MAYOR"/>
    <s v="2) ES CRÍTICO PARA LAS OPERACIONES INTERNAS"/>
    <s v="5) 7 DÍAS"/>
    <s v="NO APLICA"/>
    <m/>
    <m/>
    <m/>
    <s v="BAJO"/>
    <n v="1"/>
    <s v="BAJO"/>
    <n v="1"/>
    <n v="0.5"/>
    <n v="1.25"/>
    <s v="BAJO"/>
    <s v="ALTO"/>
    <s v="BAJ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DIRECCIÓN GENERAL"/>
    <s v="DESPACHO DE LA DIRECCIÓN GENERAL"/>
    <x v="0"/>
    <x v="0"/>
    <s v="ACTAS"/>
    <s v="Actas del comité de dirección"/>
    <s v="Actas que registra los temas tratados, las decisiones y acciones tomadas en el comité de dirección, con la finalidad de certificar lo acontecido y dar validez a lo acordado."/>
    <s v="CASTELLANO"/>
    <s v="PAPEL"/>
    <s v="Archivo de gestión y central de la UPRA"/>
    <m/>
    <m/>
    <s v="Disponible. Información que se puede consultar por solicitud en el archivo central."/>
    <d v="2013-01-18T00:00:00"/>
    <s v="MENSUAL"/>
    <s v="DIRECCIÓN GENERAL"/>
    <s v="GESTIÓN DOCUMENTAL"/>
    <s v="1) INFORMACIÓN PÚBLICA"/>
    <s v="1) PÚBLICO EN GENERAL"/>
    <m/>
    <s v="4) MAYOR"/>
    <s v="2) ES CRÍTICO PARA LAS OPERACIONES INTERNAS"/>
    <s v="6) 14 DÍAS"/>
    <s v="NO APLICA"/>
    <m/>
    <m/>
    <m/>
    <s v="BAJO"/>
    <n v="1"/>
    <s v="BAJO"/>
    <n v="1"/>
    <n v="0.5"/>
    <n v="1"/>
    <s v="BAJO"/>
    <s v="ALTO"/>
    <s v="BAJ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DIRECCIÓN GENERAL"/>
    <s v="DESPACHO DE LA DIRECCIÓN GENERAL"/>
    <x v="0"/>
    <x v="0"/>
    <s v="INFORMES DE GESTIÓN"/>
    <s v="Informes de gestión"/>
    <s v="Documento que incluye las actividades de coordinación, gestión, administración y dirección que se han efectuado durante un período de tiempo"/>
    <s v="CASTELLANO"/>
    <s v="PAPEL"/>
    <s v="Archivo de gestión y central de la UPRA"/>
    <m/>
    <m/>
    <s v="Disponible. Información que se puede consultar por solicitud en el archivo central."/>
    <d v="2017-09-06T00:00:00"/>
    <s v="MENSUAL"/>
    <s v="DIRECCIÓN GENERAL"/>
    <s v="GESTIÓN DOCUMENTAL"/>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0"/>
    <s v="DIRECCIÓN DEL USO EFICIENTE DEL SUELO Y ADECUACIÓN DE TIERRAS"/>
    <s v="N/A"/>
    <x v="0"/>
    <x v="0"/>
    <s v="ESTUDIOS"/>
    <s v="Estudios para el Ordenamiento Productivo"/>
    <s v="Son los resultados de un proceso participativo de planificación multisectorial, de carácter técnico, administrativo y de política pública, que busca contribuir al uso sostenible de los recursos en el territorio, con el propósito de mejorar la productividad agropecuaria, la seguridad alimentaria y la competitividad local,_x000a_regional, nacional e internacional, bajo principios de responsabilidad social y_x000a_sostenibilidad ambiental."/>
    <s v="CASTELLANO"/>
    <s v="ELECTRONICO/PAPEL"/>
    <s v="Archivo de gestión y central de la UPRA"/>
    <m/>
    <m/>
    <s v="Disponible. Información que se puede consultar por solicitud en el archivo central."/>
    <d v="2014-01-17T00:00:00"/>
    <s v="POR DEMANDA"/>
    <s v="DIRECCIÓN DEL USO EFICIENTE DEL SUELO Y ADECUACIÓN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0"/>
    <s v="DIRECCIÓN DEL USO EFICIENTE DEL SUELO Y ADECUACIÓN DE TIERRAS"/>
    <s v="N/A"/>
    <x v="0"/>
    <x v="0"/>
    <s v="ESTUDIOS"/>
    <s v="Estudios para el Ordenamiento Territorial"/>
    <s v="Son los resultados de un proceso de planificación del ordenamiento territorial agropecuario que promueve una estrategia territorializada de desarrollo agropecuario y un modelo territorial agropecuario, a partir de las cuales se define la estructura territorial agropecuaria del municipio, se evalúa el estado de aptitud y limitaciones del territorio para propiciar sistemas productivos agropecuarios eficientes, y se formula una estrategia de ordenación físico-espacial de ocupación y uso de los suelos agropecuarios que contribuya con los objetivos de desarrollo territorial agropecuario que se hayan concertado."/>
    <s v="CASTELLANO"/>
    <s v="ELECTRONICO/PAPEL"/>
    <s v="Archivo de gestión y central de la UPRA"/>
    <m/>
    <m/>
    <s v="Disponible. Información que se puede consultar por solicitud en el archivo central."/>
    <d v="2015-01-18T00:00:00"/>
    <s v="POR DEMANDA"/>
    <s v="DIRECCIÓN DEL USO EFICIENTE DEL SUELO Y ADECUACIÓN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0"/>
    <s v="DIRECCIÓN DEL USO EFICIENTE DEL SUELO Y ADECUACIÓN DE TIERRAS"/>
    <s v="N/A"/>
    <x v="0"/>
    <x v="0"/>
    <s v="ESTUDIOS"/>
    <s v="Estudios para la Adecuación de Tierras"/>
    <s v="Son los resultados de los estudios e investigaciones que permitan establecer los criterios técnicos, económicos, sociales, jurídicos y ambientales para la adecuación de tierras así como  las necesidades estratégicas de adecuación de tierras, de pequeña, mediana y gran escala."/>
    <s v="CASTELLANO"/>
    <s v="ELECTRONICO/PAPEL"/>
    <s v="Archivo de gestión y central de la UPRA"/>
    <m/>
    <m/>
    <s v="Disponible. Información que se puede consultar por solicitud en el archivo central."/>
    <d v="2016-01-01T00:00:00"/>
    <s v="POR DEMANDA"/>
    <s v="DIRECCIÓN DEL USO EFICIENTE DEL SUELO Y ADECUACIÓN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0"/>
    <s v="DIRECCIÓN DEL USO EFICIENTE DEL SUELO Y ADECUACIÓN DE TIERRAS"/>
    <s v="N/A"/>
    <x v="0"/>
    <x v="0"/>
    <s v="INFORMES"/>
    <s v="Informes técnicos de uso eficiente del suelo y adecuación de tierras"/>
    <s v="Es un instrumento de análisis, seguimento y evaluación de los productos desarrollados sobre el uso eficiente del suelo y adecuación de tierras."/>
    <s v="CASTELLANO"/>
    <s v="ELECTRONICO/PAPEL"/>
    <s v="Archivo de gestión y central de la UPRA"/>
    <m/>
    <m/>
    <s v="Disponible. Información que se puede consultar por solicitud en el archivo central."/>
    <s v="24/11/2018"/>
    <s v="POR DEMANDA"/>
    <s v="DIRECCIÓN DEL USO EFICIENTE DEL SUELO Y ADECUACIÓN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0"/>
    <s v="DIRECCIÓN DEL USO EFICIENTE DEL SUELO Y ADECUACIÓN DE TIERRAS"/>
    <s v="N/A"/>
    <x v="0"/>
    <x v="0"/>
    <s v="INFORMES DE SEGUIMIENTO Y EVALUACIÓN"/>
    <s v="Informes de seguimiento y evaluación del plan de ordenamiento productivo y de propiedad"/>
    <s v="Documento que contiene el seguimiento y la evaluación de la Estrategia de Desarrollo Rural Agropecuario que brindar los criterios básicos y los elementos técnicos a tener en cuenta para llevar a cabo el proceso de monitoreo estratégico del diseño, la implementación y la valoración del ejercicio de planeación del desarrollo rural."/>
    <s v="CASTELLANO"/>
    <s v="ELECTRONICO/PAPEL"/>
    <s v="Archivo de gestión y central de la UPRA"/>
    <m/>
    <m/>
    <s v="Disponible. Información que se puede consultar por solicitud en el archivo central."/>
    <s v="26/04/2013"/>
    <s v="POR DEMANDA"/>
    <s v="DIRECCIÓN DEL USO EFICIENTE DEL SUELO Y ADECUACIÓN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0"/>
    <s v="DIRECCIÓN DEL USO EFICIENTE DEL SUELO Y ADECUACIÓN DE TIERRAS"/>
    <s v="N/A"/>
    <x v="0"/>
    <x v="0"/>
    <s v="INFORMES DE SEGUIMIENTO Y EVALUACIÓN"/>
    <s v="Informes de seguimiento y evaluación para adecuación de tierras"/>
    <s v="Es el documento que contiene el procedimiento metodológico, ordenado y sistemático para determinar la pertinencia, eficiencia, eficacia e_x000a_impacto de las actividades realizadas dentro del proceso de adecuación de tierras en todas sus etapas."/>
    <s v="CASTELLANO"/>
    <s v="ELECTRONICO/PAPEL"/>
    <s v="Archivo de gestión y central de la UPRA"/>
    <m/>
    <m/>
    <s v="Disponible. Información que se puede consultar por solicitud en el archivo central."/>
    <s v="24/11/2018"/>
    <s v="POR DEMANDA"/>
    <s v="DIRECCIÓN DEL USO EFICIENTE DEL SUELO Y ADECUACIÓN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0"/>
    <s v="DIRECCIÓN DEL USO EFICIENTE DEL SUELO Y ADECUACIÓN DE TIERRAS"/>
    <s v="N/A"/>
    <x v="0"/>
    <x v="0"/>
    <s v="INSTRUMENTOS"/>
    <s v="Instrumentos para el ordenamiento productivo"/>
    <s v="Documento que desarrolla las bases de una política para la Gestión del Territorio para Usos Agropecuarios (GESTUA), con el fin de orientar la planificación y gestión del uso eficiente del suelo rural agropecuario mediante instrumentos de planificación sectorial referidos al  ordenamiento_x000a_productivo agropecuario, entre otros; complementados con instrumentos de planificación territorial mediante los cuales se articulan los planes sectoriales con los planes de desarrollo y de ordenamiento territorial, en el ámbito jurisdiccional de las entidades territoriales."/>
    <s v="CASTELLANO"/>
    <s v="ELECTRONICO/PAPEL"/>
    <s v="Archivo de gestión y central de la UPRA"/>
    <m/>
    <m/>
    <s v="Disponible. Información que se puede consultar por solicitud en el archivo central."/>
    <s v="05/03/2013"/>
    <s v="POR DEMANDA"/>
    <s v="DIRECCIÓN DEL USO EFICIENTE DEL SUELO Y ADECUACIÓN DE TIERRAS"/>
    <s v="GESTIÓN DOCUMENTAL"/>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0"/>
    <s v="DIRECCIÓN DEL USO EFICIENTE DEL SUELO Y ADECUACIÓN DE TIERRAS"/>
    <s v="N/A"/>
    <x v="0"/>
    <x v="0"/>
    <s v="INSTRUMENTOS"/>
    <s v="Instrumentos para el ordenamiento territorial"/>
    <s v="Documento que desarrolla las bases de una política para la Gestión del Territorio para Usos Agropecuarios (GESTUA), con el fin de orientar la planificación y gestión del uso eficiente del suelo rural agropecuario mediante instrumentos de planificación sectorial referidos al ordenamiento_x000a_productivo agropecuario y la adecuación de tierras; complementados con instrumentos de planificación territorial mediante los cuales se articulan los planes sectoriales con los planes de desarrollo y de ordenamiento territorial, en el ámbito jurisdiccional de las entidades territoriales."/>
    <s v="CASTELLANO"/>
    <s v="ELECTRONICO/PAPEL"/>
    <s v="Archivo de gestión y central de la UPRA"/>
    <m/>
    <m/>
    <s v="Disponible. Información que se puede consultar por solicitud en el archivo central."/>
    <s v="01/01/2016"/>
    <s v="POR DEMANDA"/>
    <s v="DIRECCIÓN DEL USO EFICIENTE DEL SUELO Y ADECUACIÓN DE TIERRAS"/>
    <s v="GESTIÓN DOCUMENTAL"/>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0"/>
    <s v="DIRECCIÓN DEL USO EFICIENTE DEL SUELO Y ADECUACIÓN DE TIERRAS"/>
    <s v="N/A"/>
    <x v="0"/>
    <x v="0"/>
    <s v="INSTRUMENTOS"/>
    <s v="Instrumentos para la adecuación de tierras"/>
    <s v="Documento que desarrolla las bases de una política para la Gestión del Territorio para Usos Agropecuarios (GESTUA), con el fin de orientar la planificación y gestión del uso eficiente del suelo rural agropecuario mediante instrumentos de planificación sectorial referidos  a la adecuación de tierras entre otros; complementados con instrumentos de planificación territorial mediante los cuales se articulan los planes sectoriales con los planes de desarrollo y de ordenamiento territorial, en el ámbito jurisdiccional de las entidades territoriales."/>
    <s v="CASTELLANO"/>
    <s v="ELECTRONICO/PAPEL"/>
    <s v="Archivo de gestión y central de la UPRA"/>
    <m/>
    <m/>
    <s v="Disponible. Información que se puede consultar por solicitud en el archivo central."/>
    <s v="01/01/2016"/>
    <s v="POR DEMANDA"/>
    <s v="DIRECCIÓN DEL USO EFICIENTE DEL SUELO Y ADECUACIÓN DE TIERRAS"/>
    <s v="GESTIÓN DOCUMENTAL"/>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0"/>
    <s v="DIRECCIÓN DEL USO EFICIENTE DEL SUELO Y ADECUACIÓN DE TIERRAS"/>
    <s v="N/A"/>
    <x v="0"/>
    <x v="0"/>
    <s v="LINEAMIENTOS Y CRITERIOS"/>
    <s v="Lineamientos y criterios para la adecuación de tierras"/>
    <s v="Documento que establece  LC de ADT enfocado al servicio público que contribuye al desarrollo rural integral, mediante la construcción_x000a_de infraestructura física para riego, drenaje y/o protección contra inundaciones, con acciones complementarias para mejorar la productividad, los ingresos de los productores y sus condiciones de vida, a través de un manejo integral, eficiente y sostenible, dentro del ordenamiento productivo territorial"/>
    <s v="CASTELLANO"/>
    <s v="ELECTRONICO/PAPEL"/>
    <s v="Archivo de gestión y central de la UPRA"/>
    <m/>
    <m/>
    <s v="Disponible. Información que se puede consultar por solicitud en el archivo central."/>
    <s v="04/05/2013"/>
    <s v="POR DEMANDA"/>
    <s v="DIRECCIÓN DEL USO EFICIENTE DEL SUELO Y ADECUACIÓN DE TIERRAS"/>
    <s v="GESTIÓN DOCUMENTAL"/>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0"/>
    <s v="DIRECCIÓN DEL USO EFICIENTE DEL SUELO Y ADECUACIÓN DE TIERRAS"/>
    <s v="N/A"/>
    <x v="0"/>
    <x v="0"/>
    <s v="LINEAMIENTOS Y CRITERIOS"/>
    <s v="Lineamientos y criterios para el ordenamiento productivo"/>
    <s v="Documento que establece LC que definen el marco orientador para la formulación y ejecución de los programas, proyectos y acciones que se deben desarrollar a corto, mediano y largo plazo por los actores estratégicos de los sectores público y privado con el propósito de contribuir al desarrollo competitivo y sostenible a nivel nacional e internacional del sector agropecuario."/>
    <s v="CASTELLANO"/>
    <s v="ELECTRONICO/PAPEL"/>
    <s v="Archivo de gestión y central de la UPRA"/>
    <m/>
    <m/>
    <s v="Disponible. Información que se puede consultar por solicitud en el archivo central."/>
    <s v="26/12/2013"/>
    <s v="POR DEMANDA"/>
    <s v="DIRECCIÓN DEL USO EFICIENTE DEL SUELO Y ADECUACIÓN DE TIERRAS"/>
    <s v="GESTIÓN DOCUMENTAL"/>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0"/>
    <s v="DIRECCIÓN DEL USO EFICIENTE DEL SUELO Y ADECUACIÓN DE TIERRAS"/>
    <s v="N/A"/>
    <x v="0"/>
    <x v="0"/>
    <s v="LINEAMIENTOS Y CRITERIOS"/>
    <s v="Lineamientos y criterios para el ordenamiento territorial"/>
    <s v="Documento que establece LC que definen el marco orientador para la formulación y ejecución de los programas, proyectos y acciones que se deben desarrollar a corto, mediano y largo plazo por los actores estratégicos de los sectores público y privado con el propósito de contribuir al desarrollo competitivo y sostenible a nivel regional del sector agropecuario."/>
    <s v="CASTELLANO"/>
    <s v="ELECTRONICO/PAPEL"/>
    <s v="Archivo de gestión y central de la UPRA"/>
    <m/>
    <m/>
    <s v="Disponible. Información que se puede consultar por solicitud en el archivo central."/>
    <s v="05/07/2013"/>
    <s v="POR DEMANDA"/>
    <s v="DIRECCIÓN DEL USO EFICIENTE DEL SUELO Y ADECUACIÓN DE TIERRAS"/>
    <s v="GESTIÓN DOCUMENTAL"/>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0"/>
    <s v="DIRECCIÓN DEL USO EFICIENTE DEL SUELO Y ADECUACIÓN DE TIERRAS"/>
    <s v="N/A"/>
    <x v="0"/>
    <x v="0"/>
    <s v="ESTUDIOS"/>
    <s v="Estudios para el ordenamiento productivo"/>
    <s v="Son los resultados de un proceso participativo de planificación multisectorial, de carácter técnico, administrativo y de política pública, que busca contribuir al uso sostenible de los recursos en el territorio, con el propósito de mejorar la productividad agropecuaria, la seguridad alimentaria y la competitividad local,_x000a_regional, nacional e internacional, bajo principios de responsabilidad social y_x000a_sostenibilidad ambiental. "/>
    <s v="CASTELLANO"/>
    <s v="ELECTRONICO/PAPEL"/>
    <s v="Archivo de gestión y central de la UPRA"/>
    <m/>
    <m/>
    <s v="Disponible. Información que se puede consultar por solicitud en el archivo central."/>
    <d v="2022-11-11T00:00:00"/>
    <s v="POR DEMANDA"/>
    <s v="DIRECCIÓN DEL USO EFICIENTE DEL SUELO Y ADECUACIÓN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0"/>
    <s v="DIRECCIÓN DEL USO EFICIENTE DEL SUELO Y ADECUACIÓN DE TIERRAS"/>
    <s v="N/A"/>
    <x v="0"/>
    <x v="0"/>
    <s v="ESTUDIOS"/>
    <s v="Estudios para la Adecuación de Tierras"/>
    <s v="Son los resultados de las investigaciones que permitan establecer los criterios técnicos, económicos, sociales, jurídicos y ambientales para  la construcción de infraestructura física para riego, drenaje y protección contra inundaciones, con acciones complementarias para mejorar la productividad, los ingresos de los productores y sus condiciones de vida a través de un manejo integral, eficiente y sostenible dentro del ordenamiento productivo territorial, así como  las necesidades estratégicas de adecuación de tierras, de pequeña, mediana y gran escala. Estructuración de proyectos de infraestructura de adecuación de tierras en Colombia a través del modelo de Asociación Público Privada."/>
    <s v="CASTELLANO"/>
    <s v="ELECTRONICO/PAPEL"/>
    <s v="Archivo de gestión y central de la UPRA"/>
    <m/>
    <m/>
    <s v="Disponible. Información que se puede consultar por solicitud en el archivo central."/>
    <d v="2022-11-11T00:00:00"/>
    <s v="POR DEMANDA"/>
    <s v="DIRECCIÓN DEL USO EFICIENTE DEL SUELO Y ADECUACIÓN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0"/>
    <s v="DIRECCIÓN DEL USO EFICIENTE DEL SUELO Y ADECUACIÓN DE TIERRAS"/>
    <s v="N/A"/>
    <x v="0"/>
    <x v="0"/>
    <s v="INFORMES DE SEGUIMIENTO Y EVALUACIÓN"/>
    <s v="Informes de seguimiento y evaluación del Plan de Ordenamiento Productivo y de Propiedad"/>
    <s v="La Línea Base realiza la compilación de información estratégica para efectos de brindar elementos de análisis en el proceso de toma de decisiones para la elaboración de lineamientos, criterios e instrumentos y seguimiento y evaluación de las políticas públicas._x000a_El Instrumento de seguimiento y evaluación es la herramienta que tiene como objeto medir el avance y cumplimiento de la intervención de política pública propuesta y su efectividad para solucionar las necesidades de la cadena productiva._x000a_Seguimiento y Evaluación  de Política pública del sector agropecuario: contiene dos fases diferenciadas: 1) Seguimiento, entendido como una actividad sistemática permanente que recoge datos sobre indicadores para medir su cambio en el tiempo y 2) Evaluación, entendida como una valoración objetiva del diseño, ejecución y efectos de una intervención de política pública."/>
    <s v="CASTELLANO"/>
    <s v="ELECTRONICO/PAPEL"/>
    <s v="Archivo de gestión y central de la UPRA"/>
    <m/>
    <m/>
    <s v="Disponible. Información que se puede consultar por solicitud en el archivo central."/>
    <d v="2022-11-11T00:00:00"/>
    <s v="POR DEMANDA"/>
    <s v="DIRECCIÓN DEL USO EFICIENTE DEL SUELO Y ADECUACIÓN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0"/>
    <s v="DIRECCIÓN DEL USO EFICIENTE DEL SUELO Y ADECUACIÓN DE TIERRAS"/>
    <s v="N/A"/>
    <x v="0"/>
    <x v="0"/>
    <s v="INFORMES DE SEGUIMIENTO Y EVALUACIÓN"/>
    <s v="Informes de Seguimiento y Evaluación para Adecuación de Tierras"/>
    <s v="La Línea Base realiza la compilación de información estratégica para efectos de brindar elementos de análisis en el proceso de toma de decisiones para la elaboración de lineamientos, criterios e instrumentos y seguimiento y evaluación de las políticas públicas de ADT._x000a_El Instrumento de seguimiento y evaluación es la herramienta que tiene como objeto medir el avance y cumplimiento de la intervención de política pública propuesta y su efectividad para solucionar las necesidades de la cadena productiva._x000a_Seguimiento y Evaluación  de Política pública del sector agropecuario: contiene dos fases diferenciadas: 1) Seguimiento, entendido como una actividad sistemática permanente que recoge datos sobre indicadores para medir su cambio en el tiempo y 2) Evaluación, entendida como una valoración objetiva del diseño, ejecución y efectos de una intervención de política pública."/>
    <s v="CASTELLANO"/>
    <s v="ELECTRONICO/PAPEL"/>
    <s v="Archivo de gestión y central de la UPRA"/>
    <m/>
    <m/>
    <s v="Disponible. Información que se puede consultar por solicitud en el archivo central."/>
    <d v="2022-11-11T00:00:00"/>
    <s v="POR DEMANDA"/>
    <s v="DIRECCIÓN DEL USO EFICIENTE DEL SUELO Y ADECUACIÓN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0"/>
    <s v="DIRECCIÓN DEL USO EFICIENTE DEL SUELO Y ADECUACIÓN DE TIERRAS"/>
    <s v="N/A"/>
    <x v="0"/>
    <x v="0"/>
    <s v="INSTAMIENTOS PARA EL"/>
    <s v="Instrumentos para el ordenamiento productivo"/>
    <s v="Instrumentos que desarrollan las bases de una política para la Gestión del Territorio para Usos Agropecuarios (GESTUA), con el fin de orientar la planificación y gestión del uso eficiente del suelo rural agropecuario mediante instrumentos de planificación sectorial referidos al ordenamiento productivo agropecuario, entre otros; complementados con instrumentos de planificación territorial mediante los cuales se articulan los planes sectoriales con los planes de desarrollo y de ordenamiento territorial, en el ámbito jurisdiccional de las entidades municipales, distritales, metropolitanas, departamentales y del nivel nacional."/>
    <s v="CASTELLANO"/>
    <s v="ELECTRONICO/PAPEL"/>
    <s v="Archivo de gestión y central de la UPRA"/>
    <m/>
    <m/>
    <s v="Disponible. Información que se puede consultar por solicitud en el archivo central."/>
    <d v="2022-11-11T00:00:00"/>
    <s v="POR DEMANDA"/>
    <s v="DIRECCIÓN DEL USO EFICIENTE DEL SUELO Y ADECUACIÓN DE TIERRAS"/>
    <s v="GESTIÓN DOCUMENTAL"/>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0"/>
    <s v="DIRECCIÓN DEL USO EFICIENTE DEL SUELO Y ADECUACIÓN DE TIERRAS"/>
    <s v="N/A"/>
    <x v="0"/>
    <x v="0"/>
    <s v="INSTAMIENTOS PARA LA"/>
    <s v="Instrumentos para la Adecuación de Tierras"/>
    <s v="Instumentos que desarrollen el componente  rural mediante la construcción de infraestructura física para riego, drenaje o protección contra inundaciones, con acciones complementarias para mejorar la productividad, los ingresos de los productores y sus condiciones de vida a través de un manejo integral, eficiente y sostenible, dentro del ordenamiento productivo territorial._x000a_2. Instrumentos que  identifiquen, focalicen y prioricen proyectos de riego de segunda generación 2G. "/>
    <s v="CASTELLANO"/>
    <s v="ELECTRONICO/PAPEL"/>
    <s v="Archivo de gestión y central de la UPRA"/>
    <m/>
    <m/>
    <s v="Disponible. Información que se puede consultar por solicitud en el archivo central."/>
    <d v="2022-11-11T00:00:00"/>
    <s v="POR DEMANDA"/>
    <s v="DIRECCIÓN DEL USO EFICIENTE DEL SUELO Y ADECUACIÓN DE TIERRAS"/>
    <s v="GESTIÓN DOCUMENTAL"/>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0"/>
    <s v="DIRECCIÓN DEL USO EFICIENTE DEL SUELO Y ADECUACIÓN DE TIERRAS"/>
    <s v="N/A"/>
    <x v="0"/>
    <x v="0"/>
    <s v="LINEAMIENTOS Y CRITERIOS"/>
    <s v="Linemaientos y criterios para el ordenamiento productivo"/>
    <s v="Documento que establece lineamientos y criterios que definen el marco orientador para la formulación y ejecución de los programas, proyectos y acciones que se deben desarrollar a corto, mediano y largo plazo por los actores estratégicos de los sectores público y privado con el propósito de contribuir al desarrollo competitivo y sostenible a nivel nacional e internacional del sector agropecuario."/>
    <s v="CASTELLANO"/>
    <s v="ELECTRONICO/PAPEL"/>
    <s v="Archivo de gestión y central de la UPRA"/>
    <m/>
    <m/>
    <s v="Disponible. Información que se puede consultar por solicitud en el archivo central."/>
    <d v="2022-11-11T00:00:00"/>
    <s v="POR DEMANDA"/>
    <s v="DIRECCIÓN DEL USO EFICIENTE DEL SUELO Y ADECUACIÓN DE TIERRAS"/>
    <s v="GESTIÓN DOCUMENTAL"/>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0"/>
    <s v="DIRECCIÓN DEL USO EFICIENTE DEL SUELO Y ADECUACIÓN DE TIERRAS"/>
    <s v="N/A"/>
    <x v="0"/>
    <x v="0"/>
    <s v="LINEAMIENTOS Y CRITERIOS"/>
    <s v="Lineamientos y criterios para la Adecuación de Tierras"/>
    <s v="Documento que establece  Lineamientos y criterios de ADT enfocado al servicio público que contribuye al desarrollo rural integral, mediante la construcción de infraestructura física para riego, drenaje y/o protección contra inundaciones, con acciones complementarias para mejorar la productividad, los ingresos de los productores y sus condiciones de vida, a través de un manejo integral, eficiente y sostenible, dentro del ordenamiento productivo."/>
    <s v="CASTELLANO"/>
    <s v="ELECTRONICO/PAPEL"/>
    <s v="Archivo de gestión y central de la UPRA"/>
    <m/>
    <m/>
    <s v="Disponible. Información que se puede consultar por solicitud en el archivo central."/>
    <d v="2022-11-11T00:00:00"/>
    <s v="POR DEMANDA"/>
    <s v="DIRECCIÓN DEL USO EFICIENTE DEL SUELO Y ADECUACIÓN DE TIERRAS"/>
    <s v="GESTIÓN DOCUMENTAL"/>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0"/>
    <s v="DIRECCIÓN DEL USO EFICIENTE DEL SUELO Y ADECUACIÓN DE TIERRAS"/>
    <s v="N/A"/>
    <x v="1"/>
    <x v="0"/>
    <s v="N/A"/>
    <s v="Informes de gestión"/>
    <s v="Es un instrumento de consolidación de la información general de la dirección, donde se da cuenta de los logros, metas, proceso y dificultades de la gestión en un período determinado de tiempo."/>
    <s v="CASTELLANO"/>
    <s v="ELECTRONICO/PAPEL"/>
    <s v="Archivo de gestión y central de la UPRA"/>
    <m/>
    <m/>
    <s v="Disponible. Información que se puede consultar por solicitud en el archivo central."/>
    <d v="2018-11-24T00:00:00"/>
    <s v="POR DEMANDA"/>
    <s v="DIRECCIÓN DEL USO EFICIENTE DEL SUELO Y ADECUACIÓN DE TIERRAS"/>
    <s v="GESTIÓN DOCUMENTAL"/>
    <s v="1) INFORMACIÓN PÚBLICA"/>
    <s v="1) PÚBLICO EN GENERAL"/>
    <m/>
    <s v="3) MODERADO"/>
    <s v="2) ES CRÍTICO PARA LAS OPERACIONES INTERNAS"/>
    <s v="7) 30 DÍAS"/>
    <s v="NO APLICA"/>
    <m/>
    <m/>
    <m/>
    <s v="BAJO"/>
    <n v="1"/>
    <s v="BAJO"/>
    <n v="1"/>
    <n v="0.5"/>
    <n v="0.5"/>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1"/>
    <s v="DIRECCIÓN DE ORDENAMIENTO DE LA PROPIEDAD Y MERCADO DE TIERRAS"/>
    <s v="N/A"/>
    <x v="0"/>
    <x v="0"/>
    <s v="ESTUDIOS"/>
    <s v="Estudios de distribución y tenencia de tierras rurales"/>
    <s v="Estudios realizados por equipos de trabajo de la Dirección de Ordenamiento de la Propiedad y Mercado de Tierras en temáticas asociadas con distribución y tenencia de tierras rurales"/>
    <s v="CASTELLANO"/>
    <s v="ELECTRONICO/PAPEL"/>
    <s v="Archivo de gestión y central de la UPRA"/>
    <m/>
    <m/>
    <s v="Disponible. Información que se puede consultar por solicitud en el archivo central."/>
    <s v="16/05/2013"/>
    <s v="ANUAL"/>
    <s v="DIRECCIÓN DE ORDENAMIENTO DE LA PROPIEDAD Y MERCADO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1"/>
    <s v="DIRECCIÓN DE ORDENAMIENTO DE LA PROPIEDAD Y MERCADO DE TIERRAS"/>
    <s v="N/A"/>
    <x v="0"/>
    <x v="0"/>
    <s v="ESTUDIOS"/>
    <s v="Estudios de gestión territorial"/>
    <s v="Estudios realizados por equipos de trabajo de la Dirección de Ordenamiento de la Propiedad y Mercado de Tierras en temáticas asociadas con gestión territorial."/>
    <s v="CASTELLANO"/>
    <s v="ELECTRONICO/PAPEL"/>
    <s v="Archivo de gestión y central de la UPRA"/>
    <m/>
    <m/>
    <s v="Disponible. Información que se puede consultar por solicitud en el archivo central."/>
    <s v="07/03/2017"/>
    <s v="ANUAL"/>
    <s v="DIRECCIÓN DE ORDENAMIENTO DE LA PROPIEDAD Y MERCADO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1"/>
    <s v="DIRECCIÓN DE ORDENAMIENTO DE LA PROPIEDAD Y MERCADO DE TIERRAS"/>
    <s v="N/A"/>
    <x v="0"/>
    <x v="0"/>
    <s v="ESTUDIOS"/>
    <s v="Estudios de mercado de tierras"/>
    <s v="Estudios realizados por equipos de trabajo de la Dirección de Ordenamiento de la Propiedad y Mercado de Tierras en temáticas asociadas con mercado de tierras."/>
    <s v="CASTELLANO"/>
    <s v="ELECTRONICO/PAPEL"/>
    <s v="Archivo de gestión y central de la UPRA"/>
    <m/>
    <m/>
    <s v="Disponible. Información que se puede consultar por solicitud en el archivo central."/>
    <s v="22/04/2013"/>
    <s v="ANUAL"/>
    <s v="DIRECCIÓN DE ORDENAMIENTO DE LA PROPIEDAD Y MERCADO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1"/>
    <s v="DIRECCIÓN DE ORDENAMIENTO DE LA PROPIEDAD Y MERCADO DE TIERRAS"/>
    <s v="N/A"/>
    <x v="0"/>
    <x v="0"/>
    <s v="ESTUDIOS"/>
    <s v="Estudios de regularización de la propiedad y acceso a tierras rurales"/>
    <s v="Estudios realizados por equipos de trabajo de la Dirección de Ordenamiento de la Propiedad y Mercado de Tierras en temáticas asociadas con regularización de la propiedad y acceso a tierras rurales."/>
    <s v="CASTELLANO"/>
    <s v="ELECTRONICO/PAPEL"/>
    <s v="Archivo de gestión y central de la UPRA"/>
    <m/>
    <m/>
    <s v="Disponible. Información que se puede consultar por solicitud en el archivo central."/>
    <s v="12/09/2013"/>
    <s v="ANUAL"/>
    <s v="DIRECCIÓN DE ORDENAMIENTO DE LA PROPIEDAD Y MERCADO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1"/>
    <s v="DIRECCIÓN DE ORDENAMIENTO DE LA PROPIEDAD Y MERCADO DE TIERRAS"/>
    <s v="N/A"/>
    <x v="1"/>
    <x v="0"/>
    <s v="N/A"/>
    <s v="Informes de gestión"/>
    <s v="Informes sobre la  ejecución y desarrollo de actividades de la Dirección de Ordenamiento de la Propiedad y Mercado de Tierras"/>
    <s v="CASTELLANO"/>
    <s v="ELECTRONICO/PAPEL"/>
    <s v="Archivo de gestión y central de la UPRA"/>
    <m/>
    <m/>
    <s v="Disponible. Información que se puede consultar por solicitud en el archivo central."/>
    <s v="17/02/2017"/>
    <s v="ANUAL"/>
    <s v="DIRECCIÓN DE ORDENAMIENTO DE LA PROPIEDAD Y MERCADO DE TIERRAS"/>
    <s v="GESTIÓN DOCUMENTAL"/>
    <s v="1) INFORMACIÓN PÚBLICA"/>
    <s v="1) PÚBLICO EN GENERAL"/>
    <m/>
    <s v="3) MODERADO"/>
    <s v="2) ES CRÍTICO PARA LAS OPERACIONES INTERNAS"/>
    <s v="6) 14 DÍAS"/>
    <s v="NO APLICA"/>
    <m/>
    <m/>
    <m/>
    <s v="BAJO"/>
    <n v="1"/>
    <s v="BAJO"/>
    <n v="1"/>
    <n v="0.5"/>
    <n v="1"/>
    <s v="BAJO"/>
    <s v="MEDI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1"/>
    <s v="DIRECCIÓN DE ORDENAMIENTO DE LA PROPIEDAD Y MERCADO DE TIERRAS"/>
    <s v="N/A"/>
    <x v="0"/>
    <x v="0"/>
    <s v="INFORMES"/>
    <s v="Informes técnicos de ordenamiento de la propiedad y mercado de tierras"/>
    <s v="Informes realizados por equipos de trabajo de la Dirección de Ordenamiento de la Propiedad y Mercado de Tierras en temáticas asociadas con las funciones de la Dirección de OSP"/>
    <s v="CASTELLANO"/>
    <s v="ELECTRONICO/PAPEL"/>
    <s v="Archivo de gestión y central de la UPRA"/>
    <m/>
    <m/>
    <s v="Disponible. Información que se puede consultar por solicitud en el archivo central."/>
    <s v="Por identificar"/>
    <s v="ANUAL"/>
    <s v="DIRECCIÓN DE ORDENAMIENTO DE LA PROPIEDAD Y MERCADO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1"/>
    <s v="DIRECCIÓN DE ORDENAMIENTO DE LA PROPIEDAD Y MERCADO DE TIERRAS"/>
    <s v="N/A"/>
    <x v="0"/>
    <x v="0"/>
    <s v="INFORMES DE SEGUIMIENTO Y EVALUACIÓN"/>
    <s v="Informes de evaluación de políticas públicas"/>
    <s v="Informes de evaluación de políticas públicas sectoriales realizados por equipos de trabajo de la Dirección de Ordenamiento de la Propiedad y Mercado de Tierras algunas veces con la párticipación de consultores externos."/>
    <s v="CASTELLANO"/>
    <s v="ELECTRONICO/PAPEL"/>
    <s v="Archivo de gestión y central de la UPRA"/>
    <m/>
    <m/>
    <s v="Disponible. Información que se puede consultar por solicitud en el archivo central."/>
    <s v="01/03/2017"/>
    <s v="ANUAL"/>
    <s v="DIRECCIÓN DE ORDENAMIENTO DE LA PROPIEDAD Y MERCADO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1"/>
    <s v="DIRECCIÓN DE ORDENAMIENTO DE LA PROPIEDAD Y MERCADO DE TIERRAS"/>
    <s v="N/A"/>
    <x v="0"/>
    <x v="0"/>
    <s v="INFORMES DE SLGIMIENTO Y SEGUIMIENTO"/>
    <s v="Informes de seguimiento a políticas públicas"/>
    <s v="Informes de seguimiento de políticas públicas sectoriales realizados por equipos de trabajo de la Dirección de Ordenamiento de la Propiedad y Mercado de Tierras algunas veces con la párticipación de consultores externos."/>
    <s v="CASTELLANO"/>
    <s v="ELECTRONICO/PAPEL"/>
    <s v="Archivo de gestión y central de la UPRA"/>
    <m/>
    <m/>
    <s v="Disponible. Información que se puede consultar por solicitud en el archivo central."/>
    <s v="22/04/2013"/>
    <s v="ANUAL"/>
    <s v="DIRECCIÓN DE ORDENAMIENTO DE LA PROPIEDAD Y MERCADO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1"/>
    <s v="DIRECCIÓN DE ORDENAMIENTO DE LA PROPIEDAD Y MERCADO DE TIERRAS"/>
    <s v="N/A"/>
    <x v="0"/>
    <x v="0"/>
    <s v="INSTRUMENTOS DE ARTICULACIÓN"/>
    <s v="Instrumentos de articulación con instancias gubernamentales"/>
    <s v="Instrumentos desarrollados por equipos de trabajo de la Dirección de Ordenamiento de la Propiedad y Mercado de Tierras en conjunto con entidades gubernamentales y no gubernamentales en temáticas asociadas a las funciones de la UPRA."/>
    <s v="CASTELLANO"/>
    <s v="ELECTRONICO/PAPEL"/>
    <s v="Archivo de gestión y central de la UPRA"/>
    <m/>
    <m/>
    <s v="Disponible. Información que se puede consultar por solicitud en el archivo central."/>
    <s v="23/05/2013"/>
    <s v="ANUAL"/>
    <s v="DIRECCIÓN DE ORDENAMIENTO DE LA PROPIEDAD Y MERCADO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1"/>
    <s v="DIRECCIÓN DE ORDENAMIENTO DE LA PROPIEDAD Y MERCADO DE TIERRAS"/>
    <s v="N/A"/>
    <x v="0"/>
    <x v="0"/>
    <s v="INSTRUMENTOS DE DISTRIBUCIÓN"/>
    <s v="Instrumentos de distribución y tenencia de tierras rurales"/>
    <s v="Instrumentos desarrollados por equipos de trabajo de la Dirección de Oredenamiento de la Propiedad y Mercado de Tierras en temáticas asociadas con Distribución y Tenencia de Tierras Rurales"/>
    <s v="CASTELLANO"/>
    <s v="ELECTRONICO/PAPEL"/>
    <s v="Archivo de gestión y central de la UPRA"/>
    <m/>
    <m/>
    <s v="Disponible. Información que se puede consultar por solicitud en el archivo central."/>
    <s v="03/02/2014"/>
    <s v="ANUAL"/>
    <s v="DIRECCIÓN DE ORDENAMIENTO DE LA PROPIEDAD Y MERCADO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1"/>
    <s v="DIRECCIÓN DE ORDENAMIENTO DE LA PROPIEDAD Y MERCADO DE TIERRAS"/>
    <s v="N/A"/>
    <x v="0"/>
    <x v="0"/>
    <s v="INSTRUMENTOS"/>
    <s v="Instrumentos de gestión territorial"/>
    <s v="Instrumentos desarrollados por equipos de trabajo de la Dirección de Oredenamiento de la Propiedad y Mercado de Tierras en temáticas asociadas con gestión territorial."/>
    <s v="CASTELLANO"/>
    <s v="ELECTRONICO/PAPEL"/>
    <s v="Archivo de gestión y central de la UPRA"/>
    <m/>
    <m/>
    <s v="Disponible. Información que se puede consultar por solicitud en el archivo central."/>
    <s v="15/03/2014"/>
    <s v="ANUAL"/>
    <s v="DIRECCIÓN DE ORDENAMIENTO DE LA PROPIEDAD Y MERCADO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1"/>
    <s v="DIRECCIÓN DE ORDENAMIENTO DE LA PROPIEDAD Y MERCADO DE TIERRAS"/>
    <s v="N/A"/>
    <x v="0"/>
    <x v="0"/>
    <s v="INSTRUMENTOS"/>
    <s v="Instrumentos de mercado de tierras"/>
    <s v="Instrumentos desarrollados por equipos de trabajo de la Dirección de Oredenamiento de la Propiedad y Mercado de Tierras en temáticas asociadas con mercado de tierras."/>
    <s v="CASTELLANO"/>
    <s v="ELECTRONICO/PAPEL"/>
    <s v="Archivo de gestión y central de la UPRA"/>
    <m/>
    <m/>
    <s v="Disponible. Información que se puede consultar por solicitud en el archivo central."/>
    <s v="02/09/2013"/>
    <s v="ANUAL"/>
    <s v="DIRECCIÓN DE ORDENAMIENTO DE LA PROPIEDAD Y MERCADO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1"/>
    <s v="DIRECCIÓN DE ORDENAMIENTO DE LA PROPIEDAD Y MERCADO DE TIERRAS"/>
    <s v="N/A"/>
    <x v="0"/>
    <x v="0"/>
    <s v="INSTRUMENTOS DE REGULARIZACIÓN"/>
    <s v="Instrumentos de regularización de la propiedad y acceso a tierras rurales"/>
    <s v="Instrumentos desarrollados por equipos de trabajo de la Dirección de Oredenamiento de la Propiedad y Mercado de Tierras en temáticas asociadas con Regularización de la Propiedad y Acceso a Tierras Rurales."/>
    <s v="CASTELLANO"/>
    <s v="ELECTRONICO/PAPEL"/>
    <s v="Archivo de gestión y central de la UPRA"/>
    <m/>
    <m/>
    <s v="Disponible. Información que se puede consultar por solicitud en el archivo central."/>
    <s v="15/01/2014"/>
    <s v="ANUAL"/>
    <s v="DIRECCIÓN DE ORDENAMIENTO DE LA PROPIEDAD Y MERCADO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1"/>
    <s v="DIRECCIÓN DE ORDENAMIENTO DE LA PROPIEDAD Y MERCADO DE TIERRAS"/>
    <s v="N/A"/>
    <x v="0"/>
    <x v="0"/>
    <s v="LINEAMIENTOS Y CRITERIOS"/>
    <s v="Lineamientos y criterios de articulación con instancias gubernamentales"/>
    <s v="Lineamientos y criterios formulados  por equipos de trabajo de la Dirección de Ordenamiento de la Propiedad y Mercado de Tierras en conjunto con entidades gubernamentales y no gubernamentales en temáticas asociadas a las funciones de la UPRA."/>
    <s v="CASTELLANO"/>
    <s v="ELECTRONICO/PAPEL"/>
    <s v="Archivo de gestión y central de la UPRA"/>
    <m/>
    <m/>
    <s v="Disponible. Información que se puede consultar por solicitud en el archivo central."/>
    <s v="Por identificar"/>
    <s v="ANUAL"/>
    <s v="DIRECCIÓN DE ORDENAMIENTO DE LA PROPIEDAD Y MERCADO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1"/>
    <s v="DIRECCIÓN DE ORDENAMIENTO DE LA PROPIEDAD Y MERCADO DE TIERRAS"/>
    <s v="N/A"/>
    <x v="0"/>
    <x v="0"/>
    <s v="LINEAMIENTOS Y CRITERIOS"/>
    <s v="Lineamientos y criterios de distribución y tenencia de tierras rurales"/>
    <s v="Lineamientos y criterios formulados por equipos de trabajo de la Dirección de Oredenamiento de la Propiedad y Mercado de Tierras en temáticas asociadas con Distribución y Tenencia de Tierras Rurales"/>
    <s v="CASTELLANO"/>
    <s v="ELECTRONICO/PAPEL"/>
    <s v="Archivo de gestión y central de la UPRA"/>
    <m/>
    <m/>
    <s v="Disponible. Información que se puede consultar por solicitud en el archivo central."/>
    <s v="30/06/2014"/>
    <s v="ANUAL"/>
    <s v="DIRECCIÓN DE ORDENAMIENTO DE LA PROPIEDAD Y MERCADO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1"/>
    <s v="DIRECCIÓN DE ORDENAMIENTO DE LA PROPIEDAD Y MERCADO DE TIERRAS"/>
    <s v="N/A"/>
    <x v="0"/>
    <x v="0"/>
    <s v="LINEAMIENTOS Y CRITERIOS"/>
    <s v="Lineamientos y criterios de gestión territorial"/>
    <s v="Lineamientos y criterios formulados por equipos de trabajo de la Dirección de Oredenamiento de la Propiedad y Mercado de Tierras en temáticas asociadas a gestión territorial."/>
    <s v="CASTELLANO"/>
    <s v="ELECTRONICO/PAPEL"/>
    <s v="Archivo de gestión y central de la UPRA"/>
    <m/>
    <m/>
    <s v="Disponible. Información que se puede consultar por solicitud en el archivo central."/>
    <s v="16/05/2013"/>
    <s v="ANUAL"/>
    <s v="DIRECCIÓN DE ORDENAMIENTO DE LA PROPIEDAD Y MERCADO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1"/>
    <s v="DIRECCIÓN DE ORDENAMIENTO DE LA PROPIEDAD Y MERCADO DE TIERRAS"/>
    <s v="N/A"/>
    <x v="0"/>
    <x v="0"/>
    <s v="LINEAMIENTOS Y CRITERIOS"/>
    <s v="Lineamientos y criterios de mercado de tierras"/>
    <s v="Lineamientos y criterios formulados por equipos de trabajo de la Dirección de Oredenamiento de la Propiedad y Mercado de Tierras en temáticas asociadas con mercado de tierras."/>
    <s v="CASTELLANO"/>
    <s v="ELECTRONICO/PAPEL"/>
    <s v="Archivo de gestión y central de la UPRA"/>
    <m/>
    <m/>
    <s v="Disponible. Información que se puede consultar por solicitud en el archivo central."/>
    <s v="14/01/2014"/>
    <s v="ANUAL"/>
    <s v="DIRECCIÓN DE ORDENAMIENTO DE LA PROPIEDAD Y MERCADO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1"/>
    <s v="DIRECCIÓN DE ORDENAMIENTO DE LA PROPIEDAD Y MERCADO DE TIERRAS"/>
    <s v="N/A"/>
    <x v="0"/>
    <x v="0"/>
    <s v="LINEAMIENTOS Y CRITERIOS"/>
    <s v="Lineamientos y criterios de regularización de la propiedad y acceso a tierras rurales"/>
    <s v="Lineamientos y criterios formulados por equipos de trabajo de la Dirección de Oredenamiento de la Propiedad y Mercado de Tierras en temáticas asociadas con  Regularización de la Propiedad y Acceso a Tierras Rurales."/>
    <s v="CASTELLANO"/>
    <s v="ELECTRONICO/PAPEL"/>
    <s v="Archivo de gestión y central de la UPRA"/>
    <m/>
    <m/>
    <s v="Disponible. Información que se puede consultar por solicitud en el archivo central."/>
    <s v="15/01/2014"/>
    <s v="ANUAL"/>
    <s v="DIRECCIÓN DE ORDENAMIENTO DE LA PROPIEDAD Y MERCADO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1"/>
    <s v="DIRECCIÓN DE ORDENAMIENTO DE LA PROPIEDAD Y MERCADO DE TIERRAS"/>
    <s v="N/A"/>
    <x v="0"/>
    <x v="0"/>
    <s v="PLANES"/>
    <s v="Planes de ordenamiento productivo y social de la propiedad rural"/>
    <s v="Planes de ordenamiento productivo y social de la propiedad rural elaborados por equipos de la UPRA y entes territoriales."/>
    <s v="CASTELLANO"/>
    <s v="ELECTRONICO/PAPEL"/>
    <s v="Archivo de gestión y central de la UPRA"/>
    <m/>
    <m/>
    <s v="Disponible. Información que se puede consultar por solicitud en el archivo central."/>
    <s v="18/04/2013"/>
    <s v="ANUAL"/>
    <s v="DIRECCIÓN DE ORDENAMIENTO DE LA PROPIEDAD Y MERCADO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x v="11"/>
    <s v="DIRECCIÓN DE ORDENAMIENTO DE LA PROPIEDAD Y MERCADO DE TIERRAS"/>
    <s v="N/A"/>
    <x v="0"/>
    <x v="0"/>
    <s v="ESTUDIOS"/>
    <s v="Estudios de Articulación con Instancias Gubernamentales"/>
    <m/>
    <s v="CASTELLANO"/>
    <m/>
    <m/>
    <m/>
    <m/>
    <m/>
    <m/>
    <m/>
    <s v="DIRECCIÓN DE ORDENAMIENTO DE LA PROPIEDAD Y MERCADO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x v="9"/>
    <s v="DIRECCIÓN GENERAL"/>
    <m/>
    <x v="0"/>
    <x v="0"/>
    <s v="ACTAS"/>
    <s v="Actas del Comité Institucional de Desarrollo Administrativo"/>
    <m/>
    <m/>
    <m/>
    <m/>
    <m/>
    <m/>
    <m/>
    <m/>
    <m/>
    <m/>
    <m/>
    <s v="2) DATOS PERSONALES?"/>
    <m/>
    <m/>
    <s v="4) MAYOR"/>
    <s v="3) PODRÍA AFECTAR LA TOMA DE DECISIONES"/>
    <s v="6) 14 DÍAS"/>
    <s v="NO APLICA"/>
    <m/>
    <m/>
    <m/>
    <s v="ALTO"/>
    <n v="3"/>
    <e v="#N/A"/>
    <n v="0"/>
    <n v="1"/>
    <n v="1"/>
    <s v="ALTO"/>
    <s v="ALTO"/>
    <s v="MEDIO"/>
    <s v="ALTO"/>
    <s v="INFORMACIÓN PÚBLICA CLASIFICADA"/>
    <s v="LEY 1712, ARTÍCULO 18 LITERAL A &quot;EL DERECHO DE TODA PERSONA A LA INTIMIDAD.&quot;"/>
    <n v="0"/>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APOYO"/>
    <x v="1"/>
    <s v="SECRETARÍA GENERAL"/>
    <m/>
    <x v="0"/>
    <x v="0"/>
    <s v="ACTAS"/>
    <s v="Actas del Consejo de Dirección Técnica"/>
    <m/>
    <m/>
    <m/>
    <m/>
    <m/>
    <m/>
    <m/>
    <m/>
    <m/>
    <m/>
    <m/>
    <m/>
    <m/>
    <m/>
    <s v="4) MAYOR"/>
    <s v="3) PODRÍA AFECTAR LA TOMA DE DECISIONES"/>
    <s v="6) 14 DÍAS"/>
    <s v="NO APLICA"/>
    <m/>
    <m/>
    <m/>
    <e v="#N/A"/>
    <n v="0"/>
    <e v="#N/A"/>
    <n v="0"/>
    <n v="1"/>
    <n v="1"/>
    <s v="BAJO"/>
    <s v="ALTO"/>
    <s v="MEDIO"/>
    <s v="ALTO"/>
    <e v="#N/A"/>
    <e v="#N/A"/>
    <n v="0"/>
    <e v="#N/A"/>
    <m/>
  </r>
  <r>
    <s v="APOYO"/>
    <x v="1"/>
    <s v="SECRETARÍA GENERAL"/>
    <m/>
    <x v="0"/>
    <x v="0"/>
    <s v="COMPROBANTES DEL ALMACÉN"/>
    <s v="Comprobantes de Salida de bienes de la Unidad"/>
    <m/>
    <m/>
    <m/>
    <m/>
    <m/>
    <m/>
    <m/>
    <m/>
    <m/>
    <m/>
    <m/>
    <m/>
    <m/>
    <m/>
    <s v="4) MAYOR"/>
    <s v="3) PODRÍA AFECTAR LA TOMA DE DECISIONES"/>
    <s v="6) 14 DÍAS"/>
    <s v="NO APLICA"/>
    <m/>
    <m/>
    <m/>
    <e v="#N/A"/>
    <n v="0"/>
    <e v="#N/A"/>
    <n v="0"/>
    <n v="1"/>
    <n v="1"/>
    <s v="BAJO"/>
    <s v="ALTO"/>
    <s v="MEDIO"/>
    <s v="ALTO"/>
    <e v="#N/A"/>
    <e v="#N/A"/>
    <n v="0"/>
    <e v="#N/A"/>
    <m/>
  </r>
  <r>
    <s v="ESTRATEGICOS"/>
    <x v="9"/>
    <s v="DIRECCIÓN GENERAL"/>
    <s v="ASESORÍA DE PLANEACIÓN"/>
    <x v="0"/>
    <x v="0"/>
    <s v="INFORMES"/>
    <s v="Informes de Rendición de Cuentas"/>
    <m/>
    <m/>
    <m/>
    <m/>
    <m/>
    <m/>
    <m/>
    <m/>
    <m/>
    <m/>
    <m/>
    <m/>
    <m/>
    <m/>
    <s v="4) MAYOR"/>
    <s v="3) PODRÍA AFECTAR LA TOMA DE DECISIONES"/>
    <s v="6) 14 DÍAS"/>
    <s v="NO APLICA"/>
    <m/>
    <m/>
    <m/>
    <e v="#N/A"/>
    <n v="0"/>
    <e v="#N/A"/>
    <n v="0"/>
    <n v="1"/>
    <n v="1"/>
    <s v="BAJO"/>
    <s v="ALTO"/>
    <s v="MEDIO"/>
    <s v="ALTO"/>
    <e v="#N/A"/>
    <e v="#N/A"/>
    <n v="0"/>
    <e v="#N/A"/>
    <m/>
  </r>
  <r>
    <s v="ESTRATEGICOS"/>
    <x v="9"/>
    <s v="DIRECCIÓN GENERAL"/>
    <s v="ASESORÍA DE PLANEACIÓN"/>
    <x v="0"/>
    <x v="0"/>
    <s v="INFORMES"/>
    <s v="Informes de Seguimiento a los Indicadores"/>
    <m/>
    <m/>
    <m/>
    <m/>
    <m/>
    <m/>
    <m/>
    <m/>
    <m/>
    <m/>
    <m/>
    <m/>
    <m/>
    <m/>
    <s v="4) MAYOR"/>
    <s v="3) PODRÍA AFECTAR LA TOMA DE DECISIONES"/>
    <s v="6) 14 DÍAS"/>
    <s v="NO APLICA"/>
    <m/>
    <m/>
    <m/>
    <e v="#N/A"/>
    <n v="0"/>
    <e v="#N/A"/>
    <n v="0"/>
    <n v="1"/>
    <n v="1"/>
    <s v="BAJO"/>
    <s v="ALTO"/>
    <s v="MEDIO"/>
    <s v="ALTO"/>
    <e v="#N/A"/>
    <e v="#N/A"/>
    <n v="0"/>
    <e v="#N/A"/>
    <m/>
  </r>
  <r>
    <s v="ESTRATEGICOS"/>
    <x v="9"/>
    <s v="DIRECCIÓN GENERAL"/>
    <s v="ASESORÍA DE PLANEACIÓN"/>
    <x v="0"/>
    <x v="0"/>
    <s v="INSTRUMENTOS DEL SISTEMA DE GESTIÓN DE CALIDAD"/>
    <s v="Instrumentos para el Control de Procedimientos"/>
    <m/>
    <m/>
    <m/>
    <m/>
    <m/>
    <m/>
    <m/>
    <m/>
    <m/>
    <m/>
    <m/>
    <m/>
    <m/>
    <m/>
    <s v="4) MAYOR"/>
    <s v="3) PODRÍA AFECTAR LA TOMA DE DECISIONES"/>
    <s v="6) 14 DÍAS"/>
    <s v="NO APLICA"/>
    <m/>
    <m/>
    <m/>
    <e v="#N/A"/>
    <n v="0"/>
    <e v="#N/A"/>
    <n v="0"/>
    <n v="1"/>
    <n v="1"/>
    <s v="BAJO"/>
    <s v="ALTO"/>
    <s v="MEDIO"/>
    <s v="ALTO"/>
    <e v="#N/A"/>
    <e v="#N/A"/>
    <n v="0"/>
    <e v="#N/A"/>
    <m/>
  </r>
  <r>
    <s v="ESTRATEGICOS"/>
    <x v="9"/>
    <s v="DIRECCIÓN GENERAL"/>
    <s v="ASESORÍA DE PLANEACIÓN"/>
    <x v="0"/>
    <x v="0"/>
    <s v="INSTRUMENTOS DEL SISTEMA DE GESTIÓN DE CALIDAD"/>
    <s v="Instrumentos para el Control de Procesos"/>
    <m/>
    <m/>
    <m/>
    <m/>
    <m/>
    <m/>
    <m/>
    <m/>
    <m/>
    <m/>
    <m/>
    <m/>
    <m/>
    <m/>
    <s v="4) MAYOR"/>
    <s v="3) PODRÍA AFECTAR LA TOMA DE DECISIONES"/>
    <s v="6) 14 DÍAS"/>
    <s v="NO APLICA"/>
    <m/>
    <m/>
    <m/>
    <e v="#N/A"/>
    <n v="0"/>
    <e v="#N/A"/>
    <n v="0"/>
    <n v="1"/>
    <n v="1"/>
    <s v="BAJO"/>
    <s v="ALTO"/>
    <s v="MEDIO"/>
    <s v="ALTO"/>
    <e v="#N/A"/>
    <e v="#N/A"/>
    <n v="0"/>
    <e v="#N/A"/>
    <m/>
  </r>
  <r>
    <s v="ESTRATEGICOS"/>
    <x v="9"/>
    <s v="DIRECCIÓN GENERAL"/>
    <s v="ASESORÍA DE PLANEACIÓN"/>
    <x v="0"/>
    <x v="0"/>
    <s v="INSTRUMENTOS DEL SISTEMA DE GESTIÓN DE CALIDAD"/>
    <s v="Mapas de Riesgo Institucional"/>
    <m/>
    <m/>
    <m/>
    <m/>
    <m/>
    <m/>
    <m/>
    <m/>
    <m/>
    <m/>
    <m/>
    <m/>
    <m/>
    <m/>
    <s v="4) MAYOR"/>
    <s v="3) PODRÍA AFECTAR LA TOMA DE DECISIONES"/>
    <s v="6) 14 DÍAS"/>
    <s v="NO APLICA"/>
    <m/>
    <m/>
    <m/>
    <e v="#N/A"/>
    <n v="0"/>
    <e v="#N/A"/>
    <n v="0"/>
    <n v="1"/>
    <n v="1"/>
    <s v="BAJO"/>
    <s v="ALTO"/>
    <s v="MEDIO"/>
    <s v="ALTO"/>
    <e v="#N/A"/>
    <e v="#N/A"/>
    <n v="0"/>
    <e v="#N/A"/>
    <m/>
  </r>
  <r>
    <s v="ESTRATEGICOS"/>
    <x v="9"/>
    <s v="DIRECCIÓN GENERAL"/>
    <s v="ASESORÍA DE PLANEACIÓN"/>
    <x v="0"/>
    <x v="0"/>
    <s v="INSTRUMENTOS DEL SISTEMA DE GESTIÓN INTEGRADO"/>
    <s v="N/A"/>
    <m/>
    <m/>
    <m/>
    <m/>
    <m/>
    <m/>
    <m/>
    <m/>
    <m/>
    <m/>
    <m/>
    <m/>
    <m/>
    <m/>
    <s v="4) MAYOR"/>
    <s v="3) PODRÍA AFECTAR LA TOMA DE DECISIONES"/>
    <s v="6) 14 DÍAS"/>
    <s v="NO APLICA"/>
    <m/>
    <m/>
    <m/>
    <e v="#N/A"/>
    <n v="0"/>
    <e v="#N/A"/>
    <n v="0"/>
    <n v="1"/>
    <n v="1"/>
    <s v="BAJO"/>
    <s v="ALTO"/>
    <s v="MEDIO"/>
    <s v="ALTO"/>
    <e v="#N/A"/>
    <e v="#N/A"/>
    <n v="0"/>
    <e v="#N/A"/>
    <m/>
  </r>
  <r>
    <s v="ESTRATEGICOS"/>
    <x v="9"/>
    <s v="DIRECCIÓN GENERAL"/>
    <s v="ASESORÍA DE PLANEACIÓN"/>
    <x v="0"/>
    <x v="0"/>
    <s v="PLANES"/>
    <s v="Planes Anticorrupción"/>
    <m/>
    <m/>
    <m/>
    <m/>
    <m/>
    <m/>
    <m/>
    <m/>
    <m/>
    <m/>
    <m/>
    <m/>
    <m/>
    <m/>
    <s v="4) MAYOR"/>
    <s v="3) PODRÍA AFECTAR LA TOMA DE DECISIONES"/>
    <s v="6) 14 DÍAS"/>
    <s v="NO APLICA"/>
    <m/>
    <m/>
    <m/>
    <e v="#N/A"/>
    <n v="0"/>
    <e v="#N/A"/>
    <n v="0"/>
    <n v="1"/>
    <n v="1"/>
    <s v="BAJO"/>
    <s v="ALTO"/>
    <s v="MEDIO"/>
    <s v="ALTO"/>
    <e v="#N/A"/>
    <e v="#N/A"/>
    <n v="0"/>
    <e v="#N/A"/>
    <m/>
  </r>
  <r>
    <s v="ESTRATEGICOS"/>
    <x v="9"/>
    <s v="SECRETARÍA GENERAL"/>
    <s v="DESPACHO SECRETARÍA GENERAL"/>
    <x v="0"/>
    <x v="0"/>
    <s v="PLANES"/>
    <s v="Planes de Gestión del Conocimiento"/>
    <m/>
    <m/>
    <m/>
    <m/>
    <m/>
    <m/>
    <m/>
    <m/>
    <m/>
    <m/>
    <m/>
    <m/>
    <m/>
    <m/>
    <s v="4) MAYOR"/>
    <s v="3) PODRÍA AFECTAR LA TOMA DE DECISIONES"/>
    <s v="6) 14 DÍAS"/>
    <s v="NO APLICA"/>
    <m/>
    <m/>
    <m/>
    <e v="#N/A"/>
    <n v="0"/>
    <e v="#N/A"/>
    <n v="0"/>
    <n v="1"/>
    <n v="1"/>
    <s v="BAJO"/>
    <s v="ALTO"/>
    <s v="MEDIO"/>
    <s v="ALTO"/>
    <e v="#N/A"/>
    <e v="#N/A"/>
    <n v="0"/>
    <e v="#N/A"/>
    <m/>
  </r>
  <r>
    <s v="APOYO"/>
    <x v="1"/>
    <s v="SECRETARÍA GENERAL"/>
    <s v="DESPACHO SECRETARÍA GENERAL"/>
    <x v="0"/>
    <x v="0"/>
    <s v="RESOLUCIONES"/>
    <s v="N/A"/>
    <m/>
    <m/>
    <m/>
    <m/>
    <m/>
    <m/>
    <m/>
    <m/>
    <m/>
    <m/>
    <m/>
    <m/>
    <m/>
    <m/>
    <s v="4) MAYOR"/>
    <s v="3) PODRÍA AFECTAR LA TOMA DE DECISIONES"/>
    <s v="6) 14 DÍAS"/>
    <s v="NO APLICA"/>
    <m/>
    <m/>
    <m/>
    <e v="#N/A"/>
    <n v="0"/>
    <e v="#N/A"/>
    <n v="0"/>
    <n v="1"/>
    <n v="1"/>
    <s v="BAJO"/>
    <s v="ALTO"/>
    <s v="MEDIO"/>
    <s v="ALTO"/>
    <e v="#N/A"/>
    <e v="#N/A"/>
    <n v="0"/>
    <e v="#N/A"/>
    <m/>
  </r>
  <r>
    <s v="APOYO"/>
    <x v="3"/>
    <s v="SECRETARÍA GENERAL"/>
    <s v="CONTRATACIÓN"/>
    <x v="0"/>
    <x v="0"/>
    <s v="SOLICITUDES DE CERTIFICACIONES CONTRACTUALES"/>
    <s v="N/A"/>
    <m/>
    <m/>
    <m/>
    <m/>
    <m/>
    <m/>
    <m/>
    <m/>
    <m/>
    <m/>
    <m/>
    <m/>
    <m/>
    <m/>
    <s v="4) MAYOR"/>
    <s v="3) PODRÍA AFECTAR LA TOMA DE DECISIONES"/>
    <s v="6) 14 DÍAS"/>
    <s v="NO APLICA"/>
    <m/>
    <m/>
    <m/>
    <e v="#N/A"/>
    <n v="0"/>
    <e v="#N/A"/>
    <n v="0"/>
    <n v="1"/>
    <n v="1"/>
    <s v="BAJO"/>
    <s v="ALTO"/>
    <s v="MEDIO"/>
    <s v="ALTO"/>
    <e v="#N/A"/>
    <e v="#N/A"/>
    <n v="0"/>
    <e v="#N/A"/>
    <m/>
  </r>
  <r>
    <s v="APOYO"/>
    <x v="1"/>
    <s v="SECRETARÍA GENERAL"/>
    <s v="DESPACHO SECRETARÍA GENERAL"/>
    <x v="1"/>
    <x v="1"/>
    <s v="N/A"/>
    <s v="Profesional especializado - Administrativa"/>
    <s v="Realizar la gestión administrativa de los bienes y servicios, así como la consolidación del Plan anual de adquicisiones de la UPRA de conformidad con los planes, programas y necesidades de la Unidad."/>
    <s v="N/A"/>
    <s v="N/A"/>
    <s v="N/A"/>
    <s v="N/A"/>
    <s v="N/A"/>
    <s v="N/A"/>
    <s v="N/A"/>
    <s v="POR DEMANDA"/>
    <s v="SECRETARÍA GENERAL"/>
    <s v="ADMINISTRATIVA RECURSOS FÍSICOS"/>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6) 14 DÍAS"/>
    <s v="NO APLICA"/>
    <d v="2024-12-31T00:00:00"/>
    <s v="Profesionales del proceso"/>
    <d v="2023-12-06T00:00:00"/>
    <s v="ALTO"/>
    <n v="3"/>
    <s v="ALTO"/>
    <n v="3"/>
    <n v="0.5"/>
    <n v="1"/>
    <s v="ALTO"/>
    <s v="BAJ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x v="1"/>
    <s v="SECRETARÍA GENERAL"/>
    <s v="DESPACHO SECRETARÍA GENERAL"/>
    <x v="1"/>
    <x v="1"/>
    <s v="N/A"/>
    <s v="Tecnico Administrativo-Gestion Recursos físicos"/>
    <s v="Brindar soporte técnico en el desarrollo, actualización y operación de los planes, programas y procedimientos que adelante la dependencia, conforme a las políticas de operación de la UPRA y normatividad vigente "/>
    <s v="N/A"/>
    <s v="N/A"/>
    <s v="N/A"/>
    <s v="N/A"/>
    <s v="N/A"/>
    <s v="N/A"/>
    <s v="N/A"/>
    <s v="POR DEMANDA"/>
    <s v="SECRETARÍA GENERAL"/>
    <s v="ADMINISTRATIVA RECURSOS FÍSICOS"/>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6) 14 DÍAS"/>
    <s v="NO APLICA"/>
    <d v="2024-12-31T00:00:00"/>
    <s v="Profesionales del proceso"/>
    <d v="2023-12-06T00:00:00"/>
    <s v="ALTO"/>
    <n v="3"/>
    <s v="ALTO"/>
    <n v="3"/>
    <n v="0.5"/>
    <n v="1"/>
    <s v="ALTO"/>
    <s v="BAJ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x v="1"/>
    <s v="SECRETARÍA GENERAL"/>
    <s v="ADMINISTRATIVA RECURSOS FÍSICOS"/>
    <x v="1"/>
    <x v="2"/>
    <s v="N/A"/>
    <s v="Base de Datos aplicativo Inventarios"/>
    <s v="Base de Datos aplicativo Inventarios"/>
    <s v="N/A"/>
    <s v="ELECTRÓNICO"/>
    <s v="Datacenter de la UPRA"/>
    <s v="ACCESS"/>
    <s v="Profesionales de inventarios"/>
    <s v="Disponible. Información que se puede consultar por solicitud en el archivo central"/>
    <d v="2013-09-01T00:00:00"/>
    <s v="POR DEMANDA"/>
    <s v="SECRETARÍA GENERAL"/>
    <s v="ADMINISTRATIVA RECURSOS FÍSICOS"/>
    <s v="4) SECRETOS COMERCIALES, INDUSTRIALES Y PROFESIONALES?"/>
    <s v="3) PROCESOS"/>
    <s v="Decreto 4145 de 2011 por el cual se crea la Unidad de Planificación de Tierras Rurales, Adecuación de Tierras y Usos Agropecuarios - UPRA y se dictan otras disposiciones."/>
    <s v="3) MODERADO"/>
    <s v="2) ES CRÍTICO PARA LAS OPERACIONES INTERNAS"/>
    <s v="5) 7 DÍAS"/>
    <s v="NO APLICA"/>
    <m/>
    <m/>
    <m/>
    <s v="ALTO"/>
    <n v="3"/>
    <s v="ALTO"/>
    <n v="3"/>
    <n v="0.5"/>
    <n v="1.25"/>
    <s v="ALTO"/>
    <s v="MEDI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APOYO"/>
    <x v="3"/>
    <s v="SECRETARÍA GENERAL"/>
    <s v="CONTRATACIÓN"/>
    <x v="1"/>
    <x v="0"/>
    <s v="N/A"/>
    <s v="Base Contratacion de la vigencia."/>
    <s v="Base información contractual, desarrollada en cada vigencia."/>
    <s v="CASTELLANO"/>
    <m/>
    <m/>
    <m/>
    <m/>
    <m/>
    <m/>
    <m/>
    <s v="SECRETARÍA GENERAL"/>
    <s v="CONTRATACIÓN"/>
    <s v="1) INFORMACIÓN PÚBLICA"/>
    <s v="2) INTERNO DE LA ENTIDAD"/>
    <m/>
    <s v="2) MENOR"/>
    <s v="2) ES CRÍTICO PARA LAS OPERACIONES INTERNAS"/>
    <s v="6) 14 DÍAS"/>
    <s v="NO APLICA"/>
    <m/>
    <m/>
    <m/>
    <s v="BAJO"/>
    <n v="1"/>
    <s v="MEDIO"/>
    <n v="2"/>
    <n v="0.5"/>
    <n v="1"/>
    <s v="MEDIO"/>
    <s v="BAJ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3"/>
    <s v="SECRETARÍA GENERAL"/>
    <s v="CONTRATACIÓN"/>
    <x v="1"/>
    <x v="1"/>
    <s v="N/A"/>
    <s v="Profesional especializado grado 20 - Contratos"/>
    <s v="Adelantar la gestión jurídica contractual y de control interno disciplinario, de competencia de la secretaria general de conformidad con la normatividad vigente."/>
    <s v="N/A"/>
    <s v="N/A"/>
    <s v="N/A"/>
    <s v="N/A"/>
    <s v="N/A"/>
    <s v="N/A"/>
    <s v="N/A"/>
    <s v="POR DEMANDA"/>
    <s v="SECRETARÍA GENERAL"/>
    <s v="CONTRATACIÓN"/>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5) 7 DÍAS"/>
    <s v="NO APLICA"/>
    <d v="2024-12-31T00:00:00"/>
    <s v="Profesionales del proceso"/>
    <d v="2023-12-06T00:00:00"/>
    <s v="ALTO"/>
    <n v="3"/>
    <s v="ALTO"/>
    <n v="3"/>
    <n v="0.5"/>
    <n v="1.25"/>
    <s v="ALTO"/>
    <s v="BAJ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x v="3"/>
    <s v="SECRETARÍA GENERAL"/>
    <s v="CONTRATACIÓN"/>
    <x v="1"/>
    <x v="1"/>
    <s v="N/A"/>
    <s v="Profesional especializado grado 17 - Contratos"/>
    <s v="Realizar las actividades jurídicas de competencia de la secretaria general, relacionadas con la gestión contractual y de control interno disciplinario, que permitan dar cumplimiento a las metas establecidas en la planeación institucional."/>
    <s v="N/A"/>
    <s v="N/A"/>
    <s v="N/A"/>
    <s v="N/A"/>
    <s v="N/A"/>
    <s v="N/A"/>
    <s v="N/A"/>
    <s v="POR DEMANDA"/>
    <s v="SECRETARÍA GENERAL"/>
    <s v="CONTRATACIÓN"/>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5) 7 DÍAS"/>
    <s v="NO APLICA"/>
    <d v="2024-12-31T00:00:00"/>
    <s v="Profesionales del proceso"/>
    <d v="2023-12-06T00:00:00"/>
    <s v="ALTO"/>
    <n v="3"/>
    <s v="ALTO"/>
    <n v="3"/>
    <n v="0.5"/>
    <n v="1.25"/>
    <s v="ALTO"/>
    <s v="BAJ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x v="3"/>
    <s v="SECRETARÍA GENERAL"/>
    <s v="CONTRATACIÓN"/>
    <x v="1"/>
    <x v="0"/>
    <s v="N/A"/>
    <s v="Referencias cruzadas de expedientes contractuales"/>
    <s v="Se establece conforme a la TRD del proceso los documentos precontractuales que integran el expediente"/>
    <s v="CASTELLANO"/>
    <m/>
    <m/>
    <m/>
    <m/>
    <m/>
    <m/>
    <m/>
    <s v="SECRETARÍA GENERAL"/>
    <s v="CONTRATACIÓN"/>
    <s v="1) INFORMACIÓN PÚBLICA"/>
    <s v="2) INTERNO DE LA ENTIDAD"/>
    <m/>
    <s v="2) MENOR"/>
    <s v="2) ES CRÍTICO PARA LAS OPERACIONES INTERNAS"/>
    <s v="6) 14 DÍAS"/>
    <s v="NO APLICA"/>
    <m/>
    <m/>
    <m/>
    <s v="BAJO"/>
    <n v="1"/>
    <s v="MEDIO"/>
    <n v="2"/>
    <n v="0.5"/>
    <n v="1"/>
    <s v="MEDIO"/>
    <s v="BAJ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0"/>
    <s v="SECRETARÍA GENERAL"/>
    <s v="GESTIÓN DOCUMENTAL"/>
    <x v="1"/>
    <x v="0"/>
    <s v="N/A"/>
    <s v="Tablas de Retención Documental -TRD-, publicadas en página WEB"/>
    <s v="Listado de series, con sus correspondientes tipos documentales, a las cuales se asigna el tiempo de permanencia en cada etapa del ciclo vital de los documentos, publicadas en la pagina web de la UPRA."/>
    <s v="CASTELLANO"/>
    <s v="ELECTRÓNICO"/>
    <s v="Repositorio Institucional"/>
    <s v="pdf"/>
    <s v="Público en general_x000a_"/>
    <s v="Pagina WEB"/>
    <s v="2016 -2021"/>
    <s v="POR DEMANDA"/>
    <s v="SECRETARÍA GENERAL"/>
    <s v="GESTIÓN DOCUMENTAL"/>
    <s v="1) INFORMACIÓN PÚBLICA"/>
    <s v="2) INTERNO DE LA ENTIDAD"/>
    <s v="n.a"/>
    <s v="4) MAYOR"/>
    <s v="2) ES CRÍTICO PARA LAS OPERACIONES INTERNAS"/>
    <s v="6) 14 DÍAS"/>
    <s v="NO APLICA"/>
    <s v="n.a"/>
    <s v="JUAN CARLOS LOPEZ"/>
    <d v="2023-05-12T00:00:00"/>
    <s v="BAJO"/>
    <n v="1"/>
    <s v="MEDIO"/>
    <n v="2"/>
    <n v="0.5"/>
    <n v="1"/>
    <s v="MEDIO"/>
    <s v="ALTO"/>
    <s v="BAJ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n.a"/>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x v="0"/>
    <s v="SECRETARÍA GENERAL"/>
    <s v="GESTIÓN DOCUMENTAL"/>
    <x v="1"/>
    <x v="0"/>
    <s v="N/A"/>
    <s v="Plan Instituional de Archivos - PINAR-, publicadoi en página WEB"/>
    <s v="Instrumento archivístico que permite generar cambios planificados, articulando y dando un ordenamiento lógico a los planes y proyectos que en materia archivística formule la Entidad. publicado en la pagina web de la UPRA."/>
    <s v="CASTELLANO"/>
    <s v="ELECTRÓNICO"/>
    <s v="Repositorio Institucional"/>
    <s v="pdf"/>
    <s v="Público en general_x000a_"/>
    <s v="Pagina WEB"/>
    <d v="2018-01-01T00:00:00"/>
    <s v="POR DEMANDA"/>
    <s v="SECRETARÍA GENERAL"/>
    <s v="GESTIÓN DOCUMENTAL"/>
    <s v="1) INFORMACIÓN PÚBLICA"/>
    <s v="2) INTERNO DE LA ENTIDAD"/>
    <s v="n.a"/>
    <s v="4) MAYOR"/>
    <s v="2) ES CRÍTICO PARA LAS OPERACIONES INTERNAS"/>
    <s v="6) 14 DÍAS"/>
    <s v="NO APLICA"/>
    <s v="n.a"/>
    <s v="JUAN CARLOS LOPEZ"/>
    <d v="2023-05-12T00:00:00"/>
    <s v="BAJO"/>
    <n v="1"/>
    <s v="MEDIO"/>
    <n v="2"/>
    <n v="0.5"/>
    <n v="1"/>
    <s v="MEDIO"/>
    <s v="ALTO"/>
    <s v="BAJ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n.a"/>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x v="0"/>
    <s v="SECRETARÍA GENERAL"/>
    <s v="GESTIÓN DOCUMENTAL"/>
    <x v="1"/>
    <x v="0"/>
    <s v="N/A"/>
    <s v="Programa de Gestión Documental -PGD-, publicado en página WEB"/>
    <s v="Conjunto de actividades administrativas y técnicas tendientes a la planificación, manejo y organización de la documentación producida y recibida por las entidades, desde su origen hasta su destino final, con el objeto de facilitar su utilización y conservación, publicadas en la página web de la UPRA"/>
    <s v="CASTELLANO"/>
    <s v="ELECTRÓNICO"/>
    <s v="Repositorio Institucional"/>
    <s v="pdf"/>
    <s v="Público en general_x000a_"/>
    <s v="Pagina WEB"/>
    <d v="2020-01-01T00:00:00"/>
    <s v="POR DEMANDA"/>
    <s v="SECRETARÍA GENERAL"/>
    <s v="GESTIÓN DOCUMENTAL"/>
    <s v="1) INFORMACIÓN PÚBLICA"/>
    <s v="2) INTERNO DE LA ENTIDAD"/>
    <s v="n.a"/>
    <s v="4) MAYOR"/>
    <s v="2) ES CRÍTICO PARA LAS OPERACIONES INTERNAS"/>
    <s v="6) 14 DÍAS"/>
    <s v="NO APLICA"/>
    <s v="n.a"/>
    <s v="JUAN CARLOS LOPEZ"/>
    <d v="2023-05-12T00:00:00"/>
    <s v="BAJO"/>
    <n v="1"/>
    <s v="MEDIO"/>
    <n v="2"/>
    <n v="0.5"/>
    <n v="1"/>
    <s v="MEDIO"/>
    <s v="ALTO"/>
    <s v="BAJ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n.a"/>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x v="0"/>
    <s v="SECRETARÍA GENERAL"/>
    <s v="GESTIÓN DOCUMENTAL"/>
    <x v="1"/>
    <x v="0"/>
    <s v="N/A"/>
    <s v="Inventario Unico de Inventario Documental -FUID- de eliminación de archivos, publicado en página WEB"/>
    <s v="Instrumento de recuperación de información que describe de manera exacta y precisa las series o asuntos de un fondo documental que se tienen como dispocisión final su eliminación."/>
    <s v="CASTELLANO"/>
    <s v="ELECTRÓNICO"/>
    <s v="Repositorio Institucional"/>
    <s v="pdf"/>
    <s v="Público en general_x000a_"/>
    <s v="Pagina WEB"/>
    <d v="2023-10-01T00:00:00"/>
    <s v="POR DEMANDA"/>
    <s v="SECRETARÍA GENERAL"/>
    <s v="GESTIÓN DOCUMENTAL"/>
    <s v="1) INFORMACIÓN PÚBLICA"/>
    <s v="2) INTERNO DE LA ENTIDAD"/>
    <s v="n.a"/>
    <s v="4) MAYOR"/>
    <s v="2) ES CRÍTICO PARA LAS OPERACIONES INTERNAS"/>
    <s v="6) 14 DÍAS"/>
    <s v="NO APLICA"/>
    <s v="n.a"/>
    <s v="JUAN CARLOS LOPEZ"/>
    <d v="2023-05-12T00:00:00"/>
    <s v="BAJO"/>
    <n v="1"/>
    <s v="MEDIO"/>
    <n v="2"/>
    <n v="0.5"/>
    <n v="1"/>
    <s v="MEDIO"/>
    <s v="ALTO"/>
    <s v="BAJ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n.a"/>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x v="0"/>
    <s v="SECRETARÍA GENERAL"/>
    <s v="GESTIÓN DOCUMENTAL"/>
    <x v="1"/>
    <x v="2"/>
    <s v="N/A"/>
    <s v="Módulo de Administración Parámetros de Archivo"/>
    <s v="Módulo que establece las condiciones y permisos de funccionarioas frente a los otros modulos de gestión documental definiendo roles y permisos"/>
    <s v="CASTELLANO"/>
    <s v="ELECTRÓNICO"/>
    <s v="Repositorio Institucional"/>
    <s v="SQL"/>
    <s v="Directivos,Funcionarios, contratistas SG_x000a_"/>
    <s v="SGDEA"/>
    <d v="2018-01-01T00:00:00"/>
    <s v="POR DEMANDA"/>
    <s v="SECRETARÍA GENERAL"/>
    <s v="GESTIÓN DOCUMENTAL"/>
    <s v="1) INFORMACIÓN PÚBLICA"/>
    <s v="2) INTERNO DE LA ENTIDAD"/>
    <s v="Decreto 4145 de 2011 por el cual se crea la Unidad de Planificación de Tierras Rurales, Adecuación de Tierras y Usos Agropecuarios - UPRA y se dictan otras disposiciones."/>
    <s v="4) MAYOR"/>
    <s v="2) ES CRÍTICO PARA LAS OPERACIONES INTERNAS"/>
    <s v="6) 14 DÍAS"/>
    <s v="NO APLICA"/>
    <s v="n.a"/>
    <s v="JUAN CARLOS LOPEZ"/>
    <d v="2023-05-12T00:00:00"/>
    <s v="BAJO"/>
    <n v="1"/>
    <s v="MEDIO"/>
    <n v="2"/>
    <n v="0.5"/>
    <n v="1"/>
    <s v="MEDIO"/>
    <s v="ALTO"/>
    <s v="BAJ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x v="0"/>
    <s v="SECRETARÍA GENERAL"/>
    <s v="GESTIÓN DOCUMENTAL"/>
    <x v="1"/>
    <x v="2"/>
    <s v="N/A"/>
    <s v="Modulo de Cronograma de Transferencias Primarias"/>
    <s v="Módulo que define el cronograma de transferencias documentales primarias para las dependencias y procesos de la entidad"/>
    <s v="CASTELLANO"/>
    <s v="ELECTRÓNICO"/>
    <s v="Repositorio Institucional"/>
    <s v="SQL"/>
    <s v="Directivos,Funcionarios, contratistas SG_x000a_"/>
    <s v="SGDEA"/>
    <d v="2018-01-01T00:00:00"/>
    <s v="POR DEMANDA"/>
    <s v="SECRETARÍA GENERAL"/>
    <s v="GESTIÓN DOCUMENTAL"/>
    <s v="2) DATOS PERSONALES?"/>
    <s v="2) INTERNO DE LA ENTIDAD"/>
    <s v="Decreto 4145 de 2011 por el cual se crea la Unidad de Planificación de Tierras Rurales, Adecuación de Tierras y Usos Agropecuarios - UPRA y se dictan otras disposiciones."/>
    <s v="4) MAYOR"/>
    <s v="2) ES CRÍTICO PARA LAS OPERACIONES INTERNAS"/>
    <s v="7) 30 DÍAS"/>
    <s v="NO APLICA"/>
    <s v="n.a"/>
    <s v="JUAN CARLOS LOPEZ"/>
    <d v="2023-05-12T00:00:00"/>
    <s v="ALTO"/>
    <n v="3"/>
    <s v="MEDIO"/>
    <n v="2"/>
    <n v="0.5"/>
    <n v="0.5"/>
    <s v="ALTO"/>
    <s v="ALTO"/>
    <s v="BAJO"/>
    <s v="ALTO"/>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APROBADO"/>
  </r>
  <r>
    <s v="APOYO"/>
    <x v="0"/>
    <s v="SECRETARÍA GENERAL"/>
    <s v="GESTIÓN DOCUMENTAL"/>
    <x v="1"/>
    <x v="2"/>
    <s v="N/A"/>
    <s v="Modulo de Gestionar Préstamos Bodega Externa"/>
    <s v="Módulo que contienen las solictudes de préstamo de documentos existentes en el archivo central de la entidad (análogo)"/>
    <s v="CASTELLANO"/>
    <s v="ELECTRÓNICO"/>
    <s v="Repositorio Institucional"/>
    <s v="SQL"/>
    <s v="Directivos,Funcionarios, contratistas SG_x000a_"/>
    <s v="SGDEA"/>
    <d v="2018-01-01T00:00:00"/>
    <s v="POR DEMANDA"/>
    <s v="SECRETARÍA GENERAL"/>
    <s v="GESTIÓN DOCUMENTAL"/>
    <s v="2) DATOS PERSONALES?"/>
    <s v="2) INTERNO DE LA ENTIDAD"/>
    <s v="Decreto 4145 de 2011 por el cual se crea la Unidad de Planificación de Tierras Rurales, Adecuación de Tierras y Usos Agropecuarios - UPRA y se dictan otras disposiciones."/>
    <s v="4) MAYOR"/>
    <s v="2) ES CRÍTICO PARA LAS OPERACIONES INTERNAS"/>
    <s v="7) 30 DÍAS"/>
    <s v="NO APLICA"/>
    <s v="n.a"/>
    <s v="JUAN CARLOS LOPEZ"/>
    <d v="2023-05-12T00:00:00"/>
    <s v="ALTO"/>
    <n v="3"/>
    <s v="MEDIO"/>
    <n v="2"/>
    <n v="0.5"/>
    <n v="0.5"/>
    <s v="ALTO"/>
    <s v="ALTO"/>
    <s v="BAJO"/>
    <s v="ALTO"/>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APROBADO"/>
  </r>
  <r>
    <s v="APOYO"/>
    <x v="0"/>
    <s v="SECRETARÍA GENERAL"/>
    <s v="GESTIÓN DOCUMENTAL"/>
    <x v="1"/>
    <x v="2"/>
    <s v="N/A"/>
    <s v="Modulo de Préstamo de Carpetas de Expedientes"/>
    <s v="Módulo que contienen las solictudes de préstamo de documentos existentes en el archivo central de la entidad (electrónicos)"/>
    <s v="CASTELLANO"/>
    <s v="ELECTRÓNICO"/>
    <s v="Repositorio Institucional"/>
    <s v="SQL"/>
    <s v="Directivos,Funcionarios, contratistas SG_x000a_"/>
    <s v="SGDEA"/>
    <d v="2018-01-01T00:00:00"/>
    <s v="POR DEMANDA"/>
    <s v="SECRETARÍA GENERAL"/>
    <s v="GESTIÓN DOCUMENTAL"/>
    <s v="2) DATOS PERSONALES?"/>
    <s v="2) INTERNO DE LA ENTIDAD"/>
    <s v="Decreto 4145 de 2011 por el cual se crea la Unidad de Planificación de Tierras Rurales, Adecuación de Tierras y Usos Agropecuarios - UPRA y se dictan otras disposiciones."/>
    <s v="4) MAYOR"/>
    <s v="2) ES CRÍTICO PARA LAS OPERACIONES INTERNAS"/>
    <s v="7) 30 DÍAS"/>
    <s v="NO APLICA"/>
    <s v="n.a"/>
    <s v="JUAN CARLOS LOPEZ"/>
    <d v="2023-05-12T00:00:00"/>
    <s v="ALTO"/>
    <n v="3"/>
    <s v="MEDIO"/>
    <n v="2"/>
    <n v="0.5"/>
    <n v="0.5"/>
    <s v="ALTO"/>
    <s v="ALTO"/>
    <s v="BAJO"/>
    <s v="ALTO"/>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APROBADO"/>
  </r>
  <r>
    <s v="APOYO"/>
    <x v="0"/>
    <s v="SECRETARÍA GENERAL"/>
    <s v="GESTIÓN DOCUMENTAL"/>
    <x v="1"/>
    <x v="2"/>
    <s v="N/A"/>
    <s v="Modulo de Transferencias Documentales Secundarias"/>
    <s v="Módulo que permite el alistamiento de las transferencias documentales secundarias al archivo histórico correspondiente"/>
    <s v="CASTELLANO"/>
    <s v="ELECTRÓNICO"/>
    <s v="Repositorio Institucional"/>
    <s v="SQL"/>
    <s v="Directivos,Funcionarios, contratistas SG_x000a_"/>
    <s v="SGDEA"/>
    <d v="2018-01-01T00:00:00"/>
    <s v="POR DEMANDA"/>
    <s v="SECRETARÍA GENERAL"/>
    <s v="GESTIÓN DOCUMENTAL"/>
    <s v="2) DATOS PERSONALES?"/>
    <s v="2) INTERNO DE LA ENTIDAD"/>
    <s v="Decreto 4145 de 2011 por el cual se crea la Unidad de Planificación de Tierras Rurales, Adecuación de Tierras y Usos Agropecuarios - UPRA y se dictan otras disposiciones."/>
    <s v="4) MAYOR"/>
    <s v="2) ES CRÍTICO PARA LAS OPERACIONES INTERNAS"/>
    <s v="7) 30 DÍAS"/>
    <s v="NO APLICA"/>
    <s v="n.a"/>
    <s v="JUAN CARLOS LOPEZ"/>
    <d v="2023-05-12T00:00:00"/>
    <s v="ALTO"/>
    <n v="3"/>
    <s v="MEDIO"/>
    <n v="2"/>
    <n v="0.5"/>
    <n v="0.5"/>
    <s v="ALTO"/>
    <s v="ALTO"/>
    <s v="BAJO"/>
    <s v="ALTO"/>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APROBADO"/>
  </r>
  <r>
    <s v="APOYO"/>
    <x v="0"/>
    <s v="SECRETARÍA GENERAL"/>
    <s v="GESTIÓN DOCUMENTAL"/>
    <x v="1"/>
    <x v="2"/>
    <s v="N/A"/>
    <s v="Modulo de Ubicación Física de Expedientes"/>
    <s v="Módulo que contiene la administración de las cajas y carpetas existentes en el archivo central de la entidad (análogo)"/>
    <s v="CASTELLANO"/>
    <s v="ELECTRÓNICO"/>
    <s v="Repositorio Institucional"/>
    <s v="SQL"/>
    <s v="Directivos,Funcionarios, contratistas SG_x000a_"/>
    <s v="SGDEA"/>
    <d v="2018-01-01T00:00:00"/>
    <s v="POR DEMANDA"/>
    <s v="SECRETARÍA GENERAL"/>
    <s v="GESTIÓN DOCUMENTAL"/>
    <s v="2) DATOS PERSONALES?"/>
    <s v="2) INTERNO DE LA ENTIDAD"/>
    <s v="Decreto 4145 de 2011 por el cual se crea la Unidad de Planificación de Tierras Rurales, Adecuación de Tierras y Usos Agropecuarios - UPRA y se dictan otras disposiciones."/>
    <s v="4) MAYOR"/>
    <s v="2) ES CRÍTICO PARA LAS OPERACIONES INTERNAS"/>
    <s v="7) 30 DÍAS"/>
    <s v="NO APLICA"/>
    <s v="n.a"/>
    <s v="JUAN CARLOS LOPEZ"/>
    <d v="2023-05-12T00:00:00"/>
    <s v="ALTO"/>
    <n v="3"/>
    <s v="MEDIO"/>
    <n v="2"/>
    <n v="0.5"/>
    <n v="0.5"/>
    <s v="ALTO"/>
    <s v="ALTO"/>
    <s v="BAJO"/>
    <s v="ALTO"/>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APROBADO"/>
  </r>
  <r>
    <s v="APOYO"/>
    <x v="0"/>
    <s v="SECRETARÍA GENERAL"/>
    <s v="GESTIÓN DOCUMENTAL"/>
    <x v="1"/>
    <x v="2"/>
    <s v="N/A"/>
    <s v="Módulo de Descripción Archivística"/>
    <s v="Módulo que contiene los campos de descripción normalizada para documentos de transferencia documental secundaria"/>
    <s v="CASTELLANO"/>
    <s v="ELECTRÓNICO"/>
    <s v="Repositorio Institucional"/>
    <s v="SQL"/>
    <s v="Directivos,Funcionarios, contratistas SG_x000a_"/>
    <s v="SGDEA"/>
    <d v="2018-01-01T00:00:00"/>
    <s v="POR DEMANDA"/>
    <s v="SECRETARÍA GENERAL"/>
    <s v="GESTIÓN DOCUMENTAL"/>
    <s v="2) DATOS PERSONALES?"/>
    <s v="2) INTERNO DE LA ENTIDAD"/>
    <s v="Decreto 4145 de 2011 por el cual se crea la Unidad de Planificación de Tierras Rurales, Adecuación de Tierras y Usos Agropecuarios - UPRA y se dictan otras disposiciones."/>
    <s v="4) MAYOR"/>
    <s v="2) ES CRÍTICO PARA LAS OPERACIONES INTERNAS"/>
    <s v="7) 30 DÍAS"/>
    <s v="NO APLICA"/>
    <s v="n.a"/>
    <s v="JUAN CARLOS LOPEZ"/>
    <d v="2023-05-12T00:00:00"/>
    <s v="ALTO"/>
    <n v="3"/>
    <s v="MEDIO"/>
    <n v="2"/>
    <n v="0.5"/>
    <n v="0.5"/>
    <s v="ALTO"/>
    <s v="ALTO"/>
    <s v="BAJO"/>
    <s v="ALTO"/>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APROBADO"/>
  </r>
  <r>
    <s v="APOYO"/>
    <x v="0"/>
    <s v="SECRETARÍA GENERAL"/>
    <s v="GESTIÓN DOCUMENTAL"/>
    <x v="1"/>
    <x v="2"/>
    <s v="N/A"/>
    <s v="Modulo de Transferencias Primarias - Archivo Centralizado"/>
    <s v="Módulo que permite el alistamiento de las transferencias documentales primarias al archivo central"/>
    <s v="CASTELLANO"/>
    <s v="ELECTRÓNICO"/>
    <s v="Repositorio Institucional"/>
    <s v="SQL"/>
    <s v="Directivos,Funcionarios, contratistas SG_x000a_"/>
    <s v="SGDEA"/>
    <d v="2018-01-01T00:00:00"/>
    <s v="POR DEMANDA"/>
    <s v="SECRETARÍA GENERAL"/>
    <s v="GESTIÓN DOCUMENTAL"/>
    <s v="2) DATOS PERSONALES?"/>
    <s v="2) INTERNO DE LA ENTIDAD"/>
    <s v="Decreto 4145 de 2011 por el cual se crea la Unidad de Planificación de Tierras Rurales, Adecuación de Tierras y Usos Agropecuarios - UPRA y se dictan otras disposiciones."/>
    <s v="4) MAYOR"/>
    <s v="2) ES CRÍTICO PARA LAS OPERACIONES INTERNAS"/>
    <s v="7) 30 DÍAS"/>
    <s v="NO APLICA"/>
    <s v="n.a"/>
    <s v="JUAN CARLOS LOPEZ"/>
    <d v="2023-05-12T00:00:00"/>
    <s v="ALTO"/>
    <n v="3"/>
    <s v="MEDIO"/>
    <n v="2"/>
    <n v="0.5"/>
    <n v="0.5"/>
    <s v="ALTO"/>
    <s v="ALTO"/>
    <s v="BAJO"/>
    <s v="ALTO"/>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APROBADO"/>
  </r>
  <r>
    <s v="ESTRATEGICOS"/>
    <x v="7"/>
    <s v="DIRECCIÓN GENERAL"/>
    <s v="ASESORÍA DE COMUNICACIONES"/>
    <x v="1"/>
    <x v="0"/>
    <s v="N/A"/>
    <s v="Noticias"/>
    <s v="Publicación de noticias sobre eventos, actividades y avances logrados por la entidad en el desarrollo de su misionalidad o de relevancia para el sector agropecuario. Allí se publican noticias a medida que van surgiendo, desde octubre de 2014."/>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01, con corte a 28 de mayo de 2013, contiene noticias sobre el segundo panel sobre Gobernanza de la tierr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02, con corte a 28 de junio de 2013, contiene noticias sobre la Zonificación de plantaciones forestales, la metodología de evaluación de tierras y el Ordenamiento territorial"/>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03, con corte a 22 de julio de 2013, contiene noticias sobre la jornada de rendición de cuentas y la planificacin del sector agropecuario."/>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04, con corte a 11 de septiembre de 2013, contiene noticias sobre criterios y lineamientos para la formalización de la propiedad rural y conversatorios en torno a la planificación rural agropecuari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05, con corte a 12 de noviembre de 2013, contiene noticias sobre mercado de tierras: validación en Tolima y Meta, comienzo de la elaboración de plan de ordenamiento social de la propiedad rural en Colombia, avances del proyecto de zonificación de plantaciones forestales comerciale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06, con corte a 20 de diciembre de 2013, contiene noticias sobre la planificación de los usos del suelo rural, mercado de tierras, pacto por el uso eficiente del agua, la audiencia de rendición de cuentas y la presentación de resultados UPRA 2013."/>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07, comprende el período de enero a marzo de 2014, contiene noticias sobre: Upra por la planificación rural agropecuaria en los diálogos regionales de MinAgricultura, nuevo modelo en el sector agropecuario, Con asistencia técnica de la Unión Europea la UPRA inicia la construcción de un observatorio del mercado de tierras rurales, Pacto nacional por el agro y el desarrollo rural, UPRA y CIAT unidos por la gestión del conocimiento para la planificación agropecuari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08, comprende el período de mayo a agosto de 2014, contiene noticias sobre: Presentación del Ministro de Agricultura y Desarrollo Rural: Aurelio Iragorri Valencia, Diez departamentos aprovecharon el paso del diamante agropecuario, En Santander de Quilichao se adelantó el taller para la formulación de un plan de ordenamiento social y productivo de la propiedad rural, Avances en el diseño conceptual del Observatorio del mercado de tierras rurales en Colombia, Norte de Santander adopta instrumentos de la UPRA para el diseño de un plan de ordenamiento productivo y social de la propiedad del suelo rural, La UPRA en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09, comprende el período de septiembre a diciembre de 2014, contiene noticias sobre: Avances del Ministerio de agricultura frente a las metas del plan nacional de desarrollo, Agroencuentros en Popayán, UPRA acompaña proceso Pares-2015, Pensar el mapa del cacao en Colombia, Taller para perfilar una iniciativa de monitoreo del sector agrícola con base en sensores remotos e información in situ, UPRA en foro: Cuenca de la Magdalena, UPRA en diálogos área de manejo especial de la Macarena, UPRA en foro sobre agroindustria y petróleo en el Meta, Desarrollo rural y agricultura familiar en Colombia, Conozca el proyecto de Ley ZIDRES, Resultados del proyecto de fortalecimiento a la política de restitución de tierras, en Chile intercambio de experiencias sobre adecuación de tierra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10, comprende el período de enero a febrero de 2015, contiene noticias sobre: Informe de gestión UPRA 2014, Retos para el 2015, Trabajo conjunto ambiente - agricultura por Santurbán, Ordenamiento productivo, reto de la UPRA en 2015, Atlántico le apuesta al desarrollo agropecuario en Pares 2015, UPRA trabaja en pro del desarrollo rural en Pereira, Gobierno comprometido con el paisaje cultural cafetero, Planificación y ordenamiento pesquero, UPRA trabaja en evaluación de tierras para el Catatumbo, UPRA en medios. "/>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11, comprende el período de marzo a abril de 2015, contiene noticias sobre:MinAgricultura ahora en la radio, Presentación del balance 2014 de la UPRA, Trtagsa apoya planificación del suelo rural, UPRA y AUNAP: por el desarrollo acuícola y pesquero del país, UPRA trabaja en la planificación de la formalización de predios rurales, Regularización del mercado de tierras rurales en Colombia, Evaluación de tierras para un campo más competitivo, Agroencuentro Valledupar 2015, UPRA fortalece herramientas de divulgación de información, UPRA en los medios. "/>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12, comprende el período de abril de 2015, contiene noticias sobre: El Cesar le apuesta a la planificación del campo, Ordenamiento productivo, protagonista en los escenarios de cambio climático, Oferta UPRA en Agroencuentro Valledupar, Zonificación de aptitud para acuicultura y pesca,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13, comprende el período de mayo a junio de 2015, contiene noticias sobre: Planificar el campo: apuesta del departamento del Tolima, El Agro es región Pacífico, Planificación rural agropecuaria clave en la asociatividad, Productividad y competitividad: banderas del proyecto de Ley ZIDRES, Finaliza con éxito el primer foro ZIDRES, Por una Colombia más productiva, UPRA participa en la ENREDD+, Nairo Quintana, embajador del agro colombiano,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14, comprende el período de junio a julio de 2015, contiene noticias sobre: Un expo Milano, un homenaje a nuestros campesinos, Adecuación de tierras, futuro del campo en el Huila, Primeros pasos por el POPSPR para Tolima, UPRA trabaja por la competitividad del sector papero, Evaluación de tierras para la Altillanura, La pesca artesanal, ejemplo de planificación y ordenamiento, Primera reunión de la mesa intersectorial para la zonificación acuícola y pesquera, Zonificación, aliada del sector maderero,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15, Boletín especial sobre Agroexpo 2015."/>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16, comprende el período de julio a agosto de 2015, contiene noticias sobre: Rendición de cuentas 2015; MinAgricultura trabaja por la productividad del Valle del Cauca; Pereira, una apuesta por la armonización urbano - rural; Avances en la planificación rural agropecuaria del país; Oferta Insitucional para el agro en Agrofuturo 2015; Financiamiento y crédito eficiente para el campo colombiano; Ordenamiento de la acuicultura y pesca para el Magdalena Medio; Foro: Inteligencia Comercial Aplicada al Mercado de tierras; Ordenamiento Territorial y Zonificación: Futuro del campo cesarense; UPRA busca fortalecer la ruralidad en las Áreas Metropolitanas; UPRA y SENA: educación agropecuario para el Tolima; Gobierno Nacional le cumple al sector agropecuario; Ambiente y Agricultura: un acuerdo por las Macrocuencas; Con $1.1 billones Minagricultura impulsa el futuro productivo del Tolima; Ordenamiento Productivo: la nueva agricultura que requiere el país; Medellín, hacia el Ordenamiento Productivo Acuícola; UPRA inicia proceso de auditoria con BVQI Colombia;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17, comprende el período de septiembre de 2015, contiene noticias sobre: Rendición de Cuentas Permanente; Ministerio de Agricultura identifica zonas de mayor productividad agropecuaria; Ordenamiento productivo: por la competitividad del Agro; El ordenamiento productivo y social de la propiedad es planear el futuro del campo; Minagricultura busca ordenar productivamente el campo colombiano; Sostenibilidad ambiental, base de la productividad agropecuaria; UPRA presenta nuevos datos sobre la dinámica del mercado formal en Colombia; Pereira, Dosquebradas y la Virginia hacia el Uso Eficiente del Suelo; Avanza la construcción del plan de ordenamiento de acuicultura y pesca; UPRA participa del Consejo Nacional de la Cadena Forestal; Altamira, ejemplo de uso eficiente del suelo en el Valle del Cauca; Uso eficiente del suelo base de la productividad de ‘El Hatico’;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18, comprende el período de octubre y noviembre de 2015, contiene noticias sobre: Rendicuentas 2015: Planificación rural agropecuaria, la clave del PLAN COLOMBIA SIEMBRA’; Premio ExcelGEL 2015 para Agricultura; Investigación e innovación en Agronova 2015; Minagricultura y UPRA identifican zonas productivas para la papa; UPRA en el XXXVIII Congreso Agrario Nacional; Minagricultura revisa criterios para determinar zonas de importancia para la pesca y la acuicultura; Convenio FND y MADR permitirá a UPRA orientar la política agro en los departamentos; Ordenamiento productivo para áreas sustraídas de reserva forestal; MinAgricultura presenta el plan ‘Colombia Siembra’; A sembrar lo que toca, donde toca: MinAgricultura; Colombia sabrá qué activida- des agropecuarias son las más competitivas; Minagricultura impulsa el desa- rrollo pesquero de Colombia; Acuicultura ornamental: Una oportunidad para el Amazonas; Ordenar la pesca ornamental y la acuicultura de consumo en el Meta; Café Villavo’ ejemplo de asociatividad y ordenamiento productivo;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19, comprende el período de diciembre de 2015, contiene noticias sobre: Foros semana colombia siembra; UPRA, fundamental en la red de gestión territorial para el desarrollo rural; Adecuación de tierras; Minagricultura planifica el futuro del campo;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20, comprende el período de enero y febrero de 2016, contiene noticias sobre: Planes de Desarrollo fortalecerán el sector agropecuario; UPRA se traslada a nueva sede; Cundinamarca se suma al plan ‘Colombia Siembra’; La UPRA y Fedepapa trabajan por un sector papero más competitivo y rentable; Minagricultura entrega al Atlántico primer instrumento de ‘Colombia Siembra’; Productores y Compradores unidos por Colombia Siembra; Planificación agropecuaria, prioridad para Antioquia; Avances y desafíos UPRA 2016; Minagricultura respalda el crecimiento agropecuario del Cesar; Minagricultura respalda el crecimiento agropecuario del Cesar; Ley Zidres sancionada por Presidente Santos; Sector agropecuario fortalecido en el Plan de Desarrollo del Quindío; Gremio maicero respalda mapa de zonificación UPRA; Se amplía plazo de inscripción en Colombia Siembra; Atlántico fortalecerá el sector agropecuario en su Plan de Desarrollo;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21, comprende el período de marzo de 2016, contiene noticias sobre: Así planifican el campo y las zidres; Dos millones de hectáreas potenciales para la papa; Plan de desarrollo del Meta se enfocará en el campo; Tolima: pionero en incorporar el agro en el Plan de desarrollo departamental; El Caribe comprometido con Colombia Siembra; Huila adoptará componente Rural en su Planificación; Nariño fortalece planificación rural; UPRA participa en el XVIII Congreso Nacional de la papa; UPRA presente en feria del Mueble y la Madera; Agronegocios y Productividad para el Putumayo; La UPRA respalda la campaña: Apagar Paga;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22, comprende el período de abril de 2016, contiene noticias sobre: Financiamiento y planificación para el desarrollo agropecuario del Tolima; Comités y asociaciones de ganaderos del país se reúnen con Minagricultura; Colombia Siembra Agronegocios en Tame; Casanare promueve el desarrollo rural agropecuario; Inversiones de productores protegidas con seguro agropecuario; UPRA presenta conclusiones sobre extranjerización y tenencia de la tierra; La OCDE aprueba ingreso de Colombia al Comité de Pesca; Colombia Siembra: futuro del campo antioqueño; MinAgricultura invita a la banca a sembrar en el campo; Productores hortofrutícolas identifican mejores zonas para cultivar; Minagricultura fortalece política del sector forestal; Colombia Siembra Vida y Siembra Paz; UPRA acompaña nueva propuesta de Tasa por Uso de Agua; Así es el Mercado de Tierras del país; Ordenamiento productivo y social para el campo Cesarense;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23, comprende el período de mayo de 2016, contiene noticias sobre: Vichada: hacia el ordenamiento productivo; Pereira: planeación y ordenamiento del suelo rural; Armenia: visión de planificación rural; UPRA fortalece procesos de zonificación de hortofrutícolas; Ordenamiento y Derecho de Tierras; Pasturas para la producción pecuaria; El Catatumbo: qué y dónde sembrar; Cesar Siembra el futuro del campo; Córdoba: Tierra de oportunidades para el desarrollo rural y agropecuario; Minagricultura y UPRA se unen al Fondo de Agua de Santa Marta; Riego y Drenaje para el sector Agropecuario; Instrumentos tributarios y fiscales motivarían uso eficiente del suelo; Colombia Siembra futuro en Risaralda;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24, comprende el período de junio de 2016, contiene noticias sobre: Participe en nuestro proceso Rendicuentas 2016; Entidades trabajan en lineamientos para el sector agropecuario; Gobernanza en áreas protegidas y zonas de influencia; UPRA avanza en formulación de política de Ordenamiento Productivo; Agua, alimentos y energía: ¿cómo gobernarlos?; Uso y apropiación arquitectura TI en UPRA; UPRA entrega lineamientos en el día del campesino;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25, comprende el período de julio de 2016, contiene noticias sobre: Invitación a la Audiencia de Rendición de cuentas 2016; Nos debemos al campo y por eso trabajamos todos los días: Felipe Fonseca Fino; Lineamientos para política forestal comercial; Santander le apuesta a la planificación rural agropecuaria; Montes de María: Por desarrollo rural con enfoque territorial; Manejo sostenible del suelo para América Latina y el Caribe; ‘Cesar Siembra’, por un campo más productivo; Industriales se suman al plan ‘Colombia Siembra’; Bahía Solano: epicentro de pesca en el Pacífico Norte; Planificar la tierra rural para la paz; Agro y Ambiente: integrando biodiversidad y producción; Páramos y humedales para planificar el Campo;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26, comprende el período de agosto de 2016, contiene noticias sobre: Ley Zidres: el gran paso para el desarrollo del campo colombiano, dice Presidente Santos; Desarrollo Rural Agropecuario, prioridad para Bolívar; Primeras acciones del Plan Nacional de Ordenamiento Productivo; Colombia busca mayor desarrollo para la acuicultura; Convenio UPRA-COSUDE; Cesar, ejemplo de planificación rural agropecuaria; Planificar para proteger y recuperar la propiedad rural; RENDICUENTAS 2016: Ordenamiento y planificación para el futuro del campo; Magdalena prepara convenio por el desarrollo agropecuario; Planificación rural y ordenamiento territorial; UPRA en los medios. "/>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27, comprende el período de septiembre de 2016, contiene noticias sobre: El sector Agro se moviliza por la paz del campo; Sector agro unido por la formalización de la propiedad; Ordenamiento Rural Agropecuario para la Región Central; AgroMojana escenario para el Ordenamiento Productivo; Ordenamiento productivo: futuro del agro antioqueño; Colombia Siembra Paz, oferta institucional en Agrofuturo; Planificación rural agropecuaria para la agroindustria; Entidades del sector reflexionan sobre el postconflicto; Atlántico y UPRA firman acuerdo por el ordenamiento del campo; Planificación y Agronegocios en Cundinamarca; Desarrollo agropecuario, una oportunidad para el Quindío; UPRA en Conferencia Tierras y Territorios;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28, comprende el período de octubre de 2016, contiene noticias sobre: ‘Magdalena crece’ con la Planificación agropecuaria; Agricultura familiar se fortalece en Colombia; Financiamiento y comercialización: desafíos del sector agropecuario; Cesar, comprometido con la política agropecuaria; Planificación rural, conocimiento y tecnología para el campo; UPRA en foro ZIDRES, Casanare; En Florencia, Caquetá se validad información de acuicultura; Impuesto predial rural para el desarrollo del campo; Procedimientos agrarios para ordenar el territorio; Minagricultura reafirma compromiso con el Caribe; UPRA en XVIII Congreso de las Ciencias del Suelo; Planificar el campo para saber qué y dónde sembrar; En Cauca se valida zonificación de trucha arco iris; UPRA en octavo Foro Nacional del Agua; Así se planifica la política forestal del país; UPRA en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29, comprende el período de noviembre de 2016, contiene noticias sobre: UPRA acompaña Plan de Ordenamiento productivo en Quindío; Colombia Siembra llega al 43%de su meta; Formalización de la Propiedad, la tierra y los bosques; Agronova, Ciencia y tecnología para el sector agropecuario; Diálogo: ordenamiento, ambiente y productividad; UPRA, aliado estratégico para la cooperación internacional;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30, comprende el período de diciembre de 2016, contiene noticias sobre: Colombia tiene 38 millones de hectáreas aptas para la avicultura; Bolívar: sí a la planificación del campo; Colombia y su potencial para avicultura en un mapa; 200.000 nuevos empleos genera el Agro; Se reactiva mesa técnica de Agricultura Familiar; UPRA y FAO presentan estado de concentración de la tierra en el país; Diálog  internacional promueve desarrollo rural con enfoque territorial; Planificación para el campo en Expogestión Orinoquia; Gobierno entregó planta de secamiento y almacenamiento de arroz; Mesa técnica promueve fortalecimiento del sector forestal; UPRA y FAO acuerdan por el uso sostenible de la tierra;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31, comprende el período de enero de 2017, contiene noticias sobre: Lineamientos para el sector forestal; Avances de la planificación rural agropecuaria en 2016; UPRA y Fenavi comprometidos con el desarrollo de la avicultura; Fondo Biocarbono promoverá un campo sostenible en Colombia; Con Minambiente se define frontera agropecuaria; Planificación rural, gestión territorial y paz en red;  Colombia 2030 un referente del crecimiento verde;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32, comprende el período de febrero de 2017, contiene noticias sobre: Planificación rural, gestión territorial y paz en red; Colombia 2030 un referente del crecimiento verde; Agronegocios y productividad en el Meta; Atlántico planifica su futuro agropecuario; Con recomendaciones de la OCDE se fortalecerá la pesca y la acuicultura; Atlántico: hacia el ordenamiento rural agropecuario; Avanza Mesa Técnica de Agricultura Familiar y Economía Campesina; Agro contribuye con más de 880 mil ha a la política de reforestación del país; Quindío avanza hacia el ordenamiento rural agropecuario; Agroclimatología para la sostenibilidad; Planificación rural en el año del campo; UPRA e Instituto Humboldt emprenden trabajo conjunto;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No. 033, comprende el período de marzo de 2017, contiene noticias sobre: El Meta le apuesta al desarrollo rural agropecuario; Agricultura familiar, lamayor fuente de empleo en el campo; Planificación y Agronegocios en el Cauca; Ordenamiento productivopara el futuro de Cundinamarca; Institucionalidad de tierras del país en la Comisión de Estupefacientes; En marcha ley para la adecuación de tierras; El campo colombiano sabe mejor; Frontera agrícola seráfundamental para el futuro del agro; Producción agropecuaria sin deforestación; Zonificación agroclimática para el agro; Diálogo Social para el campo casanareño; Guaviare anfitrión del Ordenamiento Productivo; Hacia la gestión de información para el sector; Zonificaciones de aptitud para el desarrollo agropecuario; UPRA participa en los encuentros por la paz;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34, comprende el período de abril de 2017, contiene noticias sobre: Diálogo: ordenamiento y Zonas de Reserva Campesina; Adecuación de tierras, base para la productividad agropecuaria; UPRA participa en jornada de actualización bufalina; Planificación agroclimática para el campo; 9 departamentos planifican su futuro agropecuario; Agronegocios por la paz en el Cauca; Ordenamiento productivo para la pesca y la acuicultura; Pasifloras, hacia el ordenamiento productivo; Plaza de mercado provisional para Mocoa;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35, comprende el período de mayo de 2017, contiene noticias sobre: Ordenamiento Social y Productivo para Magdalena; Caquetá le apuesta a la planificación del campo; Planificación rural en agronegocios Corabastos; Proyecto de Ley deadecuación de tierras en el Congreso; Agromojana, escenario para el desarrollo rural; Inducción a la planificación del ordenamiento productivo en el Meta; Mercado de tierras Rurales en la Cátedra Fulbright;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36, comprende el período de junio de 2017, contiene noticias sobre: Resultados y avances técnicos para la planificación del campo; Zonificación de ganadería de leche y carne en el Cesar; 176 familias boyacenses ya son propietarias legales de sus tierras; Campesinos celebran por primera vez su día tras firmarse la paz; Gobernación de Casanare, MADR y UPRA se unen para orientar el sector agropecuario; Así avanza el ordenamiento departamental en Bolívar; Se consolida la política para la agricultura familiar; Planificación rural y alianzas productivas en el Magdalena; En Congreso del sector palmero se anuncia modelo de zonificación; Taller MADR y UPRA para periodistas «Tierras para Todos»; Agronegocios ypara periodistas «Tierras para Todos»; Agronegocios y para periodistas «Tierras para Todos»; Agronegocios y planificación rural en Córdoba; MinAgricultura explicó los beneficios del Decreto Ley de tierras; Diálogo en Cesar sobre Ley de tierras; Avanza formulación del Plan Nacional de Adecuación de Tierras entre UPRA y TRAGSA; Revista ganadera destaca avances en la planificación rural agropecuaria;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37, comprende el período de julio de 2017, contiene noticias sobre: ESPACIO DE DIÁLOGO CON NUESTROS USUARIOS; Los contratos en el campo dejarán de ser de palabra; Agroexpo 2017, escenariopara el lanzamiento de «Contratos agropecuarios»; Agroexpo 2017 sigue adelante, habrá presencia de animales; En Agroexpo 2017: una institucionalidad, fortalecida para 12 millones de campesinos; La UPRA avanza en el proceso de planificaciónde la pesca marina sostenible; Avanza el plan de acción para la cadena forestal; Gestión del desarrollo rural en Casanare; Avanza la zonificación de aptitud para lap roducción bovina; Acuerdo por el desarrollo rural agropecuario sostenible; La UPRA participó en la rueda de negocios y encuentros comerciales en la subregión de Urabá (Antioquia); Diálogo con la OIM sobre el Decreto Ley de Tierras;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38, comprende el período de agosto de 2017, contiene noticias sobre: Segunda mesa de trabajo por el desarrollo forestal; Articulación TIC para el Agro; Colombia Siembra más de un millón de hectáreas nuevas; Planificar el agro desde las regiones; Colombia: 16 millones de hectáreas aptas para palma de aceite; Urge implementación del Decreto de tierras; Ponen orden al uso del suelo para «sembrar lo que toca donde toca»; Así funciona el mercado de tierras rurales;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39, comprende el período de septiembre de 2017, contiene noticias sobre: Agronegocios y productividad en Caquetá; MinAgricultura inicia ruta metodológica para construir plan de desarrollo rural en Buenaventura; Integrantes del Centro de Estudios de la Orinoquia se capacitan sobre el SIPRA; Así funciona el mercado de tierras rurales; En expo Agrofuturo productos y herramientas digitales para planificar el campo; Diálogo sobre equidad en la distribución de la tierra rural en Colombia; Ordenar el campo a través del paisaje agropecuario; Datos UPRA con sello de excelencia digital; UPRA presentó zonificación de palma de aceite en la XIV reunión técnica nacional del sector palmero;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40, comprende el período de octubre de 2017, contiene noticias sobre: RAP Caribe, MinAgricultura y UPRA unidos por el desarrollo rural agropecuario de la costa norte colombiana; Presidente Santos nombra como nuevo Ministro de Agricultura a Juan Guillermo Zuluaga; Taller técnico de pasturas como insumo para la zonificación bovina; Entidades del sector rural trabajan para llegar al campo de forma articulada; Agrointeligencia, un desafío tecnológico y analítico; UPRA presenta su publicación: «Unidad agrícola familiar en el ordenamiento jurídico colombiano»; La UPRA apoya la planificación del desarrollo rural agropecuario de la Rap Caribe;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41, comprende el período de noviembre de 2017, contiene noticias sobre: Rendición de cuentas, SEGUNDA JORNADA DE DIÁLOGO CON NUESTROS USUARIOS; Lineamientos de política para plantaciones forestalescon fines comerciales; Presentación oficial del libro «Análisis de la distribución de la propiedad rural en el país»; Diálogo institucional y académico sobre ordenamiento rural y urbano; Desafíos de la innovación en el agro; Gestión institucional 2017; Ante el CEI-COT se presenta trabaja por la planificación rural;  34 toneladas de aguacate Hass hacia los Estados Unidos; Se materializa el plan de acción para plantaciones forestales comerciales; Agronova: sector unido trabaja por el renacer del campo; El agro se consolida como motor de la economía; Guaviare comprometido con el desarrollo rural agropecuario; Secretarios de Agricultura del país hacia la planificación del campo; MinAgricultura lanza estrategia ‘Colombia vende’ ; Unidos por el ordenamiento productivo de la pesca marina en el país; Un futuro promisorio para la pesca en Colombia; El agro, fundamental para la construcción de la paz;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42, comprende el período de diciembre de 2017, contiene noticias sobre: Colombia cuenta con 17 millones de ha con potencial para irrigación con fines agropecuarios; El plan para la adecuación de tierras en Colombia; Así se validó el mapa del potencial para la pesca marina artesanal de camarón; Gobernanza territorial para el renacer del campo; Cadena forestal comercial se perfila como un importante promotor del desarrollo rural; La palma: foco de desarrollo para el renacer del campo; UPRA en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2 - 2018, comprende el período de marzo de 2018, contiene noticias sobre: El Huila, modelo de liderazgo territorial para el ordenamiento productivo; Con Minagricultura avanza el proceso de socialización para la constitución de zidres; UPRA y FEDEPAPA reiteran su compromiso por la planificación del sector papero en Colombia; Atlántico avanza en la planificación rural agropecuaria de su territorio; Con el Caquetá avanza la planificación del ordenamiento productivo; Lineamientos de política y plan de acción forestal comercial en Colombia; En Caquetá se utilizan mapas para la acuicultura elaborados por la UPRA; Fortalecer la gobernanza, insumo clave para resolver conflictos de uso, ocupación y tenencia de tierra; La UPRA y la AUNAP trabajan de la mano por la acuicultura colombiana; Noticias del sector; Así ven a la UPRA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3 - 2018, comprende el período de abril de 2018, contiene noticias sobre: Brasil y Colombia en misión por la agricultura familiar; Jefes de Planeación de entidades del MinAgricultura comprometidos con la implementación de la Política de Ordenamiento Productivo y Social de la Propiedad Rural en Colombia; El Meta trabaja para lograr el desarrollo rural agropecuario; El Cesar planifica su desarrollo rural zonificación ante la junta del Fondo Nacional de la agropecuario en el Consea; La UPRA expone Porcicultura; Con porcicultores se valida la zonificación de aptitud para granjas porcícolas comerciales; Noticias del sector; Así ven a la UPRA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5 - 2018, comprende el período de junio de 2018, contiene noticias sobre: Frontera Agrícola fundamental para el desarrollo del cultivo de palma de aceite en Colombia; El departamento del Cesar avanza en la planificación del sector rural agropecuario; Con la definición de la Frontera Agrícola, Colombia demuestra que biodiversidad y productividad pueden convivir; Paisaje palmero biodiverso: un compromiso nacional, regional y sectorial; Gremios y agroindustriales fundamentales para el desarrollo de proyectos dentro de las zidres; Letonia conoce avances en la planificación forestal del país; La innovación en el agro se fortalece en alianza con el Reino Unido; Nariño: visión y planificación del ordenamiento productivo; «La declaración de la primera zidres será un acontecimiento histórico»: Víctor Bravo, Alcalde de Puerto López, Meta; UPRA presenta avances de la construcción de la zonificación de aptitud para la ganadería bovina de carne en Colombia; En Cali, Minagricultura y la UPRA participaron en Congreso de Palma de Aceite; UPRA presenta a los empresarios de Puerto López las ventajas y beneficios de las Zidres; Las Zidres se construyen desde el territorio con las comunidades; Noticias del sector; Así ven a la UPRA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4 - 2018, comprende el período de mayo de 2018, contiene noticias sobre: Consea aliado estratégico en el proceso de constitución de las Zidres; Planificación y gestión de calidad para el manejo sostenible de la tierra; Continúan mesas de jefes de planeación del sector para la concertación del plan de acción de la Política de Ordenamiento productivo y Social de la Propiedad Rural; UPRA presentó al Concejo Municipal de Puerto López áreas potenciales para delimitar la primera Zidres; UPRA presenta ante la gobernación del Huila la zonificación de las 6 alternativas productivas de la acuicultura; Fedepalma y UPRA trabajan de la mano para definir la zonificación de aptitud del cultivo de palma de aceite; UPRA comprometida con la planificación rural de los Llanos Orientales; Las Zidres se construyen desde el territorio; Noticias del sector; Así ven a la UPRA los med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6 - 2018, comprende el período de julio de 2018, contiene noticias sobre: UPRA intercambia conocimientos del sector agropecuario con Fundación proyección Eco Social y Universidad de Wisconsin; En Puerto López, integrantes de la Mesa Municipal de Víctimas conocieron los beneficios de las zidres; UPRA socializó con el Consejo Municipal de Desarrollo Rural de Puerto López, los planes que harán posible la primera zidres de Colombia; En marcha actividades de evaluación de tierras en Cundinamarca, a través de acompañamiento de la UPRA; Noticias del sector; Así ven los medios a la UPR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7 - 2018, comprende el período de agosto de 2018, contiene noticias sobre: La Política de Adecuación de Tierras, una herramienta para que el agro saque un mejor provecho; Iván Duque Márquez tomó posesión como Presidente de la República 2018-2022; UPRA y Caquetá definen lineamientos para elaboración del plan de ordenamiento productivo y social de la propiedad rural; Andrés Valencia Pinzón tomó posesión como nuevo ministro de Agricultura y Desarrollo Rural; Nuevo Ministro de Agricultura ve en la Frontera Agrícola una herramienta clave para planificación del campo colombiano; Ministro Valencia reitera trabajo con los gremios para recuperar la rentabilidad del sector agropecuario; Análisis de información para planificar el manejo sostenible de la tierra; Noticias del sector; Así ven los medios a la UPR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8 - 2018, comprende el período de septiembre de 2018, contiene noticias sobre: Plan Nacional de Desarrollo y agro colombiano, apuntan a productividad y sostenibilidad del sector; UPRA presente en la XIX Conferencia Internacional sobre Palma de Aceite; Geoinformación para planificar el futuro del campo; La UPRA presenta, en el XXVII Congreso Nacional Cerealista y de Leguminosas, la zonificación de aptitud para el cultivo comercial de maíz tecnificado de clima cálido en Colombia; La UPRA rinde cuentas a la ciudadanía; Noticias del sector; Así ven los medios a la UPR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9 - 2018, comprende el período de octubre de 2018, contiene noticias sobre: Avanza planificación de la acuicultura y la pesca marina en Colombia; ¿Necesita ayuda para simplificar su relación con el estado?; Atentos con el clima; Industrias comerciales validan la zonificación para el cultivo tecnificado de la papa variedad Diacol Capiro; Noticias del sector; Así ven los medios a la UPR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10 - 2018, comprende el período de noviembre de 2018, contiene noticias sobre: La UPRA hace presencia en primera feria Chocoshow, una experiencia alrededor del cacao y el chocolate; La planificación rural, punto clave en el ordenamiento territorial de la agricultura colombiana; En Puerto López, Meta, ya se habla de articulación entre zidres y plan básico de ordenamiento territorial; Noticias del sector; Así ven los medios a la UPR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1 - 2019, comprende el período de febrero de 2019, contiene noticias sobre: Ordenamiento de la Producción Agropecuaria, una apuesta para el campo; Comienza el ordenamiento de la producción de aguacate Hass; Intercambio de Experiencias en Procesos de Ordenamiento Territorial; Prácticas de sostenibilidad recuperan los suelos degradados; Noticias del sector; Así ven los medios a la UPR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2 - 2019, comprende el período de marzo de 2019, contiene noticias sobre: UPRA participa en taller sobre planificación responsable del uso del suelo; Minagricultura y UPRA socializan el Plan de Ordenamiento de la Producción del Arroz; La UPRA participa en la presentación del Plan de Ordenamiento Territorial Agropecuario de Antioquia; Resultados del proyecto Gobernanza en Áreas Protegidas; Noticias del sector; Así ven los medios a la UPR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3 - 2019, comprende el período de mayo de 2019, contiene noticias sobre: Gestión de información agropecuaria para asumir prioridades sectoriales; La UPRA busca consolidar un sistema de información único para la toma de decisiones en el sector agropecuario; Comienza formulación del Plan de Ordenamiento Productivo de Arroz en Colombia (2019-2038); En Bolívar el Sipra se puso en acción; Noticias del sector; Así ven los medios a la UPR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4 - 2019, comprende el período de junio de 2019, contiene noticias sobre: Sipra: herramienta tecnológica soporte para la toma de decisiones; Viva junto a la UPRA una experiencia en Agroexpo 2019; Colombia tiene madera: resolución del MADR que adopta los lineamientos y el plan de acción nacional para plantaciones forestales comerciales para obtención de madera; Noticias del sector; Así ven los medios a la UPR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5 - 2019, comprende el período de julio de 2019, contiene noticias sobre: La upra recibe un reconocimiento internacional por el logro en el uso de sistemas de información geográfica; La upra presentó en Agroexpo 2019 una herramienta clave para la planificación del campo; Ecopetrol navega en el Sipra; Upra presenta la Estrategia Departamental de Desarrollo Agropecuario; Fondo Acción conoce la frontera agrícola;  Noticias del sector; Así ven los medios a la UPR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6 - 2019, comprende el período de agosto de 2019, contiene noticias sobre: upra presenta avances en el Plan de Ordenamiento Productivo para la Ganadería en Colombia; Entérate de todo lo que pasa en la upra en solo 60 segundos; Hablamos de política pública de catastro multipropósito; UPRA vivió el primer campamento Pioneros: Desafío de la Innovación 2019; Noticias del sector; Así ven los medios a la UPR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7 - 2019, comprende el período de septiembre de 2019, contiene noticias sobre: La upra presenta en Agrofuturo el Sistema de Información para la Planificación Rural Agropecuaria (Sipra); La upra, actor fundamental en la implementación de la política de osp en Colombia; La upra apoyó la construcción del Plan de Desarrollo Agropecuario del Tolima; La upra presentó tecnologías disruptivas para la planificación del campo colombiano en Andicom 2019; La upra, invitada a la Conferencia Colombiana de Usuarios esri 2019; Noticias del sector; Así ven los medios a la UPR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8 - 2019, comprende el período de octubre de 2019, contiene noticias sobre: Por primera vez en Colombia se identifican las áreas aptas para el cultivo de pastos; La upra presentó el Sipra en el Consea del Cesar; La upra realizó el taller «Diálogo sobre lineamientos para la gestión del paisaje agropecuario»; Se identificaron desafíos de la cadena láctea en el Taller de Ordenamiento Productivo realizado por la upra en Caquetá; El Meta ya cuenta con una hoja de ruta agropecuaria para los próximos 20 años; Noticias del sector; Así ven los medios a la UPR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9 - 2019, comprende el período de noviembre de 2019, contiene noticias sobre: En Congreso Agropecuario Nacional la upra anuncia la reactivación de la Mesa de Estadísticas Agropecuarias; La upra se une por primera vez al evento mundial GISday; En Cauca ven con buen futuro la zonificación; Felipe Fonseca Fino habla de la Estrategia de Desarrollo Agropecuario del Meta en Caracol Radio; Fue entregada la carta de navegación para el desarrollo del agro del Meta; Atlántico pasa la última página en proceso por el ordenamiento del campo; La Gobernación del Quindío y la upra trabajan en la etapa final del popspr; upra presenta la Metodología de evaluación de tierras para la zonificación con fines agropecuarios, escala general; Noticias del sector; Así ven los medios a la UPR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11 - 2019, comprende el período de diciembre de 2019, contiene noticias sobre: El ambicioso plan del Meta para volverse la despensa agrícola del país; El departamento del Huila y la upra presentan el Plan de Ordenamiento Productivo y Social de la Propiedad Rural de los próximos 20 años; La Gobernación del Quindío y la upra presentan la Estrategia Departamental de Desarrollo Agropecuario de los próximos 20 años; VI Reunión de la Mesa de Estadísticas Agropecuarias;  Noticias del sector; Así ven los medios a la UPR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1 - 2020, comprende el período de marzo de 2020, contiene noticias sobre: Análisis y seguimiento al abastecimiento de alimentos realiza la upra en la Cuarentena Nacional; Continúa disminución de precios de alimentos, específicamente en frutas y papa; Infografías de los boletines de precios de los alimentos en redes sociales; Noticias del sector; Así ven los medios a la UPR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2 - 2020, comprende el período de abirl de 2020, contiene noticias sobre: ¿Sabía que en Bogotá se pueden cultivar truchas?; Doce alimentos hacen parte de los 26 productos que serán vigilados durante la cuarentena; Durante la cuarentena, medidas de impacto al sector agropecuario de Colombia; Noticias del sector; Así ven los medios a la UPR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3 - 2020, comprende el período de mayo de 2020, contiene noticias sobre: Avanza la formulación del Plan de Ordenamiento Productivo de la cadena láctea en Colombia; #BoletinesdeAbastecimiento: dónde y cómo consultar la variación de precios de los alimentos; Frontera agrícola colombiana: desarrollo agropecuario y protección ambiental; Noticias del sector; Así ven los medios a la UPR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5 - 2020, comprende el período de julio de 2020, contiene noticias sobre: MinAgricultura y upra activan tablero en línea para entregar información sobre disponibilidad de productos agropecuarios; En el Día Mundial del Cacao, un reconocimiento a las regiones cacaocultoras; Sipra, una herramienta para aprovechar el boom del aguacate Hass; Inicia operación de las evaluaciones agropecuarias municipales (eva 2019-2020); Sipra, una herramienta al servicio de entidades públicas; Noticias del sector; Así ven los medios a la UPR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6 - 2020, comprende el período de agosto de 2020, contiene noticias sobre: upra inicia capacitacióncon Cundinamarca, Caldas y Nariño para la operación evaluaciones agropecuarias municipales (eva 2019-2020); La upra socializa avances del Plan de Ordenamiento de la Cadena Láctea 2020-2039; Gobierno nacional y sector maicero avanzan en laconstrucción del futuro del maíz de Colombia; Frontera agrícola: apunta a disminuir la pérdida de ecosistemas de importancia ambiental; «Todos ganan»: Ministerio de Agricultura y sector lácteo pasan a la siguiente fase del Plan de Ordenamiento Productivo 2020-2039; Noticias del sector; Así ven los medios a la UPR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7 - 2020, comprende el período de septiembre de 2020, contiene noticias sobre: Con nuevos mercados y una estrategia a 2039, la cadena cárnica en Colombia se hace más competitiva y sostenible; La upra inicia la caracterización de usuarios 2020; Mesa de Estadísticas Agropecuarias identificó 105 necesidades de información en el sector; El potencial cacaotero de Colombia se confirma con el mapa de zonificación y la tienda «Federación Chocolate»; Tableros de control: las herramientas de la upra para monitorear el sector agropecuario; Noticias del sector; Así ven los medios a la UPR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8 - 2020, comprende el período de octubre de 2020, contiene noticias sobre: upra presentó soluciones alternativas de acceso al agua para mejorar la productividad de la agricultura familiar; upra prepara una nueva versión de la zonificación de aptitud para granjas avícolas; Empoderamiento, desarrollo y equidad para las mujeres rurales de Colombia; Balance de las Evaluaciones Agropecuarias Municipales - #eva 2020; Denominación de origen: arroz de la meseta de Ibagué; Noticias del sector; Así ven los medios a la UPR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9 - 2020, comprende el período de noviembrede 2020, contiene noticias sobre: Plan de ordenamiento productivo del arroz, noticias del sector, Bancolombia incorpora el Sipra a su conjunto de herramientas de información agropecuaria, A sus 9 años, la UPRA se consolida como gestor de la información agropecuaria en Colombia y lo más destacado en las redes sociale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10 - 2020, comprende el período de diciembre de 2020, contiene un balance de los hitos que marcaron la gestión de la UPRA durante el año."/>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1 - 2021, comprende el período de abril de 2021, contiene noticias sobre: Presentación del mapa de zonificación de caña de azúcar para la produccción de panela en Colombia; las mueres rurales cuentan y cartas del paisaje agropecuario en la Orinoqui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2 - 2021, comprende el período de mayo de 2021, contiene noticias sobre: Avances del pla de ordenammiento productivo de la cadena del cultivo del maíz en Colombia; Informalidad en la tenencia de la tierra: escenario nacional y Agendas sectoriales departamentale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3 - 2021, comprende el período de junio de 2021, contiene noticias sobre: Identificación de zonas aptas para el cultivo de algodón en Colombia. Sin campo no hay ciudad; Avances en la formulación del Plan de ordenamiento productivo de la cadena láctea y En el mes del Campesino, Gobierno nacional sigue apostando por la reactivación del campo y destacó el agro como uno de lo motores de la economí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4 - 2021, comprende el período de julio de 2021, contiene noticias sobre: Bolckchain la tencología que usará la UPRA para conocer la dinámica de precios del sector panelero en Colombia; La UPRA hace parte del libro Gobierno en Mapas, de Esri Colombia y Hacia la consolidación del modelo de ocupación regional sostenible."/>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s v="Boletín 5 - 2021, comprende el período de agosto de 2021, contiene noticias sobre: Maíz, el Ministerio de Agricultura con el apoyo técnico de la UPRA, presenta los resultados preliminares del análisis prospectivo de la cadena de maíz; Ministerio de Agricultura a través de la UPRA presentó de la evaluación de tierras para 30 tipos de utilización de la tierra en las islas de Providencia y Santa Catalina y Gobernación del Meta y UPRA firman convenio para oreintar la planificaciónd el ordanemiento territorial agropecuario."/>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Calendario de eventos UPRA"/>
    <s v="Presenta información sobre los eventos que se realizarán durante en los cuales la UPRA tiene presenci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UPRA niños"/>
    <s v="Espacio en el sitio web en el cual se brinda información para los niños y niñas relacionada con la misión de la entidad."/>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Boletines e Infografías de abastecimiento"/>
    <s v="Presenta información priorizada y significativa del sector agropecuario, como insumo para los grupos de valor de la Unidad de Planificación Rural Agropecuaria -  UPR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odcast"/>
    <s v="Presenta en formato audio las emisiones de los podcast realizados por la UPRA, relacionados con la planificación del ordenamiento del territorio agropecuario y la gestión de información agropecuari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AGENDAS SECTORIALES DEPARTAMENTALE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ANÁLISIS DE EXPERIENCIAS INTERNACIONALES EN ORDENAMIENTO SOCIAL DE LA PROPIEDAD: LOS CASOS DE MÉXICO, BRASIL Y ARGENTIN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ANÁLISIS DE LA DISTRIBUCIÓN DE LA PROPIEDAD RURAL EN COLOMBIA: RESULTADOS 2015"/>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ANÁLISIS DE LOS CONFLICTOS DE ORDENAMIENTO TERRITORIAL Y PRODUCTIVO QUE AFECTAN EL EFICIENTE USO DEL SUELO RURAL"/>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ANÁLISIS DISTRIBUCIÓN PROPIEDAD RURAL EN COLOMBI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ATLAS MERCADO DE TIERRA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BASES CONCEPTUALES REGULARIZACIÓN PROPIEDAD RURAL Y ACCESO A TIERRA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COMPONENTE ESTRATÉGICO ORDENAMIENTO PRODUCTIVO DEL ORDENAMIENTO PRODUCTIVO AGROPECUARIO"/>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CONTENIDOS DEL COMPONENTE RURAL DE LOS POT: ELEMENTOS PARA SU COMPRENSIÓN E INSUMOS PARA SU FORMULACIÓN"/>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CONTEXTO PARA LA PLANIFICACIÓN, GESTIÓN DEL DESARROLLO Y ORDENAMIENTO TERRITORIAL RURAL AGROPECUARIO"/>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CONTRATOS AGROPECUARIOS-CONCEPT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CONTRATOS AGROPECUARIOS-MINUTA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COOPERACIÓN INTERNACIONAL 2019-2022. ESTRATEGIA PARA CONFORMAR ALIANZAS PARA LA FORMULACIÓN DE POLÍTICAS PÚBLICAS DE GESTIÓN DEL TERRITORIO PARA USOS AGROPECUAR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CRITERIOS GENERALES PARA LA AGRICULTURA FAMILIAR"/>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CULTIVO COMERCIAL DE AGUACATE HASS EN COLOMBIA ZONAS APTAS A ESCALA 1:100.000"/>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CULTIVO COMERCIAL DE ARROZ SECANO MECANIZADO IDENTIFICACIÓN DE ZONAS APTAS EN COLOMBIA, ESCALA 1:100.000"/>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CULTIVO COMERCIAL DE CACAO ZONAS APTAS EN COLOMBIA A ESCALA 1:100.000"/>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CULTIVO COMERCIAL DE CEBOLLA DE BULBO IDENTIFICACIÓN DE ZONAS APTAS PARA COLOMBIA, ESCALA 1:100.000"/>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CULTIVO COMERCIAL DE FRESA IDENTIFICACIÓN DE ZONAS APTAS EN COLOMBIA ESCALA 1:100.000"/>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CULTIVO COMERCIAL DE MAÍZ TECNIFICADO DE CLIMA CÁLIDO IDENTIFICACIÓN DE ZONAS APTAS PARA COLOMBIA, ESCALA 1:100.000"/>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CULTIVO COMERCIAL DE MANGO IDENTIFICACIÓN DE ZONAS APTAS EN COLOMBIA ESCALA 1:100.000"/>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CULTIVO COMERCIAL DE PAPA: IDENTIFICACIÓN DE ZONAS APTAS 1:100.000"/>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DEFINICIÓN DE MODELO TERRITORIAL AGROPECUARIO Y ESTRATEGIA DE OCUPACIÓN Y USO DEL TERRITORIO"/>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DISPONIBILIDAD DE MADERA DE PLANTACIONES FORESTALES CON FINES COMERCIALES EN COLOMBIA. ANÁLISIS DE PROSPECTIVA 2015-2047"/>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DATOS CLAVE SOBRE LA UNIDAD AGRÍCOLA FAMILIAR"/>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ESTRUCTURA DEL PLAN DE ORDENAMIENTO SOCIAL DE LA PROPIEDAD"/>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EVALUACIÓN DE TIERRAS PARA LA ZONIFICACIÓN CON FINES AGROPECUAR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EVALUACIÓN DE TIERRAS ZONIFICACIÓN CON FINES AGROPECUARIOS - TOLIM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GESTIÓN DEL TERRITORIO PARA USOS AGROPECUAR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EVALUACIÓN DE TIERRAS PROVIDENCIA Y SANTA CATALIN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EVALUACIÓN DE TIERRAS PARA LA ZONIFICACIÓN CON FINES AGROPECUARIOS- CAUC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FORMULACIÓN DE UNIDADES DE PLANIFICACIÓN RURAL (UPR)"/>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GESTIÓN DEL TERRITORIO PARA USOS AGROPECUAR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GOBERNANZA DE LA TIERRA EN COLOMBIA PROPUESTA CONCEPTUAL Y METODOLÓGICA PARA SU EVALUACIÓN"/>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GRANJAS AVÍCOLAS COMERCIALES: IDENTIFICACIÓN DE ZONAS APTAS EN COLOMBIA, A ESCALA 1:100.000"/>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GUÍA PARA LA ETAPA DE ADMINISTRACIÓN, OPERACIÓN, MANTENIMIENTO Y MANEJO INTEGRAL DE DISTRITOS DE ADT"/>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GUÍA PARA LA ETAPA DE INVERSIÓN EN PROYECTOS DE ADT"/>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ÍNDICE DE INFORMALIDAD"/>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INFORMALIDAD DE LA TENENCIA DE LA TIERRA EN COLOMBIA 2019"/>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INFORME TÉCNICO IDENTIFICACIÓN DE ÁREAS POTENCIALES, ZONA DE INTERÉS DE DESARROLLO RURAL, ECONÓMICO Y SOCIAL (ZIDRE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LA GESTIÓN DEL TERRITORIO PARA USOS AGROPECUARIOS (GESTUA): ENFOQUE DESDE LA PERSPECTIVA CONSTITUCIONAL"/>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LEYENDA DE USOS AGROPECUARIOS DEL SUELO"/>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LINEAMIENTOS PARA EL OBSERVATORIO DE TIERRAS RURALE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LINEAMIENTOS PARA LA IMPLEMENTACIÓN DE LA ESTRATEGIA DE ORDENAMIENTO TERRITORIAL AGROPECUARIO EN LOS PLANES DE ORDENAMIENTO TERRITORIAL MUNICIPALE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LINEAMIENTOS PARA LA IMPLEMENTACIÓN DE LA ESTRATEGIA DE ORDENAMIENTO TERRITORIAL RURAL Y AGROPECUARIO EN LOS PLANES ESTRATÉGICOS METROPOLITANOS DE ORDENAMIENTO TERRITORIAL"/>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MANUAL DE NORMAS TÉCNICAS BÁSICAS PARA LA REALIZACIÓN DE PROYECTOS DE ADECUACIÓN DE TIERRA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MARCO ESTRATÉGICO DE LA POLÍTICA NACIONAL DE ADECUACIÓN DE TIERRA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MECANISMOS DE GESTIÓN Y FINANCIACIÓN DEL SUELO RURAL, BASES CONCEPTUALE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MECANISMOS DE GESTIÓN Y FINANCIAMIENTO DEL SUELO RURAL"/>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MERCADO DE PRODUCTOS AGROPECUAR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MERCADO DE TIERRAS RURALES PRODUCTIVAS EN COLOMBI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METODOLOGÍA DE EVALUACIÓN DE TIERRAS 1:25.000"/>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Metodología para el cálculo del a Unidad Agrícola Familiar por Unidades Físicas Homogéneas a escala municipal"/>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METODOLOGÍA ESTIMACIÓN DE ÁREAS DE REFERENCIA COMO INSUMO PARA LA IDENTIFICACIÓN DE LAS ZIDRE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METODOLOGÍA FORMULACIÓN PLAN ORDENAMIENTO SOCIAL DE LA PROPIEDAD RURAL"/>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METODOLOGÍA PARA LA IDENTIFICACIÓN GENERAL DE LA FRONTERA AGRÍCOLA EN COLOMBIA, A ESCALA 1:100.000"/>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PAISAJE AGROPECUARIO: INCORPORACIÓN EN LA PLANIFICACIÓN TERRITORIAL"/>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PLAN DE ACCIÓN PARA EL DESARROLLO Y CONSOLIDACIÓN DE LA CADENA PRODUCTIVA DE LAS PLANTACIONES FORESTALES CON FINES COMERCIALES PARA LA OBTENCIÓN DE MADERA 2018-2038"/>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PLAN DE DESARROLLO DEPARTAMENTAL GUÍA PARA LA INCORPORACIÓN DEL COMPONENTE RURAL"/>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PLAN DE DESARROLLO RURAL INTEGRAL ZIDRE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PLAN DE ORDENAMIENTO DEPARTAMENTAL, LINEAMIENTOS PARA LA INCORPORACIÓN DEL COMPONENTE RURAL"/>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PLAN DE ORDENAMIENTO PRODUCTIVO Y SOCIAL DE LA PROPIEDAD RURAL DEL ATLÁNTICO"/>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PLAN DE ORDENAMIENTO PRODUCTIVO Y SOCIAL DE LA PROPIEDAD RURAL DE LA ZIDRES. PUERTO LÓPEZ (MET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PLAN DE ORDENAMIENTO PRODUCTIVO Y SOCIAL DE LA PROPIEDAD RURAL DEL CESAR"/>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PLAN DE ORDENAMIENTO PRODUCTIVO Y SOCIAL DE LA PROPIEDAD RURAL DEPARTAMENTO DEL MET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PLAN DE ORDENAMIENTO PRODUCTIVO Y SOCIAL DE LA PROPIEDAD RURAL - QUINDÍO"/>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PLANIFICACIÓN DEL ORDENAMIENTO PRODUCTIVO DE LA ACUICULTUR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PLAN DE ORDENAMIENTO PRODUCTIVO DEL ARROZ EN COLOMBIA 2020-2038"/>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PLANTACIONES FORESTALES CON FINES COMERCIALES PARA LA OBTENCIÓN DE MADERA Y SU CADENA PRODUCTIVA"/>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POLÍTICA DE ORDENAMIENTO PRODUCTIVO Y SOCIAL DE LA PROPIEDAD RURAL (RESOLUCIÓN 128 DE 2017 DEL MADR)"/>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PREGUNTAS FRECUENTES ZIDRE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PREINVERSIÓN EN PROYECTOS DE ADECUACIÓN DE TIERRA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PROCESOS ADMINISTRATIVOS ESPECIALES AGRARIO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RESUMEN CULTIVO COMERCIAL DEL MAÍZ TECNIFICADO DE CLIMA CÁLIDO. IDENTIFICACIÓN DE ZONAS APTAS PARA COLOMBIA, ESCALA 1:100.000"/>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SEGUIMIENTO, CONTROL, MONITOREO Y EVALUACIÓN EX POST DE PROGRAMAS Y PROYECTOS DE ADT"/>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TÉRMINOS PARA EL APORTE DE ESTUDIOS E INFORMACIÓN QUE APOYEN LA IDENTIFICACIÓN DE LAS ZIDRE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UNIDAD AGRÍCOLA FAMILIAR EN EL ORDENAMIENTO JURÍDICO COLOMBIANO"/>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ZONIFICACIÓN GENERAL DE TIERRAS CON FINES DE IRRIGACIÓN PARA COLOMBIA A ESCALA 1:100.000"/>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0"/>
    <s v="N/A"/>
    <s v="Publicaciones"/>
    <s v="ZONIFICACIÓN PARA PLANTACIONES FORESTALES CON FINES COMERCIALES"/>
    <m/>
    <m/>
    <m/>
    <m/>
    <m/>
    <m/>
    <m/>
    <m/>
    <s v="DIRECCIÓN GENERAL"/>
    <s v="ASESORÍA DE COMUNICACIONES"/>
    <m/>
    <m/>
    <m/>
    <s v="2) MENOR"/>
    <s v="3) PODRÍA AFECTAR LA TOMA DE DECISIONES"/>
    <s v="7) 30 DÍAS"/>
    <s v="NO APLICA"/>
    <m/>
    <m/>
    <m/>
    <e v="#N/A"/>
    <n v="0"/>
    <e v="#N/A"/>
    <n v="0"/>
    <n v="1"/>
    <n v="0.5"/>
    <s v="BAJO"/>
    <s v="BAJO"/>
    <s v="BAJO"/>
    <s v="BAJO"/>
    <e v="#N/A"/>
    <e v="#N/A"/>
    <n v="0"/>
    <e v="#N/A"/>
    <m/>
  </r>
  <r>
    <s v="ESTRATEGICOS"/>
    <x v="7"/>
    <s v="DIRECCIÓN GENERAL"/>
    <s v="ASESORÍA DE COMUNICACIONES"/>
    <x v="1"/>
    <x v="1"/>
    <s v="N/A"/>
    <s v="Asesor de Comunicaciones"/>
    <s v="Asesorar a la Dirección general en la formulación e implementación de la estrategia de comunción, la divulgación de la información de los procesos institucionales y el manejo de las comunicaciones internas y externas de la UPRA."/>
    <s v="N/A"/>
    <s v="N/A"/>
    <s v="N/A"/>
    <s v="N/A"/>
    <s v="N/A"/>
    <s v="N/A"/>
    <s v="N/A"/>
    <s v="POR DEMANDA"/>
    <s v="DIRECCIÓN GENERAL"/>
    <s v="ASESORÍA DE COMUNICACIONES"/>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5) 7 DÍAS"/>
    <s v="NO APLICA"/>
    <d v="2024-12-31T00:00:00"/>
    <s v="Profesionales del proceso"/>
    <d v="2023-12-06T00:00:00"/>
    <s v="ALTO"/>
    <n v="3"/>
    <s v="ALTO"/>
    <n v="3"/>
    <n v="0.5"/>
    <n v="1.25"/>
    <s v="ALTO"/>
    <s v="BAJ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MISIONALES"/>
    <x v="10"/>
    <s v="DIRECCIÓN DEL USO EFICIENTE DEL SUELO Y ADECUACIÓN DE TIERRAS"/>
    <s v="N/A"/>
    <x v="1"/>
    <x v="0"/>
    <s v="N/A"/>
    <s v="Actas seguimiento de los proyectos de la  Dirección UESAT "/>
    <s v="Documento trimestral que establece el avance, dificultades, estrategias de solución, lecciones aprendidas, metas y retos. de los proyectos de cada anualidad  la DUESAT  "/>
    <m/>
    <s v="ELECTRÓNICO/PAPEL"/>
    <m/>
    <m/>
    <m/>
    <m/>
    <m/>
    <m/>
    <s v="DIRECCIÓN DEL USO EFICIENTE DEL SUELO Y ADECUACIÓN DE TIERRAS"/>
    <s v="ASESORÍA TÉCNICA"/>
    <s v="1) INFORMACIÓN PÚBLICA"/>
    <s v="2) INTERNO DE LA ENTIDAD"/>
    <m/>
    <s v="1) INSIGNIFICANTE"/>
    <s v="2) ES CRÍTICO PARA LAS OPERACIONES INTERNAS"/>
    <s v="6) 14 DÍAS"/>
    <s v="NO APLICA"/>
    <m/>
    <m/>
    <m/>
    <s v="BAJO"/>
    <n v="1"/>
    <s v="MEDIO"/>
    <n v="2"/>
    <n v="0.5"/>
    <n v="1"/>
    <s v="MEDIO"/>
    <s v="BAJ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4"/>
    <s v="SECRETARÍA GENERAL"/>
    <s v="TALENTO HUMANO"/>
    <x v="1"/>
    <x v="1"/>
    <s v="N/A"/>
    <s v="Profesional Especializado - Gestión del Talento Humano"/>
    <s v="Adelantar la formulación, diseño, organización, ejecución y control de planes y programas de Talento Humano, conforme a los lineamientos institucionales. "/>
    <s v="N/A"/>
    <s v="N/A"/>
    <s v="N/A"/>
    <s v="N/A"/>
    <s v="N/A"/>
    <s v="N/A"/>
    <s v="N/A"/>
    <s v="POR DEMANDA"/>
    <s v="DIRECCIÓN GENERAL"/>
    <s v="TALENTO HUMANO"/>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6) 14 DÍAS"/>
    <s v="NO APLICA"/>
    <d v="2024-12-31T00:00:00"/>
    <s v="Profesionales del proceso"/>
    <d v="2023-12-06T00:00:00"/>
    <s v="ALTO"/>
    <n v="3"/>
    <s v="ALTO"/>
    <n v="3"/>
    <n v="0.5"/>
    <n v="1"/>
    <s v="ALTO"/>
    <s v="BAJ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x v="4"/>
    <s v="SECRETARÍA GENERAL"/>
    <s v="TALENTO HUMANO"/>
    <x v="1"/>
    <x v="1"/>
    <s v="N/A"/>
    <s v="Técnico administrativo de nomina"/>
    <s v="Brindar soporte técnico en el desarrollo, actualización y operación de los planes, programas y procedimientos que adelante la dependencia, conforme a las políticas de operación de la UPRA y normatividad vigente "/>
    <s v="N/A"/>
    <s v="N/A"/>
    <s v="N/A"/>
    <s v="N/A"/>
    <s v="N/A"/>
    <s v="N/A"/>
    <s v="N/A"/>
    <s v="POR DEMANDA"/>
    <s v="DIRECCIÓN GENERAL"/>
    <s v="TALENTO HUMANO"/>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6) 14 DÍAS"/>
    <s v="NO APLICA"/>
    <d v="2024-12-31T00:00:00"/>
    <s v="Profesionales del proceso"/>
    <d v="2023-12-06T00:00:00"/>
    <s v="ALTO"/>
    <n v="3"/>
    <s v="ALTO"/>
    <n v="3"/>
    <n v="0.5"/>
    <n v="1"/>
    <s v="ALTO"/>
    <s v="BAJ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x v="4"/>
    <s v="SECRETARÍA GENERAL"/>
    <s v="TALENTO HUMANO"/>
    <x v="1"/>
    <x v="2"/>
    <s v="N/A"/>
    <s v="SIGEP interno - (PeopleNET)"/>
    <s v="Software de ejecución de la nómina parametrizable de acuerdo a las necesidades de la Entidad  y establecidas en la normatividad."/>
    <s v="N/A"/>
    <s v="N/A"/>
    <s v="N/A"/>
    <s v="N/A"/>
    <s v="Profesionales del área financiera"/>
    <s v="N/A"/>
    <s v="N/A"/>
    <s v="POR DEMANDA"/>
    <s v="DIRECCIÓN GENERAL"/>
    <s v="TALENTO HUMANO"/>
    <s v="4) SECRETOS COMERCIALES, INDUSTRIALES Y PROFESIONALES?"/>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ALTO"/>
    <n v="3"/>
    <s v="BAJO"/>
    <n v="1"/>
    <n v="0.5"/>
    <n v="1"/>
    <s v="ALTO"/>
    <s v="MEDI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PRECALIFICADO"/>
  </r>
  <r>
    <s v="EVALUACIÓN"/>
    <x v="2"/>
    <s v="DIRECCIÓN GENERAL"/>
    <s v="ASESORÍA DE CONTROL INTERNO"/>
    <x v="1"/>
    <x v="3"/>
    <s v="N/A"/>
    <s v="Token USB"/>
    <s v="Dispositivo usado para realizar consultas en SIIF Nación."/>
    <s v="N/A"/>
    <s v="N/A"/>
    <s v="N/A"/>
    <s v="N/A"/>
    <s v="N/A"/>
    <s v="N/A"/>
    <s v="N/A"/>
    <s v="POR DEMANDA"/>
    <s v="DIRECCIÓN GENERAL"/>
    <s v="ASESORÍA DE CONTROL INTERNO"/>
    <s v="4) SECRETOS COMERCIALES, INDUSTRIALES Y PROFESIONALES?"/>
    <s v="3) PROCESOS"/>
    <s v="Decreto 4145 de 2011 por el cual se crea la Unidad de Planificación de Tierras Rurales, Adecuación de Tierras y Usos Agropecuarios - UPRA y se dictan otras disposiciones."/>
    <s v="3) MODERADO"/>
    <s v="2) ES CRÍTICO PARA LAS OPERACIONES INTERNAS"/>
    <s v="6) 14 DÍAS"/>
    <s v="NO APLICA"/>
    <d v="2024-12-31T00:00:00"/>
    <s v="Profesionales del proceso"/>
    <d v="2023-12-06T00:00:00"/>
    <s v="ALTO"/>
    <n v="3"/>
    <s v="ALTO"/>
    <n v="3"/>
    <n v="0.5"/>
    <n v="1"/>
    <s v="ALTO"/>
    <s v="MEDI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EVALUACIÓN"/>
    <x v="2"/>
    <s v="DIRECCIÓN GENERAL"/>
    <s v="ASESORÍA DE CONTROL INTERNO"/>
    <x v="1"/>
    <x v="2"/>
    <s v="N/A"/>
    <s v="Sistema para la Eficiencia Administrativa relacionados con Control Interno"/>
    <s v="Sistema que permite la gestión de información en desarrollo de las actividades del proceso Evaluación Independiente."/>
    <s v="N/A"/>
    <s v="N/A"/>
    <s v="N/A"/>
    <s v="N/A"/>
    <s v="Profesionales de control interno"/>
    <s v="N/A"/>
    <s v="N/A"/>
    <s v="POR DEMANDA"/>
    <s v="DIRECCIÓN GENERAL"/>
    <s v="ASESORÍA DE CONTROL INTERNO"/>
    <s v="4) SECRETOS COMERCIALES, INDUSTRIALES Y PROFESIONALES?"/>
    <s v="3) PROCESOS"/>
    <s v="Decreto 4145 de 2011 por el cual se crea la Unidad de Planificación de Tierras Rurales, Adecuación de Tierras y Usos Agropecuarios - UPRA y se dictan otras disposiciones."/>
    <s v="3) MODERADO"/>
    <s v="2) ES CRÍTICO PARA LAS OPERACIONES INTERNAS"/>
    <s v="6) 14 DÍAS"/>
    <s v="NO APLICA"/>
    <m/>
    <m/>
    <m/>
    <s v="ALTO"/>
    <n v="3"/>
    <s v="ALTO"/>
    <n v="3"/>
    <n v="0.5"/>
    <n v="1"/>
    <s v="ALTO"/>
    <s v="MEDI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EVALUACIÓN"/>
    <x v="2"/>
    <s v="DIRECCIÓN GENERAL"/>
    <s v="ASESORÍA DE CONTROL INTERNO"/>
    <x v="1"/>
    <x v="1"/>
    <s v="N/A"/>
    <s v="Asesor de Control Interno"/>
    <s v="Persona que asesora  a la entidad en todos los temas que tienen que ver con el proceso de control interno  de la entidad."/>
    <s v="N/A"/>
    <s v="N/A"/>
    <s v="N/A"/>
    <s v="N/A"/>
    <s v="N/A"/>
    <s v="N/A"/>
    <s v="N/A"/>
    <s v="POR DEMANDA"/>
    <s v="DIRECCIÓN GENERAL"/>
    <s v="ASESORÍA DE CONTROL INTERNO"/>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6) 14 DÍAS"/>
    <s v="NO APLICA"/>
    <d v="2024-12-31T00:00:00"/>
    <s v="Profesionales del proceso"/>
    <d v="2023-12-06T00:00:00"/>
    <s v="ALTO"/>
    <n v="3"/>
    <s v="ALTO"/>
    <n v="3"/>
    <n v="0.5"/>
    <n v="1"/>
    <s v="ALTO"/>
    <s v="BAJ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ESTRATEGICOS"/>
    <x v="6"/>
    <s v="DIRECCIÓN GENERAL"/>
    <s v="ANÁLISIS DE INFORMACIÓN"/>
    <x v="1"/>
    <x v="2"/>
    <s v="N/A"/>
    <s v="Sistema para la Eficiencia Administrativa"/>
    <s v="Sistema que realiza la gestión administrativa de la UPRA"/>
    <s v="N/A"/>
    <s v="N/A"/>
    <s v="Datacenter de la UPRA"/>
    <s v="N/A"/>
    <s v="Funcionarios, contratistas UPRA_x000a_"/>
    <s v="N/A"/>
    <s v="N/A"/>
    <s v="POR DEMANDA"/>
    <s v="OFICINA DE TECNOLOGÍAS DE LA INFORMACIÓN Y COMUNICACIONES"/>
    <s v="ANÁLISIS DE INFORMACIÓN"/>
    <s v="4) SECRETOS COMERCIALES, INDUSTRIALES Y PROFESIONALES?"/>
    <s v="3) PROCESOS"/>
    <s v="Decreto 4145 de 2011 por el cual se crea la Unidad de Planificación de Tierras Rurales, Adecuación de Tierras y Usos Agropecuarios - UPRA y se dictan otras disposiciones."/>
    <s v="3) MODERADO"/>
    <s v="2) ES CRÍTICO PARA LAS OPERACIONES INTERNAS"/>
    <s v="6) 14 DÍAS"/>
    <s v="NO APLICA"/>
    <m/>
    <m/>
    <m/>
    <s v="ALTO"/>
    <n v="3"/>
    <s v="ALTO"/>
    <n v="3"/>
    <n v="0.5"/>
    <n v="1"/>
    <s v="ALTO"/>
    <s v="MEDI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ESTRATEGICOS"/>
    <x v="6"/>
    <s v="DIRECCIÓN GENERAL"/>
    <s v="ANÁLISIS DE INFORMACIÓN"/>
    <x v="1"/>
    <x v="2"/>
    <s v="N/A"/>
    <s v="Sistema de gestión de contenidos del portal UPRA - Liferay"/>
    <s v="Sistema que realiza la gestión de los contenidos de la UPRA en el portal WEB."/>
    <s v="N/A"/>
    <s v="N/A"/>
    <s v="Datacenter de la UPRA"/>
    <s v="N/A"/>
    <s v="Profesionales de Comunicaciones"/>
    <s v="N/A"/>
    <s v="N/A"/>
    <s v="POR DEMANDA"/>
    <s v="OFICINA DE TECNOLOGÍAS DE LA INFORMACIÓN Y COMUNICACIONES"/>
    <s v="ANÁLISIS DE INFORMACIÓN"/>
    <s v="4) SECRETOS COMERCIALES, INDUSTRIALES Y PROFESIONALES?"/>
    <s v="3) PROCESOS"/>
    <s v="Decreto 4145 de 2011 por el cual se crea la Unidad de Planificación de Tierras Rurales, Adecuación de Tierras y Usos Agropecuarios - UPRA y se dictan otras disposiciones."/>
    <s v="3) MODERADO"/>
    <s v="2) ES CRÍTICO PARA LAS OPERACIONES INTERNAS"/>
    <s v="6) 14 DÍAS"/>
    <s v="NO APLICA"/>
    <m/>
    <m/>
    <m/>
    <s v="ALTO"/>
    <n v="3"/>
    <s v="ALTO"/>
    <n v="3"/>
    <n v="0.5"/>
    <n v="1"/>
    <s v="ALTO"/>
    <s v="MEDI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ESTRATEGICOS"/>
    <x v="6"/>
    <s v="DIRECCIÓN GENERAL"/>
    <s v="ANÁLISIS DE INFORMACIÓN"/>
    <x v="1"/>
    <x v="2"/>
    <s v="N/A"/>
    <s v="Sistema para la Eficiencia Administrativa"/>
    <s v="Sistema que realiza la gestión administrativa de la UPRA"/>
    <s v="N/A"/>
    <s v="N/A"/>
    <s v="Datacenter de la UPRA"/>
    <s v="N/A"/>
    <s v="Funcionarios, contratistas UPRA_x000a_"/>
    <s v="N/A"/>
    <s v="N/A"/>
    <s v="POR DEMANDA"/>
    <s v="OFICINA DE TECNOLOGÍAS DE LA INFORMACIÓN Y COMUNICACIONES"/>
    <s v="ANÁLISIS DE INFORMACIÓN"/>
    <s v="4) SECRETOS COMERCIALES, INDUSTRIALES Y PROFESIONALES?"/>
    <s v="3) PROCESOS"/>
    <s v="Decreto 4145 de 2011 por el cual se crea la Unidad de Planificación de Tierras Rurales, Adecuación de Tierras y Usos Agropecuarios - UPRA y se dictan otras disposiciones."/>
    <s v="3) MODERADO"/>
    <s v="2) ES CRÍTICO PARA LAS OPERACIONES INTERNAS"/>
    <s v="6) 14 DÍAS"/>
    <s v="NO APLICA"/>
    <m/>
    <m/>
    <m/>
    <s v="ALTO"/>
    <n v="3"/>
    <s v="ALTO"/>
    <n v="3"/>
    <n v="0.5"/>
    <n v="1"/>
    <s v="ALTO"/>
    <s v="MEDI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ESTRATEGICOS"/>
    <x v="6"/>
    <s v="DIRECCIÓN GENERAL"/>
    <s v="ANÁLISIS DE INFORMACIÓN"/>
    <x v="1"/>
    <x v="2"/>
    <s v="N/A"/>
    <s v="Catalogo de Metadatos"/>
    <s v="Sistema que responde a los estandaras OGC (es un codigo abierto geonetwork) se realiza la adminstración, creación, modificación y publicación de metadatos de la UPRA."/>
    <s v="N/A"/>
    <s v="N/A"/>
    <s v="Datacenter de la UPRA"/>
    <s v="N/A"/>
    <s v="Profesionales de Sistemas de Información"/>
    <s v="N/A"/>
    <s v="N/A"/>
    <s v="POR DEMANDA"/>
    <s v="OFICINA DE TECNOLOGÍAS DE LA INFORMACIÓN Y COMUNICACIONES"/>
    <s v="ANÁLISIS DE INFORMACIÓN"/>
    <s v="4) SECRETOS COMERCIALES, INDUSTRIALES Y PROFESIONALES?"/>
    <s v="3) PROCESOS"/>
    <s v="Decreto 4145 de 2011 por el cual se crea la Unidad de Planificación de Tierras Rurales, Adecuación de Tierras y Usos Agropecuarios - UPRA y se dictan otras disposiciones."/>
    <s v="3) MODERADO"/>
    <s v="2) ES CRÍTICO PARA LAS OPERACIONES INTERNAS"/>
    <s v="6) 14 DÍAS"/>
    <s v="NO APLICA"/>
    <m/>
    <m/>
    <m/>
    <s v="ALTO"/>
    <n v="3"/>
    <s v="ALTO"/>
    <n v="3"/>
    <n v="0.5"/>
    <n v="1"/>
    <s v="ALTO"/>
    <s v="MEDI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ESTRATEGICOS"/>
    <x v="6"/>
    <s v="DIRECCIÓN GENERAL"/>
    <s v="ANÁLISIS DE INFORMACIÓN"/>
    <x v="1"/>
    <x v="2"/>
    <s v="N/A"/>
    <s v="Consulta del repositorio de información de la UPRA"/>
    <s v="Se consulta la información del repositorio."/>
    <s v="N/A"/>
    <s v="N/A"/>
    <s v="Datacenter de la UPRA"/>
    <s v="N/A"/>
    <s v="Funcionarios, contratistas UPRA_x000a_"/>
    <s v="N/A"/>
    <s v="N/A"/>
    <s v="POR DEMANDA"/>
    <s v="OFICINA DE TECNOLOGÍAS DE LA INFORMACIÓN Y COMUNICACIONES"/>
    <s v="ANÁLISIS DE INFORMACIÓN"/>
    <s v="4) SECRETOS COMERCIALES, INDUSTRIALES Y PROFESIONALES?"/>
    <s v="3) PROCESOS"/>
    <s v="Decreto 4145 de 2011 por el cual se crea la Unidad de Planificación de Tierras Rurales, Adecuación de Tierras y Usos Agropecuarios - UPRA y se dictan otras disposiciones."/>
    <s v="3) MODERADO"/>
    <s v="2) ES CRÍTICO PARA LAS OPERACIONES INTERNAS"/>
    <s v="6) 14 DÍAS"/>
    <s v="NO APLICA"/>
    <m/>
    <m/>
    <m/>
    <s v="ALTO"/>
    <n v="3"/>
    <s v="ALTO"/>
    <n v="3"/>
    <n v="0.5"/>
    <n v="1"/>
    <s v="ALTO"/>
    <s v="MEDI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ESTRATEGICOS"/>
    <x v="6"/>
    <s v="DIRECCIÓN GENERAL"/>
    <s v="ANÁLISIS DE INFORMACIÓN"/>
    <x v="1"/>
    <x v="2"/>
    <s v="N/A"/>
    <s v="TESAURO"/>
    <s v="Herramienta web para la gestión y explotación de los vocabularios controlados y estructurados de la UPRA, formado por términos que guardan entre sí relaciones semánticas y genéricas."/>
    <s v="N/A"/>
    <s v="N/A"/>
    <s v="Datacenter de la UPRA"/>
    <s v="N/A"/>
    <s v="Profesionales de Sistemas de Información"/>
    <s v="N/A"/>
    <s v="N/A"/>
    <s v="POR DEMANDA"/>
    <s v="OFICINA DE TECNOLOGÍAS DE LA INFORMACIÓN Y COMUNICACIONES"/>
    <s v="ANÁLISIS DE INFORMACIÓN"/>
    <s v="4) SECRETOS COMERCIALES, INDUSTRIALES Y PROFESIONALES?"/>
    <s v="3) PROCESOS"/>
    <s v="Decreto 4145 de 2011 por el cual se crea la Unidad de Planificación de Tierras Rurales, Adecuación de Tierras y Usos Agropecuarios - UPRA y se dictan otras disposiciones."/>
    <s v="3) MODERADO"/>
    <s v="2) ES CRÍTICO PARA LAS OPERACIONES INTERNAS"/>
    <s v="6) 14 DÍAS"/>
    <s v="NO APLICA"/>
    <m/>
    <m/>
    <m/>
    <s v="ALTO"/>
    <n v="3"/>
    <s v="ALTO"/>
    <n v="3"/>
    <n v="0.5"/>
    <n v="1"/>
    <s v="ALTO"/>
    <s v="MEDI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ESTRATEGICOS"/>
    <x v="6"/>
    <s v="DIRECCIÓN GENERAL"/>
    <s v="ANÁLISIS DE INFORMACIÓN"/>
    <x v="1"/>
    <x v="2"/>
    <s v="N/A"/>
    <s v="Informacion de referencia y ingreso -IRI"/>
    <s v="Aplicativo para ingresar la información obtenida por la Unidad."/>
    <s v="N/A"/>
    <s v="N/A"/>
    <s v="Datacenter de la UPRA"/>
    <s v="N/A"/>
    <s v="Profesionales de Sistemas de Información"/>
    <s v="N/A"/>
    <s v="N/A"/>
    <s v="POR DEMANDA"/>
    <s v="OFICINA DE TECNOLOGÍAS DE LA INFORMACIÓN Y COMUNICACIONES"/>
    <s v="ANÁLISIS DE INFORMACIÓN"/>
    <s v="4) SECRETOS COMERCIALES, INDUSTRIALES Y PROFESIONALES?"/>
    <s v="3) PROCESOS"/>
    <s v="Decreto 4145 de 2011 por el cual se crea la Unidad de Planificación de Tierras Rurales, Adecuación de Tierras y Usos Agropecuarios - UPRA y se dictan otras disposiciones."/>
    <s v="3) MODERADO"/>
    <s v="2) ES CRÍTICO PARA LAS OPERACIONES INTERNAS"/>
    <s v="6) 14 DÍAS"/>
    <s v="NO APLICA"/>
    <m/>
    <m/>
    <m/>
    <s v="ALTO"/>
    <n v="3"/>
    <s v="ALTO"/>
    <n v="3"/>
    <n v="0.5"/>
    <n v="1"/>
    <s v="ALTO"/>
    <s v="MEDI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ESTRATEGICOS"/>
    <x v="6"/>
    <s v="DIRECCIÓN GENERAL"/>
    <s v="DESPACHO DE LA DIRECCIÓN GENERAL"/>
    <x v="1"/>
    <x v="1"/>
    <s v="N/A"/>
    <s v="Rol Oficina TIC"/>
    <s v="1- Profesional uso y apropiación: Implementar la estrategia de uso y apropiación de TI enmarcadas en la gestión de conocimiento organizacional._x000a__x000a_2- Analista de información: Gestionar los servicios de análisis de información, para que los procedimientos espaciales y alfanuméricos faciliten la eficiencia y efectividad de los productos institucionales._x000a__x000a_3- Gestor de calidad y estándares: Gestionar las actividades de análisis y aseguramiento de calidad de los componentes de información, acorde con el marco de referencia de arquitectura de TI._x000a__x000a_4- Gestor de información: Gestionar el análisis y seguimiento de los componentes de información acorde con el marco de referencia de arquitectura TI, para que la toma de decisiones facilite la eficiencia y efectividad de los procesos institucionales._x000a__x000a_"/>
    <s v="N/A"/>
    <s v="N/A"/>
    <s v="N/A"/>
    <s v="N/A"/>
    <s v="N/A"/>
    <s v="N/A"/>
    <s v="N/A"/>
    <s v="POR DEMANDA"/>
    <s v="OFICINA DE TECNOLOGÍAS DE LA INFORMACIÓN Y COMUNICACIONES"/>
    <s v="ANÁLISIS DE INFORMACIÓN"/>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6) 14 DÍAS"/>
    <s v="NO APLICA"/>
    <d v="2024-12-31T00:00:00"/>
    <s v="Profesionales del proceso"/>
    <d v="2023-12-06T00:00:00"/>
    <s v="ALTO"/>
    <n v="3"/>
    <s v="ALTO"/>
    <n v="3"/>
    <n v="0.5"/>
    <n v="1"/>
    <s v="ALTO"/>
    <s v="BAJ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ESTRATEGICOS"/>
    <x v="6"/>
    <s v="DIRECCIÓN GENERAL"/>
    <s v="ASESORÍA DE COMUNICACIONES"/>
    <x v="1"/>
    <x v="1"/>
    <s v="N/A"/>
    <s v="Sistema de gestión de contenidos del portal UPRA - Liferay"/>
    <s v="Sistema que realiza la gestión de los contenidos de la UPRA en el portal WEB."/>
    <s v="N/A"/>
    <s v="N/A"/>
    <s v="N/A"/>
    <s v="N/A"/>
    <s v="N/A"/>
    <s v="N/A"/>
    <s v="N/A"/>
    <s v="POR DEMANDA"/>
    <s v="OFICINA DE TECNOLOGÍAS DE LA INFORMACIÓN Y COMUNICACIONES"/>
    <s v="ANÁLISIS DE INFORMACIÓN"/>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6) 14 DÍAS"/>
    <s v="NO APLICA"/>
    <d v="2024-12-31T00:00:00"/>
    <s v="Profesionales del proceso"/>
    <d v="2023-12-06T00:00:00"/>
    <s v="ALTO"/>
    <n v="3"/>
    <s v="ALTO"/>
    <n v="3"/>
    <n v="0.5"/>
    <n v="1"/>
    <s v="ALTO"/>
    <s v="BAJ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x v="3"/>
    <s v="SECRETARÍA GENERAL"/>
    <s v="CONTRATACIÓN"/>
    <x v="1"/>
    <x v="0"/>
    <s v="N/A"/>
    <s v="Plan Anual de Adquisiciones - PAA"/>
    <s v="Estimación de las necesidades contractuales de conformidad con los proyectos de inversión y funcionamiento aprobados para cada vigencia"/>
    <s v="CASTELLANO"/>
    <m/>
    <m/>
    <m/>
    <m/>
    <m/>
    <m/>
    <m/>
    <s v="SECRETARÍA GENERAL"/>
    <s v="CONTRATACIÓN"/>
    <s v="1) INFORMACIÓN PÚBLICA"/>
    <s v="2) INTERNO DE LA ENTIDAD"/>
    <m/>
    <s v="2) MENOR"/>
    <s v="2) ES CRÍTICO PARA LAS OPERACIONES INTERNAS"/>
    <s v="6) 14 DÍAS"/>
    <s v="NO APLICA"/>
    <m/>
    <m/>
    <m/>
    <s v="BAJO"/>
    <n v="1"/>
    <s v="MEDIO"/>
    <n v="2"/>
    <n v="0.5"/>
    <n v="1"/>
    <s v="MEDIO"/>
    <s v="BAJ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3"/>
    <s v="SECRETARÍA GENERAL"/>
    <s v="CONTRATACIÓN"/>
    <x v="1"/>
    <x v="0"/>
    <s v="N/A"/>
    <s v="SIGEP - DAFP"/>
    <s v="Habilitar y Reportar información de los contratistas que se vinculan bajo la modalidad de contratos de prestación de servicios profesionales o de apoyo a la gestión"/>
    <s v="N/A"/>
    <s v="N/A"/>
    <s v="N/A"/>
    <s v="N/A"/>
    <s v="N/A"/>
    <s v="N/A"/>
    <s v="N/A"/>
    <m/>
    <s v="SECRETARÍA GENERAL"/>
    <s v="CONTRATACIÓN"/>
    <s v="1) INFORMACIÓN PÚBLICA"/>
    <s v="2) INTERNO DE LA ENTIDAD"/>
    <m/>
    <s v="4) MAYOR"/>
    <s v="2) ES CRÍTICO PARA LAS OPERACIONES INTERNAS"/>
    <s v="6) 14 DÍAS"/>
    <s v="NO APLICA"/>
    <m/>
    <m/>
    <m/>
    <s v="BAJO"/>
    <n v="1"/>
    <s v="MEDIO"/>
    <n v="2"/>
    <n v="0.5"/>
    <n v="1"/>
    <s v="MEDIO"/>
    <s v="ALTO"/>
    <s v="BAJ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3"/>
    <s v="SECRETARÍA GENERAL"/>
    <s v="CONTRATACIÓN"/>
    <x v="1"/>
    <x v="4"/>
    <s v="N/A"/>
    <s v="Sistema Electrónico de Contratación Publica - SECOP I y II (Contratos y Convenios)"/>
    <s v="Plataforma transaccional por medio de la cual las Estidades publicas materializan sus necesidades del PAA en las diversas tipologias de contratos de conformidad con las Modalidades de Selección de Contratistas, estas ultimas cumpliendo con las tres etapas contractuales definidas (precontractual - contractual y postcontractual)"/>
    <s v="N/A"/>
    <s v="N/A"/>
    <s v="N/A"/>
    <s v="N/A"/>
    <s v="Profesionales del área financiera"/>
    <s v="N/A"/>
    <s v="N/A"/>
    <s v="POR DEMANDA"/>
    <s v="SECRETARÍA GENERAL"/>
    <s v="CONTRATACIÓN"/>
    <s v="1) INFORMACIÓN PÚBLICA"/>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Profesionales del proceso"/>
    <d v="2023-12-06T00:00:00"/>
    <s v="BAJO"/>
    <n v="1"/>
    <s v="ALTO"/>
    <n v="3"/>
    <n v="0.5"/>
    <n v="1.25"/>
    <s v="ALTO"/>
    <s v="ALTO"/>
    <s v="BAJ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x v="3"/>
    <s v="SECRETARÍA GENERAL"/>
    <s v="CONTRATACIÓN"/>
    <x v="1"/>
    <x v="0"/>
    <s v="N/A"/>
    <s v="Riesgos e Indicadores"/>
    <s v="Herramientas de información que apoyan el proceso para la debida toma de decisiones"/>
    <s v="CASTELLANO"/>
    <m/>
    <m/>
    <m/>
    <m/>
    <m/>
    <m/>
    <m/>
    <s v="SECRETARÍA GENERAL"/>
    <s v="CONTRATACIÓN"/>
    <s v="1) INFORMACIÓN PÚBLICA"/>
    <s v="2) INTERNO DE LA ENTIDAD"/>
    <m/>
    <s v="2) MENOR"/>
    <s v="2) ES CRÍTICO PARA LAS OPERACIONES INTERNAS"/>
    <s v="5) 7 DÍAS"/>
    <s v="NO APLICA"/>
    <m/>
    <m/>
    <m/>
    <s v="BAJO"/>
    <n v="1"/>
    <s v="MEDIO"/>
    <n v="2"/>
    <n v="0.5"/>
    <n v="1.25"/>
    <s v="MEDIO"/>
    <s v="BAJ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3"/>
    <s v="SECRETARÍA GENERAL"/>
    <s v="CONTRATACIÓN"/>
    <x v="1"/>
    <x v="0"/>
    <s v="N/A"/>
    <s v="Sistema de Rendición Electrónica de la Cuenta e Informes - SIRECI"/>
    <s v="Reportar información de los contratistas que se vinculan bajo la modalidad de selección de contratistas"/>
    <s v="CASTELLANO"/>
    <m/>
    <m/>
    <m/>
    <m/>
    <m/>
    <m/>
    <m/>
    <s v="SECRETARÍA GENERAL"/>
    <s v="CONTRATACIÓN"/>
    <s v="1) INFORMACIÓN PÚBLICA"/>
    <s v="2) INTERNO DE LA ENTIDAD"/>
    <m/>
    <s v="2) MENOR"/>
    <s v="2) ES CRÍTICO PARA LAS OPERACIONES INTERNAS"/>
    <s v="6) 14 DÍAS"/>
    <s v="NO APLICA"/>
    <m/>
    <m/>
    <m/>
    <s v="BAJO"/>
    <n v="1"/>
    <s v="MEDIO"/>
    <n v="2"/>
    <n v="0.5"/>
    <n v="1"/>
    <s v="MEDIO"/>
    <s v="BAJ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3"/>
    <s v="SECRETARÍA GENERAL"/>
    <s v="CONTRATACIÓN"/>
    <x v="1"/>
    <x v="0"/>
    <s v="N/A"/>
    <s v="Planes de mejoramiento (Acciones Preventivas, Correctivas y de Mejora)"/>
    <s v="Acciones que permiten a la administración corregir, ajustar, modificar o actualizar procesos, procedimientos, formatos o manuales, de los procesos transversales y misionales de la Entidad publica."/>
    <s v="CASTELLANO"/>
    <m/>
    <m/>
    <m/>
    <m/>
    <m/>
    <m/>
    <m/>
    <s v="SECRETARÍA GENERAL"/>
    <s v="CONTRATACIÓN"/>
    <s v="1) INFORMACIÓN PÚBLICA"/>
    <s v="2) INTERNO DE LA ENTIDAD"/>
    <m/>
    <s v="2) MENOR"/>
    <s v="2) ES CRÍTICO PARA LAS OPERACIONES INTERNAS"/>
    <s v="6) 14 DÍAS"/>
    <s v="NO APLICA"/>
    <m/>
    <m/>
    <m/>
    <s v="BAJO"/>
    <n v="1"/>
    <s v="MEDIO"/>
    <n v="2"/>
    <n v="0.5"/>
    <n v="1"/>
    <s v="MEDIO"/>
    <s v="BAJO"/>
    <s v="BAJO"/>
    <s v="MEDI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4"/>
    <s v="SECRETARÍA GENERAL"/>
    <s v="TALENTO HUMANO"/>
    <x v="1"/>
    <x v="2"/>
    <s v="N/A"/>
    <s v="Solicitud de inexistencia o insuficiencia de personal en planta"/>
    <s v="Módulo en SEA que permite ejecutar la proyección y aprobación del documento de inexistencia de personal o insuficiencia de personal en planta."/>
    <s v="N/A"/>
    <s v="N/A"/>
    <s v="N/A"/>
    <s v="N/A"/>
    <s v="Profresionales de talento humano y contratación"/>
    <s v="N/A"/>
    <s v="N/A"/>
    <s v="POR DEMANDA"/>
    <s v="DIRECCIÓN GENERAL"/>
    <s v="TALENTO HUMANO"/>
    <s v="4) SECRETOS COMERCIALES, INDUSTRIALES Y PROFESIONALES?"/>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ALTO"/>
    <n v="3"/>
    <s v="BAJO"/>
    <n v="1"/>
    <n v="0.5"/>
    <n v="1"/>
    <s v="ALTO"/>
    <s v="MEDI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MISIONALES"/>
    <x v="11"/>
    <s v="DIRECCIÓN DE ORDENAMIENTO DE LA PROPIEDAD Y MERCADO DE TIERRAS"/>
    <s v="N/A"/>
    <x v="1"/>
    <x v="0"/>
    <s v="N/A"/>
    <s v="Publicaciones"/>
    <s v="Publicaciones elaboradas por equipos de la Dirección de Ordenamiento de la Propiedad y Mercado de Tierras en temáticas asociadas con: Distribución y tenencia, Acceso y regularización, Mercado de Tierra, Seguimiento y evaluación de políticas públicas, Ordenamiento Territorial Agopecuario"/>
    <s v="CASTELLANO"/>
    <s v="ELECTRÓNICO/PAPEL"/>
    <s v="Archivo de gestión y central de la UPRA"/>
    <m/>
    <m/>
    <s v="Disponible. Información que se puede consultar por solicitud en el archivo central."/>
    <m/>
    <s v="POR DEMANDA"/>
    <s v="DIRECCIÓN DE ORDENAMIENTO DE LA PROPIEDAD Y MERCADO DE TIERRAS"/>
    <s v="GESTIÓN DOCUMENTAL"/>
    <s v="1) INFORMACIÓN PÚBLICA"/>
    <s v="1) PÚBLICO EN GENERAL"/>
    <m/>
    <s v="4) MAYOR"/>
    <s v="3) PODRÍA AFECTAR LA TOMA DE DECISIONES"/>
    <s v="6) 14 DÍAS"/>
    <s v="NO APLICA"/>
    <m/>
    <m/>
    <m/>
    <s v="BAJO"/>
    <n v="1"/>
    <s v="BAJO"/>
    <n v="1"/>
    <n v="1"/>
    <n v="1"/>
    <s v="BAJO"/>
    <s v="ALTO"/>
    <s v="MEDI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5"/>
    <s v="OFICINA DE TECNOLOGÍAS DE LA INFORMACIÓN Y COMUNICACIONES"/>
    <s v="SERVICIOS TECNOLÓGICOS"/>
    <x v="1"/>
    <x v="3"/>
    <s v="N/A"/>
    <s v="Servidores Físicos"/>
    <s v="Hardware integrado a una red de nodos, basada en software que almacenan, distribuyen y suministra información requerida por los equipos clientes de la Entidad. "/>
    <s v="N/A"/>
    <s v="FÍSICO"/>
    <s v="Centro de Datos"/>
    <s v="N/A"/>
    <s v="Administradores de infraestructura"/>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x v="5"/>
    <s v="OFICINA DE TECNOLOGÍAS DE LA INFORMACIÓN Y COMUNICACIONES"/>
    <s v="SERVICIOS TECNOLÓGICOS"/>
    <x v="1"/>
    <x v="2"/>
    <s v="N/A"/>
    <s v="Servidorse Virtuales"/>
    <s v="Simulación de un servidor físico en un entorno virtual. Allí se alojan los servicios críticos, los sistemas de información misionales, estratégicos y de apoyo"/>
    <s v="N/A"/>
    <s v="ELECTRÓNICO"/>
    <s v="Centro de Datos"/>
    <s v="N/A"/>
    <s v="Administradores de infraestructura"/>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APOYO"/>
    <x v="5"/>
    <s v="OFICINA DE TECNOLOGÍAS DE LA INFORMACIÓN Y COMUNICACIONES"/>
    <s v="SERVICIOS TECNOLÓGICOS"/>
    <x v="1"/>
    <x v="2"/>
    <s v="N/A"/>
    <s v="Software de virtualización"/>
    <s v="Software necesario para la gestión de los servidores virtuales"/>
    <s v="N/A"/>
    <s v="ELECTRÓNICO"/>
    <s v="Centro de Datos"/>
    <s v="N/A"/>
    <s v="Administradores de infraestructura"/>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APOYO"/>
    <x v="5"/>
    <s v="OFICINA DE TECNOLOGÍAS DE LA INFORMACIÓN Y COMUNICACIONES"/>
    <s v="SERVICIOS TECNOLÓGICOS"/>
    <x v="1"/>
    <x v="2"/>
    <s v="N/A"/>
    <s v="Software de equipos de usuario final"/>
    <s v="Software equerido para que los funcionarios y colaboradores accedan a los sistemas de información, repositorios y servicios de herramientas colaborativas y correo electrónico, a través de los equipos de usuario final (portátiles, equipos de escritorio, estaciones de trabajo, etc)"/>
    <s v="N/A"/>
    <s v="ELECTRÓNICO"/>
    <s v="Centro de Datos"/>
    <s v="N/A"/>
    <s v="Administradores de infraestructura y soporte"/>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APOYO"/>
    <x v="5"/>
    <s v="OFICINA DE TECNOLOGÍAS DE LA INFORMACIÓN Y COMUNICACIONES"/>
    <s v="SERVICIOS TECNOLÓGICOS"/>
    <x v="1"/>
    <x v="3"/>
    <s v="N/A"/>
    <s v="Equipos de Red y Conectividad"/>
    <s v="Dispositivos necesarios para la prestación de los servicios de red y conectividad a los usuarios de la entidad, dentro de los cuales se encuentran switches, access point, controladora, firewall, cableado estructurado, entre otros."/>
    <s v="N/A"/>
    <s v="FÍSICO"/>
    <s v="Centro de Datos"/>
    <s v="N/A"/>
    <s v="Administradores de Red"/>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x v="5"/>
    <s v="OFICINA DE TECNOLOGÍAS DE LA INFORMACIÓN Y COMUNICACIONES"/>
    <s v="SERVICIOS TECNOLÓGICOS"/>
    <x v="1"/>
    <x v="3"/>
    <s v="N/A"/>
    <s v="Sistema de respaldo eléctrico"/>
    <s v="UPS de la entidad, que garantiza la estabilidad en el fluido eléctrico para sostener la operación de la infraestructura crítica alojada en el datacenter de la entidad."/>
    <s v="N/A"/>
    <s v="FÍSICO"/>
    <s v="Centro de Datos"/>
    <s v="N/A"/>
    <s v="Administradores de Red"/>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x v="5"/>
    <s v="OFICINA DE TECNOLOGÍAS DE LA INFORMACIÓN Y COMUNICACIONES"/>
    <s v="SERVICIOS TECNOLÓGICOS"/>
    <x v="1"/>
    <x v="4"/>
    <s v="N/A"/>
    <s v="Herramientas Colaborativoas y Correo Electrónico"/>
    <s v="Servicio de correo electrónico corporativo y de herramientas como el teams, que permiten realizar actividades de forma colaborativa  a los usuarios de la entidad."/>
    <s v="N/A"/>
    <s v="N/A"/>
    <s v="Centro de Datos"/>
    <s v="N/A"/>
    <s v="Administradores de infraestructura y soporte"/>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x v="5"/>
    <s v="OFICINA DE TECNOLOGÍAS DE LA INFORMACIÓN Y COMUNICACIONES"/>
    <s v="SERVICIOS TECNOLÓGICOS"/>
    <x v="1"/>
    <x v="4"/>
    <s v="N/A"/>
    <s v="Gestión de Servidores"/>
    <s v="Servicio que permite la gestión de los servidores, tanto físicos como virtuales con que cuenta la entidad,"/>
    <s v="N/A"/>
    <s v="N/A"/>
    <s v="Centro de Datos"/>
    <s v="N/A"/>
    <s v="Administradores de infraestructura"/>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x v="5"/>
    <s v="OFICINA DE TECNOLOGÍAS DE LA INFORMACIÓN Y COMUNICACIONES"/>
    <s v="SERVICIOS TECNOLÓGICOS"/>
    <x v="1"/>
    <x v="4"/>
    <s v="N/A"/>
    <s v="Seguridad Perimetral"/>
    <s v="Servicio que gestiona los mecanismos de seguridad tecnológica de la entidad, en aras de mitigar los riesgos de accesos no autorizados através de la infraestructura tecnológica de la UPRA"/>
    <s v="N/A"/>
    <s v="N/A"/>
    <s v="Centro de Datos"/>
    <s v="N/A"/>
    <s v="Administradores de Red y Seguridad de la información"/>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x v="5"/>
    <s v="OFICINA DE TECNOLOGÍAS DE LA INFORMACIÓN Y COMUNICACIONES"/>
    <s v="SERVICIOS TECNOLÓGICOS"/>
    <x v="1"/>
    <x v="2"/>
    <s v="N/A"/>
    <s v="Software para la gestión de inventario tecnológico"/>
    <s v="Aplicativo que permite la gestión del inventario tecnológico (hardware y software) instalado en los equipos de la entidad"/>
    <s v="N/A"/>
    <s v="ELECTRÓNICO"/>
    <s v="Centro de Datos"/>
    <s v="N/A"/>
    <s v="Administradores de infraestructura, soporte"/>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APOYO"/>
    <x v="5"/>
    <s v="OFICINA DE TECNOLOGÍAS DE LA INFORMACIÓN Y COMUNICACIONES"/>
    <s v="SERVICIOS TECNOLÓGICOS"/>
    <x v="1"/>
    <x v="2"/>
    <s v="N/A"/>
    <s v="Software de monitoreo"/>
    <s v="Aplicativo que permite el sguimiento del funcionamiento y comportamiento de la infraestructura tecnológica de la Entidad"/>
    <s v="N/A"/>
    <s v="ELECTRÓNICO"/>
    <s v="Centro de Datos"/>
    <s v="N/A"/>
    <s v="Administradores de infraestructura, administradores de red"/>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APOYO"/>
    <x v="5"/>
    <s v="OFICINA DE TECNOLOGÍAS DE LA INFORMACIÓN Y COMUNICACIONES"/>
    <s v="SERVICIOS TECNOLÓGICOS"/>
    <x v="1"/>
    <x v="1"/>
    <s v="N/A"/>
    <s v="Profesional Especializado"/>
    <s v="Oficial de Seguridad de la Información y  líder el proceso de Servicios Tecnológicos  "/>
    <s v="N/A"/>
    <s v="N/A"/>
    <s v="N/A"/>
    <s v="N/A"/>
    <s v="N/A"/>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5) 7 DÍAS"/>
    <s v="NO APLICA"/>
    <d v="2024-12-31T00:00:00"/>
    <s v="Profesionales del proceso"/>
    <d v="2023-12-10T00:00:00"/>
    <s v="ALTO"/>
    <n v="3"/>
    <s v="ALTO"/>
    <n v="3"/>
    <n v="0.5"/>
    <n v="1.25"/>
    <s v="ALTO"/>
    <s v="BAJ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x v="5"/>
    <s v="OFICINA DE TECNOLOGÍAS DE LA INFORMACIÓN Y COMUNICACIONES"/>
    <s v="SERVICIOS TECNOLÓGICOS"/>
    <x v="1"/>
    <x v="1"/>
    <s v="N/A"/>
    <s v="Profesional Especializado_x000a_Seguridad de la Información"/>
    <s v="Profesionales del equipo de seguridad de la infromación que realizan la gestión del SGSI de la entidad, a través del MSPI"/>
    <s v="N/A"/>
    <s v="N/A"/>
    <s v="N/A"/>
    <s v="N/A"/>
    <s v="N/A"/>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5) 7 DÍAS"/>
    <s v="NO APLICA"/>
    <d v="2024-12-31T00:00:00"/>
    <s v="Profesionales del proceso"/>
    <d v="2023-12-10T00:00:00"/>
    <s v="ALTO"/>
    <n v="3"/>
    <s v="ALTO"/>
    <n v="3"/>
    <n v="0.5"/>
    <n v="1.25"/>
    <s v="ALTO"/>
    <s v="BAJ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x v="5"/>
    <s v="OFICINA DE TECNOLOGÍAS DE LA INFORMACIÓN Y COMUNICACIONES"/>
    <s v="SERVICIOS TECNOLÓGICOS"/>
    <x v="1"/>
    <x v="1"/>
    <s v="N/A"/>
    <s v="Profesional de soporte"/>
    <s v="Profesionales que relizan las actividades de soporte técnico y asistencia a usuarios, entre otras."/>
    <s v="N/A"/>
    <s v="N/A"/>
    <s v="N/A"/>
    <s v="N/A"/>
    <s v="N/A"/>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5) 7 DÍAS"/>
    <s v="NO APLICA"/>
    <d v="2024-12-31T00:00:00"/>
    <s v="Profesionales del proceso"/>
    <d v="2023-12-10T00:00:00"/>
    <s v="ALTO"/>
    <n v="3"/>
    <s v="ALTO"/>
    <n v="3"/>
    <n v="0.5"/>
    <n v="1.25"/>
    <s v="ALTO"/>
    <s v="BAJ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x v="5"/>
    <s v="OFICINA DE TECNOLOGÍAS DE LA INFORMACIÓN Y COMUNICACIONES"/>
    <s v="SERVICIOS TECNOLÓGICOS"/>
    <x v="1"/>
    <x v="1"/>
    <s v="N/A"/>
    <s v="Profesional de apoyo contratación"/>
    <s v="Profesionales que apoyan la gestión de la contratación en las fases precontractual, contractual, de ejecución y de finalización."/>
    <s v="N/A"/>
    <s v="N/A"/>
    <s v="N/A"/>
    <s v="N/A"/>
    <s v="N/A"/>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5) 7 DÍAS"/>
    <s v="NO APLICA"/>
    <d v="2024-12-31T00:00:00"/>
    <s v="Andrés Felipe Hernández León"/>
    <d v="2023-12-10T00:00:00"/>
    <s v="ALTO"/>
    <n v="3"/>
    <s v="ALTO"/>
    <n v="3"/>
    <n v="0.5"/>
    <n v="1.25"/>
    <s v="ALTO"/>
    <s v="BAJ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x v="5"/>
    <s v="OFICINA DE TECNOLOGÍAS DE LA INFORMACIÓN Y COMUNICACIONES"/>
    <s v="SERVICIOS TECNOLÓGICOS"/>
    <x v="1"/>
    <x v="1"/>
    <s v="N/A"/>
    <s v="Profesional especializado administración nube"/>
    <s v="Administradores de plataforma tecnológica y servicios de nube "/>
    <s v="N/A"/>
    <s v="N/A"/>
    <s v="N/A"/>
    <s v="N/A"/>
    <s v="N/A"/>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5) 7 DÍAS"/>
    <s v="NO APLICA"/>
    <d v="2024-12-31T00:00:00"/>
    <s v="Andrés Felipe Hernández León"/>
    <d v="2023-12-10T00:00:00"/>
    <s v="ALTO"/>
    <n v="3"/>
    <s v="ALTO"/>
    <n v="3"/>
    <n v="0.5"/>
    <n v="1.25"/>
    <s v="ALTO"/>
    <s v="BAJ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x v="5"/>
    <s v="OFICINA DE TECNOLOGÍAS DE LA INFORMACIÓN Y COMUNICACIONES"/>
    <s v="SERVICIOS TECNOLÓGICOS"/>
    <x v="1"/>
    <x v="1"/>
    <s v="N/A"/>
    <s v="Profesional especializado administración onpremise"/>
    <s v="Administradores de plataforma tecnológica y servicios onpremise"/>
    <s v="N/A"/>
    <s v="N/A"/>
    <s v="N/A"/>
    <s v="N/A"/>
    <s v="N/A"/>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5) 7 DÍAS"/>
    <s v="NO APLICA"/>
    <d v="2024-12-31T00:00:00"/>
    <s v="Andrés Felipe Hernández León"/>
    <d v="2023-12-10T00:00:00"/>
    <s v="ALTO"/>
    <n v="3"/>
    <s v="ALTO"/>
    <n v="3"/>
    <n v="0.5"/>
    <n v="1.25"/>
    <s v="ALTO"/>
    <s v="BAJ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x v="5"/>
    <s v="OFICINA DE TECNOLOGÍAS DE LA INFORMACIÓN Y COMUNICACIONES"/>
    <s v="SERVICIOS TECNOLÓGICOS"/>
    <x v="1"/>
    <x v="1"/>
    <s v="N/A"/>
    <s v="Profesional especializado administración de redes"/>
    <s v="Administradores de la plataforma de redes y conectividad "/>
    <s v="N/A"/>
    <s v="N/A"/>
    <s v="N/A"/>
    <s v="N/A"/>
    <s v="N/A"/>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5) 7 DÍAS"/>
    <s v="NO APLICA"/>
    <d v="2024-12-31T00:00:00"/>
    <s v="Andrés Felipe Hernández León"/>
    <d v="2023-12-10T00:00:00"/>
    <s v="ALTO"/>
    <n v="3"/>
    <s v="ALTO"/>
    <n v="3"/>
    <n v="0.5"/>
    <n v="1.25"/>
    <s v="ALTO"/>
    <s v="BAJ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x v="5"/>
    <s v="OFICINA DE TECNOLOGÍAS DE LA INFORMACIÓN Y COMUNICACIONES"/>
    <s v="SERVICIOS TECNOLÓGICOS"/>
    <x v="1"/>
    <x v="1"/>
    <s v="N/A"/>
    <s v="Profesional apoyo documentación"/>
    <s v="Profesional de apoyo a los documentos del proceso, desde su creación, actualización y seguimiento de aplicación"/>
    <s v="N/A"/>
    <s v="N/A"/>
    <s v="N/A"/>
    <s v="N/A"/>
    <s v="N/A"/>
    <s v="N/A"/>
    <s v="N/A"/>
    <s v="POR DEMANDA"/>
    <s v="DIRECCIÓN GENERAL"/>
    <s v="ASESORÍA JURÍDICA"/>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5) 7 DÍAS"/>
    <s v="NO APLICA"/>
    <d v="2024-12-31T00:00:00"/>
    <s v="Andrés Felipe Hernández León"/>
    <d v="2023-12-10T00:00:00"/>
    <s v="ALTO"/>
    <n v="3"/>
    <s v="ALTO"/>
    <n v="3"/>
    <n v="0.5"/>
    <n v="1.25"/>
    <s v="ALTO"/>
    <s v="BAJ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x v="5"/>
    <s v="OFICINA DE TECNOLOGÍAS DE LA INFORMACIÓN Y COMUNICACIONES"/>
    <s v="SERVICIOS TECNOLÓGICOS"/>
    <x v="1"/>
    <x v="3"/>
    <s v="N/A"/>
    <s v="Equipos de cómputo"/>
    <s v="Equipos de usuario final (portátiles, equipos de escritorio, estaciones de trabajo, etc)"/>
    <s v="N/A"/>
    <s v="FÍSICO"/>
    <s v="Centro de Datos"/>
    <s v="N/A"/>
    <s v="Usuarios internos de la entidad"/>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x v="5"/>
    <s v="OFICINA DE TECNOLOGÍAS DE LA INFORMACIÓN Y COMUNICACIONES"/>
    <s v="SERVICIOS TECNOLÓGICOS"/>
    <x v="1"/>
    <x v="3"/>
    <s v="N/A"/>
    <s v="Equipos de impresión"/>
    <s v="Impresoras, plotter"/>
    <s v="N/A"/>
    <s v="FÍSICO"/>
    <s v="Centro de Datos"/>
    <s v="N/A"/>
    <s v="Usuarios internos de la entidad"/>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x v="5"/>
    <s v="OFICINA DE TECNOLOGÍAS DE LA INFORMACIÓN Y COMUNICACIONES"/>
    <s v="SERVICIOS TECNOLÓGICOS"/>
    <x v="1"/>
    <x v="0"/>
    <s v="N/A"/>
    <s v="Plan de mantenimiento"/>
    <s v="Documento que contiene la planeación y ejecución de los mantenimientos proyectados a la infraestructura tecnológica de la entidad"/>
    <s v="CASTELLANO"/>
    <s v="ELECTRÓNICO"/>
    <s v="Repositorio Institucional"/>
    <s v="xlsx"/>
    <s v="Soporte"/>
    <s v="N/A"/>
    <s v="N/A"/>
    <s v="SEMESTRAL"/>
    <s v="OFICINA DE TECNOLOGÍAS DE LA INFORMACIÓN Y COMUNICACIONES"/>
    <s v="SERVICIOS TECNOLÓGICOS"/>
    <s v="1) INFORMACIÓN PÚBLICA"/>
    <s v="2) INTERNO DE LA ENTIDAD"/>
    <m/>
    <s v="4) MAYOR"/>
    <s v="2) ES CRÍTICO PARA LAS OPERACIONES INTERNAS"/>
    <s v="5) 7 DÍAS"/>
    <s v="NO APLICA"/>
    <d v="2024-12-31T00:00:00"/>
    <s v="Andrés Felipe Hernández León"/>
    <d v="2023-12-10T00:00:00"/>
    <s v="BAJO"/>
    <n v="1"/>
    <s v="MEDIO"/>
    <n v="2"/>
    <n v="0.5"/>
    <n v="1.25"/>
    <s v="MEDIO"/>
    <s v="ALTO"/>
    <s v="BAJ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5"/>
    <s v="OFICINA DE TECNOLOGÍAS DE LA INFORMACIÓN Y COMUNICACIONES"/>
    <s v="SERVICIOS TECNOLÓGICOS"/>
    <x v="1"/>
    <x v="0"/>
    <s v="N/A"/>
    <s v="Plan de copias de seguridad"/>
    <s v="Documento que contiene la planeación de los trabajos de copias de respaldo de la entidad"/>
    <s v="CASTELLANO"/>
    <s v="ELECTRÓNICO"/>
    <s v="Repositorio Institucional"/>
    <s v="xlsx"/>
    <s v="Administradores de plataforma"/>
    <s v="N/A"/>
    <s v="N/A"/>
    <s v="MENSUAL"/>
    <s v="OFICINA DE TECNOLOGÍAS DE LA INFORMACIÓN Y COMUNICACIONES"/>
    <s v="SERVICIOS TECNOLÓGICOS"/>
    <s v="1) INFORMACIÓN PÚBLICA"/>
    <s v="2) INTERNO DE LA ENTIDAD"/>
    <m/>
    <s v="4) MAYOR"/>
    <s v="2) ES CRÍTICO PARA LAS OPERACIONES INTERNAS"/>
    <s v="5) 7 DÍAS"/>
    <s v="NO APLICA"/>
    <d v="2024-12-31T00:00:00"/>
    <s v="Andrés Felipe Hernández León"/>
    <d v="2023-12-10T00:00:00"/>
    <s v="BAJO"/>
    <n v="1"/>
    <s v="MEDIO"/>
    <n v="2"/>
    <n v="0.5"/>
    <n v="1.25"/>
    <s v="MEDIO"/>
    <s v="ALTO"/>
    <s v="BAJ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5"/>
    <s v="OFICINA DE TECNOLOGÍAS DE LA INFORMACIÓN Y COMUNICACIONES"/>
    <s v="SERVICIOS TECNOLÓGICOS"/>
    <x v="1"/>
    <x v="0"/>
    <s v="N/A"/>
    <s v="Informes de gestión"/>
    <s v="Informes genrados que dan cuenta de la gestión y cumplimeinto de los compromisos del proceso de servicios tecnológicos"/>
    <s v="CASTELLANO"/>
    <s v="ELECTRÓNICO"/>
    <s v="Repositorio Institucional"/>
    <s v="pdf, docx"/>
    <s v="Equipo ST"/>
    <s v="N/A"/>
    <s v="N/A"/>
    <s v="MENSUAL"/>
    <s v="OFICINA DE TECNOLOGÍAS DE LA INFORMACIÓN Y COMUNICACIONES"/>
    <s v="SERVICIOS TECNOLÓGICOS"/>
    <s v="1) INFORMACIÓN PÚBLICA"/>
    <s v="1) PÚBLICO EN GENERAL"/>
    <m/>
    <s v="4) MAYOR"/>
    <s v="2) ES CRÍTICO PARA LAS OPERACIONES INTERNAS"/>
    <s v="5) 7 DÍAS"/>
    <s v="NO APLICA"/>
    <d v="2024-12-31T00:00:00"/>
    <s v="Andrés Felipe Hernández León"/>
    <d v="2023-12-10T00:00:00"/>
    <s v="BAJO"/>
    <n v="1"/>
    <s v="BAJO"/>
    <n v="1"/>
    <n v="0.5"/>
    <n v="1.25"/>
    <s v="BAJO"/>
    <s v="ALTO"/>
    <s v="BAJ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x v="5"/>
    <s v="OFICINA DE TECNOLOGÍAS DE LA INFORMACIÓN Y COMUNICACIONES"/>
    <s v="SERVICIOS TECNOLÓGICOS"/>
    <x v="1"/>
    <x v="2"/>
    <s v="N/A"/>
    <s v="Sistemas operativos para Servidores"/>
    <s v="Sistema Operativo de Servidores"/>
    <s v="N/A"/>
    <s v="ELECTRÓNICO"/>
    <s v="Centro de Datos"/>
    <s v="N/A"/>
    <s v="Administradores de infraestructura"/>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s v="ALTO"/>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APOYO"/>
    <x v="5"/>
    <s v="OFICINA DE TECNOLOGÍAS DE LA INFORMACIÓN Y COMUNICACIONES"/>
    <s v="SERVICIOS TECNOLÓGICOS"/>
    <x v="1"/>
    <x v="0"/>
    <s v="N/A"/>
    <s v="Mapas de Riesgo del proceso de Gestión de Servicios Tecnológicos"/>
    <s v="Contiene los riesgos de tipo tecnológico y de seguridad de la información, junto los controles asociados y las evidencias que se deben reportar y que dan cuenta de la aplicación del control"/>
    <s v="CASTELLANO"/>
    <s v="ELECTRÓNICO"/>
    <s v="Repositorio Institucional"/>
    <s v="xlsx, pdf"/>
    <s v="Equipo ST"/>
    <s v="N/A"/>
    <s v="N/A"/>
    <s v="ANUAL"/>
    <s v="OFICINA DE TECNOLOGÍAS DE LA INFORMACIÓN Y COMUNICACIONES"/>
    <s v="SERVICIOS TECNOLÓGICOS"/>
    <s v="1) INFORMACIÓN PÚBLICA"/>
    <s v="3) PROCESOS"/>
    <m/>
    <s v="4) MAYOR"/>
    <s v="2) ES CRÍTICO PARA LAS OPERACIONES INTERNAS"/>
    <s v="5) 7 DÍAS"/>
    <s v="NO APLICA"/>
    <d v="2024-12-31T00:00:00"/>
    <s v="Andrés Felipe Hernández León"/>
    <d v="2023-12-10T00:00:00"/>
    <s v="BAJO"/>
    <n v="1"/>
    <s v="ALTO"/>
    <n v="3"/>
    <n v="0.5"/>
    <n v="1.25"/>
    <s v="ALTO"/>
    <s v="ALTO"/>
    <s v="BAJO"/>
    <s v="ALTO"/>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35">
  <r>
    <s v="APOYO"/>
    <s v="GESTIÓN DOCUMENTAL"/>
    <s v="SECRETARÍA GENERAL"/>
    <s v="GESTIÓN DOCUMENTAL"/>
    <s v="OFICIAL (TRD)"/>
    <x v="0"/>
    <s v="ACTAS"/>
    <s v="Actas de eliminaciones documentales"/>
    <s v="Conjunto de documentos en los cuales se evidencia el proceso de eliminación documental, resultado de la aplicación de las disposiciones finales registradas para series y subseries en Tablas de Retención Documental y Tablas de valoración documental."/>
    <s v="CASTELLANO"/>
    <s v="ELECTRONICO/PAPEL"/>
    <s v="Archivo de gestión y central de la UPRA"/>
    <s v="docx, pdf, xlsx"/>
    <s v="Directivos,Funcionarios, contratistas SG_x000a_"/>
    <s v="Disponible. Información que se puede consultar por solicitud en el archivo central."/>
    <d v="2020-10-09T00:00:00"/>
    <s v="ANUAL"/>
    <s v="SECRETARÍA GENERAL"/>
    <s v="GESTIÓN DOCUMENTAL"/>
    <s v="1) INFORMACIÓN PÚBLICA"/>
    <s v="2) INTERNO DE LA ENTIDAD"/>
    <s v="Decreto 4145 de 2011 por el cual se crea la Unidad de Planificación de Tierras Rurales, Adecuación de Tierras y Usos Agropecuarios - UPRA y se dictan otras disposiciones."/>
    <s v="2) MENOR"/>
    <s v="2) ES CRÍTICO PARA LAS OPERACIONES INTERNAS"/>
    <s v="6) 14 DÍAS"/>
    <s v="NO APLICA"/>
    <s v="n.a"/>
    <s v="JUAN CARLOS LOPEZ"/>
    <d v="2023-12-05T00:00:00"/>
    <s v="BAJO"/>
    <n v="1"/>
    <s v="MEDIO"/>
    <n v="2"/>
    <n v="0.5"/>
    <n v="1"/>
    <s v="MEDIO"/>
    <s v="BAJ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s v="GESTIÓN DOCUMENTAL"/>
    <s v="SECRETARÍA GENERAL"/>
    <s v="GESTIÓN DOCUMENTAL"/>
    <s v="OFICIAL (TRD)"/>
    <x v="0"/>
    <s v="CONSECUTIVO DE COMUNICACIONES OFICIALES"/>
    <s v="Consecutivo de Comunicaciones Oficiales Externas Enviadas"/>
    <s v="Copia de las comunicaciones oficiales enviadas que conforman un registro consecutivo en razón del número de radicación y se administran en la unidad de correspondencia o la que haga sus veces."/>
    <s v="CASTELLANO"/>
    <s v="PAPEL"/>
    <s v="Archivo de gestión y central de la UPRA"/>
    <s v="pdf"/>
    <s v="Directivos,Funcionarios, contratistas SG_x000a_"/>
    <s v="SEA. Sistema para la Eficiencia Administrativa_x000a_Disponible. Información que se puede consultar por solicitud en el archivo central."/>
    <d v="2012-01-01T00:00:00"/>
    <s v="DIARIO"/>
    <s v="SECRETARÍA GENERAL"/>
    <s v="GESTIÓN DOCUMENTAL"/>
    <s v="2) DATOS PERSONALES?"/>
    <s v="2) INTERNO DE LA ENTIDAD"/>
    <s v="Decreto 4145 de 2011 por el cual se crea la Unidad de Planificación de Tierras Rurales, Adecuación de Tierras y Usos Agropecuarios - UPRA y se dictan otras disposiciones."/>
    <s v="4) MAYOR"/>
    <s v="4) ES CRÍTICO PARA EL SERVICIO HACIA TERCEROS"/>
    <s v="5) 7 DÍAS"/>
    <s v="PARCIAL"/>
    <s v="n.a"/>
    <s v="JUAN CARLOS LOPEZ"/>
    <d v="2023-12-05T00:00:00"/>
    <s v="ALTO"/>
    <n v="3"/>
    <s v="MEDIO"/>
    <n v="2"/>
    <n v="1.5"/>
    <n v="1.25"/>
    <s v="ALTO"/>
    <s v="ALTO"/>
    <s v="MEDI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APROBADO"/>
  </r>
  <r>
    <s v="APOYO"/>
    <s v="GESTIÓN DOCUMENTAL"/>
    <s v="SECRETARÍA GENERAL"/>
    <s v="GESTIÓN DOCUMENTAL"/>
    <s v="OFICIAL (TRD)"/>
    <x v="0"/>
    <s v="CONSECUTIVO DE COMUNICACIONES OFICIALES"/>
    <s v="Consecutivo de Comunicaciones Oficiales Externas Recibidas"/>
    <s v="Copia de las comunicaciones oficiales recibidas que conforman un registro consecutivo en razón del número de radicación y se administran en la unidad de correspondencia o la que haga sus veces."/>
    <s v="CASTELLANO"/>
    <s v="PAPEL"/>
    <s v="Archivo de gestión y central de la UPRA"/>
    <s v="pdf"/>
    <s v="Directivos,Funcionarios, contratistas SG_x000a_"/>
    <s v="SEA. Sistema para la Eficiencia Administrativa_x000a_Disponible. Información que se puede consultar por solicitud en el archivo central"/>
    <d v="2012-01-02T00:00:00"/>
    <s v="DIARIO"/>
    <s v="SECRETARÍA GENERAL"/>
    <s v="GESTIÓN DOCUMENTAL"/>
    <s v="2) DATOS PERSONALES?"/>
    <s v="2) INTERNO DE LA ENTIDAD"/>
    <s v="Decreto 4145 de 2011 por el cual se crea la Unidad de Planificación de Tierras Rurales, Adecuación de Tierras y Usos Agropecuarios - UPRA y se dictan otras disposiciones."/>
    <s v="4) MAYOR"/>
    <s v="4) ES CRÍTICO PARA EL SERVICIO HACIA TERCEROS"/>
    <s v="5) 7 DÍAS"/>
    <s v="PARCIAL"/>
    <s v="n.a"/>
    <s v="JUAN CARLOS LOPEZ"/>
    <d v="2023-12-05T00:00:00"/>
    <s v="ALTO"/>
    <n v="3"/>
    <s v="MEDIO"/>
    <n v="2"/>
    <n v="1.5"/>
    <n v="1.25"/>
    <s v="ALTO"/>
    <s v="ALTO"/>
    <s v="MEDI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APROBADO"/>
  </r>
  <r>
    <s v="APOYO"/>
    <s v="GESTIÓN DOCUMENTAL"/>
    <s v="SECRETARÍA GENERAL"/>
    <s v="GESTIÓN DOCUMENTAL"/>
    <s v="OFICIAL (TRD)"/>
    <x v="0"/>
    <s v="CONSECUTIVO DE COMUNICACIONES OFICIALES"/>
    <s v="Consecutivo de Comunicaciones Oficiales Internas"/>
    <s v="Comunicaciones oficiales internas que conforman un registro consecutivo en razón del número de radicación y se administran en la unidad de correspondencia o la que haga sus veces."/>
    <s v="CASTELLANO"/>
    <s v="PAPEL"/>
    <s v="Archivo de gestión y central de la UPRA"/>
    <s v="pdf"/>
    <s v="Directivos,Funcionarios, contratistas SG_x000a_"/>
    <s v="SEA. Sistema para la Eficiencia Administrativa_x000a_Disponible. Información que se puede consultar por solicitud en el archivo central"/>
    <d v="2012-01-02T00:00:00"/>
    <s v="DIARIO"/>
    <s v="SECRETARÍA GENERAL"/>
    <s v="GESTIÓN DOCUMENTAL"/>
    <s v="2) DATOS PERSONALES?"/>
    <s v="2) INTERNO DE LA ENTIDAD"/>
    <s v="Decreto 4145 de 2011 por el cual se crea la Unidad de Planificación de Tierras Rurales, Adecuación de Tierras y Usos Agropecuarios - UPRA y se dictan otras disposiciones."/>
    <s v="2) MENOR"/>
    <s v="4) ES CRÍTICO PARA EL SERVICIO HACIA TERCEROS"/>
    <s v="6) 14 DÍAS"/>
    <s v="PARCIAL"/>
    <s v="n.a"/>
    <s v="JUAN CARLOS LOPEZ"/>
    <d v="2023-12-05T00:00:00"/>
    <s v="ALTO"/>
    <n v="3"/>
    <s v="MEDIO"/>
    <n v="2"/>
    <n v="1.5"/>
    <n v="1"/>
    <s v="ALTO"/>
    <s v="BAJO"/>
    <s v="MEDI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APROBADO"/>
  </r>
  <r>
    <s v="APOYO"/>
    <s v="GESTIÓN DOCUMENTAL"/>
    <s v="SECRETARÍA GENERAL"/>
    <s v="GESTIÓN DOCUMENTAL"/>
    <s v="OFICIAL (TRD)"/>
    <x v="0"/>
    <s v="INFORMES"/>
    <s v="Informes de Gestión del Servicio al Ciudadano"/>
    <s v="Documento que contiene el detalle de las acciones realizadss para la atención de los requerimientos presentados por las personas, corporaciones o entidades del estado ante la UPRA, así como las esrategias utilizadas."/>
    <s v="CASTELLANO"/>
    <s v="PAPEL"/>
    <s v="Archivo de gestión y central de la UPRA"/>
    <s v="docx,ppt,pdf"/>
    <s v="Directivos,Funcionarios, contratistas SG_x000a_"/>
    <s v="SEA. Sistema para la Eficiencia Administrativa_x000a_Disponible. Información que se puede consultar por solicitud en el archivo central"/>
    <d v="2014-12-03T00:00:00"/>
    <s v="TRIMESTRAL"/>
    <s v="SECRETARÍA GENERAL"/>
    <s v="GESTIÓN DOCUMENTAL"/>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s v="n.a"/>
    <s v="JUAN CARLOS LOPEZ"/>
    <d v="2023-12-05T00:00:00"/>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s v="GESTIÓN DOCUMENTAL"/>
    <s v="SECRETARÍA GENERAL"/>
    <s v="GESTIÓN DOCUMENTAL"/>
    <s v="OFICIAL (TRD)"/>
    <x v="0"/>
    <s v="INFORMES"/>
    <s v="Informes de Gestión del Servicio al Ciudadano y Seguimiento a la Gestión de la Información"/>
    <s v="Documento que contiene el detalle de las acciones realizadas para la atención de los requerimientos presentados por las personas, corporaciones o entidades del estado ante la UPRA, así como las esrategias utilizadas para su seguiimento y control."/>
    <s v="CASTELLANO"/>
    <s v="PAPEL"/>
    <s v="Archivo de gestión y central de la UPRA"/>
    <s v="docx,ppt,pdf"/>
    <s v="Directivos,Funcionarios, contratistas SG_x000a_"/>
    <s v="SEA. Sistema para la Eficiencia Administrativa_x000a_Disponible. Información que se puede consultar por solicitud en el archivo central"/>
    <d v="2021-01-01T00:00:00"/>
    <s v="TRIMESTRAL"/>
    <s v="SECRETARÍA GENERAL"/>
    <s v="GESTIÓN DOCUMENTAL"/>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s v="n.a"/>
    <s v="JUAN CARLOS LOPEZ"/>
    <d v="2023-12-05T00:00:00"/>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s v="GESTIÓN DOCUMENTAL"/>
    <s v="SECRETARÍA GENERAL"/>
    <s v="GESTIÓN DOCUMENTAL"/>
    <s v="OFICIAL (TRD)"/>
    <x v="0"/>
    <s v="INFORMES"/>
    <s v="Informes de PQRSD"/>
    <s v="El presente documento corresponde al Informe de Peticiones, Quejas, Reclamos, Sugerencias y Denuncias (PQRSD) recibidas y atendidas por las dependencias de la UPRA durante el periodo comprendido entre el 1° de enero y el 31 de marzo de 2018, con el fin de determinar la oportunidad de las respuestas y formular las recomendaciones a la Alta Dirección y a los responsables de los procesos, que conlleven al mejoramiento continuo de la Entidad y con ellas, afinzar la confianza del ciudadano en las instituciones"/>
    <s v="CASTELLANO"/>
    <s v="PAPEL"/>
    <s v="Archivo de gestión y central de la UPRA"/>
    <s v="docx, pdf, ppt, xlsx,"/>
    <s v="Directivos,Funcionarios, contratistas SG_x000a_"/>
    <s v="SEA. Sistema para la Eficiencia Administrativa_x000a_Disponible. Información que se puede consultar por solicitud en el archivo central"/>
    <d v="2014-12-03T00:00:00"/>
    <s v="TRIMESTRAL"/>
    <s v="SECRETARÍA GENERAL"/>
    <s v="GESTIÓN DOCUMENTAL"/>
    <s v="1) INFORMACIÓN PÚBLICA"/>
    <s v="1) PÚBLICO EN GENERAL"/>
    <s v="Decreto 4145 de 2011 por el cual se crea la Unidad de Planificación de Tierras Rurales, Adecuación de Tierras y Usos Agropecuarios - UPRA y se dictan otras disposiciones."/>
    <s v="4) MAYOR"/>
    <s v="4) ES CRÍTICO PARA EL SERVICIO HACIA TERCEROS"/>
    <s v="5) 7 DÍAS"/>
    <s v="NO APLICA"/>
    <s v="n.a"/>
    <s v="JUAN CARLOS LOPEZ"/>
    <d v="2023-12-05T00:00:00"/>
    <s v="BAJO"/>
    <n v="1"/>
    <s v="BAJO"/>
    <n v="1"/>
    <n v="1.5"/>
    <n v="1.25"/>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s v="GESTIÓN DOCUMENTAL"/>
    <s v="SECRETARÍA GENERAL"/>
    <s v="GESTIÓN DOCUMENTAL"/>
    <s v="OFICIAL (TRD)"/>
    <x v="0"/>
    <s v="INSTRUMENTOS ARCHIVÍSTICOS"/>
    <s v="Bancos terminológicos de series y subseries documentales"/>
    <s v="El Banco Terminológico es el instrumento archivístico elaborado, el cual estandariza la denominación de series y subseries documentales producidas en razón de las funciones de la entidad. Además se constituye en una herramienta que facilita los procesos de valoración de documentos y elaboración de Tablas de Retención Documental al ofrecer tiempos mínimos de retención documental y una propuesta de disposición final."/>
    <s v="CASTELLANO"/>
    <s v="ELECTRONICO"/>
    <s v="Archivo de gestión y central de la UPRA"/>
    <s v="docx, xlsx, pdf"/>
    <s v="Directivos,Funcionarios, contratistas SG_x000a_"/>
    <s v="SEA. Sistema para la Eficiencia Administrativa_x000a_Disponible. Información que se puede consultar por solicitud en el archivo central"/>
    <d v="2021-01-01T00:00:00"/>
    <s v="ANUAL"/>
    <s v="SECRETARÍA GENERAL"/>
    <s v="GESTIÓN DOCUMENTAL"/>
    <s v="1) INFORMACIÓN PÚBLICA"/>
    <s v="1) PÚBLICO EN GENERAL"/>
    <s v="Decreto 4145 de 2011 por el cual se crea la Unidad de Planificación de Tierras Rurales, Adecuación de Tierras y Usos Agropecuarios - UPRA y se dictan otras disposiciones."/>
    <s v="2) MENOR"/>
    <s v="1) NO APLICA / NO ES RELEVANTE"/>
    <s v="7) 30 DÍAS"/>
    <s v="NO APLICA"/>
    <s v="n.a"/>
    <s v="JUAN CARLOS LOPEZ"/>
    <d v="2023-12-05T00:00:00"/>
    <s v="BAJO"/>
    <n v="1"/>
    <s v="BAJO"/>
    <n v="1"/>
    <n v="0"/>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s v="GESTIÓN DOCUMENTAL"/>
    <s v="SECRETARÍA GENERAL"/>
    <s v="GESTIÓN DOCUMENTAL"/>
    <s v="OFICIAL (TRD)"/>
    <x v="0"/>
    <s v="INSTRUMENTOS ARCHIVÍSTICOS"/>
    <s v="Inventarios Documentales"/>
    <s v="instrumentos que describen la relación sistemática y detallada de las unidades de un fondo, siguiendo las series documentales"/>
    <s v="CASTELLANO"/>
    <s v="ELECTRONICO/PAPEL"/>
    <s v="Archivo de gestión y central de la UPRA"/>
    <s v="xlsx"/>
    <s v="Directivos,Funcionarios, contratistas SG_x000a_"/>
    <s v="SEA. Sistema para la Eficiencia Administrativa_x000a_Disponible. Información que se puede consultar por solicitud en el archivo central"/>
    <d v="2021-01-02T00:00:00"/>
    <s v="ANUAL"/>
    <s v="SECRETARÍA GENERAL"/>
    <s v="GESTIÓN DOCUMENTAL"/>
    <s v="1) INFORMACIÓN PÚBLICA"/>
    <s v="1) PÚBLICO EN GENERAL"/>
    <s v="Decreto 4145 de 2011 por el cual se crea la Unidad de Planificación de Tierras Rurales, Adecuación de Tierras y Usos Agropecuarios - UPRA y se dictan otras disposiciones."/>
    <s v="2) MENOR"/>
    <s v="1) NO APLICA / NO ES RELEVANTE"/>
    <s v="7) 30 DÍAS"/>
    <s v="NO APLICA"/>
    <s v="n.a"/>
    <s v="JUAN CARLOS LOPEZ"/>
    <d v="2023-12-05T00:00:00"/>
    <s v="BAJO"/>
    <n v="1"/>
    <s v="BAJO"/>
    <n v="1"/>
    <n v="0"/>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s v="GESTIÓN DOCUMENTAL"/>
    <s v="SECRETARÍA GENERAL"/>
    <s v="GESTIÓN DOCUMENTAL"/>
    <s v="OFICIAL (TRD)"/>
    <x v="0"/>
    <s v="PETICIONES, QUEJAS, RECLAMOS, SUGERENCIAS Y DENUNCIAS -PQRSD"/>
    <s v="N/A"/>
    <s v="Derecho al que todas las personas tienen de presentar peticiones, quejas, reclamos, sugerencias, etc, de manera respetuosa a las autoridades por motivos de interés general o particular y a obtener pronta respuesta. Todas las personas tienen derecho a presentar peticiones respetuosas a las autoridades por motivos de interés general o particular y a obtener pronta resolución."/>
    <s v="CASTELLANO"/>
    <s v="ELECTRONICO/PAPEL"/>
    <s v="Archivo de gestión y central de la UPRA"/>
    <s v="pdf"/>
    <s v="Directivos,Funcionarios, contratistas SG_x000a_"/>
    <s v="SEA. Sistema para la Eficiencia Administrativa_x000a_Disponible. Información que se puede consultar por solicitud en el archivo central"/>
    <d v="2012-01-05T00:00:00"/>
    <s v="DIARIO"/>
    <s v="SECRETARÍA GENERAL"/>
    <s v="GESTIÓN DOCUMENTAL"/>
    <s v="2) DATOS PERSONALES?"/>
    <s v="3) PROCESOS"/>
    <s v="Decreto 4145 de 2011 por el cual se crea la Unidad de Planificación de Tierras Rurales, Adecuación de Tierras y Usos Agropecuarios - UPRA y se dictan otras disposiciones."/>
    <s v="4) MAYOR"/>
    <s v="4) ES CRÍTICO PARA EL SERVICIO HACIA TERCEROS"/>
    <s v="5) 7 DÍAS"/>
    <s v="PARCIAL"/>
    <s v="n.a"/>
    <s v="JUAN CARLOS LOPEZ"/>
    <d v="2023-12-05T00:00:00"/>
    <s v="ALTO"/>
    <n v="3"/>
    <s v="ALTO"/>
    <n v="3"/>
    <n v="1.5"/>
    <n v="1.25"/>
    <s v="ALTO"/>
    <s v="ALTO"/>
    <s v="MEDI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APROBADO"/>
  </r>
  <r>
    <s v="APOYO"/>
    <s v="GESTIÓN DOCUMENTAL"/>
    <s v="SECRETARÍA GENERAL"/>
    <s v="GESTIÓN DOCUMENTAL"/>
    <s v="OFICIAL (TRD)"/>
    <x v="0"/>
    <s v="PLANES"/>
    <s v="Planes institucionales de archivo - PINAR"/>
    <s v="Instrumento archivístico que plasma la planeación de la función archivística, en articulación con los planes y proyectos estratégicos de las entidades."/>
    <s v="CASTELLANO"/>
    <s v="PAPEL"/>
    <s v="Archivo de gestión y central de la UPRA"/>
    <s v="docx,xlsx, pdf"/>
    <s v="Directivos,Funcionarios, contratistas SG_x000a_"/>
    <s v="Disponible. Información que se puede consultar por solicitud en el archivo central"/>
    <d v="2015-01-06T00:00:00"/>
    <s v="ANUAL"/>
    <s v="SECRETARÍA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6) 14 DÍAS"/>
    <s v="NO APLICA"/>
    <s v="n.a"/>
    <s v="JUAN CARLOS LOPEZ"/>
    <d v="2023-12-05T00:00:00"/>
    <s v="BAJO"/>
    <n v="1"/>
    <s v="BAJO"/>
    <n v="1"/>
    <n v="0.5"/>
    <n v="1"/>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s v="GESTIÓN DOCUMENTAL"/>
    <s v="SECRETARÍA GENERAL"/>
    <s v="GESTIÓN DOCUMENTAL"/>
    <s v="OFICIAL (TRD)"/>
    <x v="0"/>
    <s v="PROGRAMAS"/>
    <s v="Programa de Gestión Documental"/>
    <s v="Instrumento archivístico que permite establecer los componentes de la Gestión Documental, desde la planeación, producción, gestión, trámite, organización, transferencias y disposición final de los documentos, a partir de la valoración y/o. Optimiza la trazabilidad de la información producida en las diferentes etapas del ciclo vital del documento independientemente del medio de registro y almacenamiento, atendiendo la necesidad de mejora continua del proceso de gestión documental; plantea actividades para ejecutar en las etapas de creación, mantenimiento, difusión y administración de documentos."/>
    <s v="CASTELLANO"/>
    <s v="PAPEL"/>
    <s v="Archivo de gestión y central de la UPRA"/>
    <s v="docx,xlsx, pdf"/>
    <s v="Directivos,Funcionarios, contratistas SG_x000a_"/>
    <s v="Disponible. Información que se puede consultar por solicitud en el archivo central"/>
    <d v="2015-01-07T00:00:00"/>
    <s v="ANUAL"/>
    <s v="SECRETARÍA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6) 14 DÍAS"/>
    <s v="NO APLICA"/>
    <s v="n.a"/>
    <s v="JUAN CARLOS LOPEZ"/>
    <d v="2023-12-05T00:00:00"/>
    <s v="BAJO"/>
    <n v="1"/>
    <s v="BAJO"/>
    <n v="1"/>
    <n v="0.5"/>
    <n v="1"/>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s v="GESTIÓN DOCUMENTAL"/>
    <s v="SECRETARÍA GENERAL"/>
    <s v="GESTIÓN DOCUMENTAL"/>
    <s v="OFICIAL (TRD)"/>
    <x v="0"/>
    <s v="INSTRUMENTOS ARCHIVÍSTICOS"/>
    <s v="Tablas de Retención Documental"/>
    <s v="Agrupación documental en la que se conservan los documentos mediante los cuales se registra la relaboración, actualización y trámite de convalidación de las Tablas de Retención Documental de una entidad."/>
    <s v="CASTELLANO"/>
    <s v="ELECTRONICO/PAPEL"/>
    <s v="Archivo de gestión y central de la UPRA"/>
    <s v="xlsx,pdf, ppt"/>
    <s v="Directivos,Funcionarios, contratistas SG_x000a_"/>
    <s v="Disponible. Información que se puede consultar por solicitud en el archivo central"/>
    <d v="2016-01-08T00:00:00"/>
    <s v="ANUAL"/>
    <s v="SECRETARÍA GENERAL"/>
    <s v="GESTIÓN DOCUMENTAL"/>
    <s v="1) INFORMACIÓN PÚBLICA"/>
    <s v="1) PÚBLICO EN GENERAL"/>
    <s v="Decreto 4145 de 2011 por el cual se crea la Unidad de Planificación de Tierras Rurales, Adecuación de Tierras y Usos Agropecuarios - UPRA y se dictan otras disposiciones."/>
    <s v="1) INSIGNIFICANTE"/>
    <s v="2) ES CRÍTICO PARA LAS OPERACIONES INTERNAS"/>
    <s v="8) &gt;30 DÍAS"/>
    <s v="NO APLICA"/>
    <s v="n.a"/>
    <s v="JUAN CARLOS LOPEZ"/>
    <d v="2023-12-05T00:00:00"/>
    <s v="BAJO"/>
    <n v="1"/>
    <s v="BAJO"/>
    <n v="1"/>
    <n v="0.5"/>
    <n v="0.2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s v="GESTIÓN DOCUMENTAL"/>
    <s v="SECRETARÍA GENERAL"/>
    <s v="GESTIÓN DOCUMENTAL"/>
    <s v="OFICIAL (TRD)"/>
    <x v="0"/>
    <s v="PLANES"/>
    <s v="Planes de Valoración"/>
    <s v="Se define como fase del tratamiento archivístico que consiste en analizar y determinar los valores primarios y secundarios de las series documentales, fijando los plazos de transferencia, acceso y conservación"/>
    <s v="CASTELLANO"/>
    <s v="ELECTRONICO"/>
    <s v="Archivo de gestión y central de la UPRA"/>
    <s v="docx, xlsx "/>
    <s v="Directivos,Funcionarios, contratistas SG_x000a_"/>
    <s v="Disponible. Información que se puede consultar por solicitud en el archivo central"/>
    <d v="2021-01-01T00:00:00"/>
    <s v="ANUAL"/>
    <s v="SECRETARÍA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6) 14 DÍAS"/>
    <s v="NO APLICA"/>
    <s v="n.a"/>
    <s v="JUAN CARLOS LOPEZ"/>
    <d v="2023-12-05T00:00:00"/>
    <s v="BAJO"/>
    <n v="1"/>
    <s v="BAJO"/>
    <n v="1"/>
    <n v="0.5"/>
    <n v="1"/>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s v="GESTIÓN DOCUMENTAL"/>
    <s v="SECRETARÍA GENERAL"/>
    <s v="GESTIÓN DOCUMENTAL"/>
    <s v="OFICIAL (TRD)"/>
    <x v="0"/>
    <s v="PLANES"/>
    <s v="Planes de preservación y conservación  a largo plazo"/>
    <s v="Documento que establece las acciones a corto, mediano y largo plazo que tienen como fin implementar los programas, estrategias, procesos y procedimientos, tendientes a asegurar la preservación a largo plazo de los documentos electrónicos de archivo."/>
    <s v="CASTELLANO"/>
    <s v="ELECTRONICO"/>
    <s v="Archivo de gestión y central de la UPRA"/>
    <s v="docx, xlsx. pdf "/>
    <s v="Directivos,Funcionarios, contratistas SG_x000a_"/>
    <s v="Disponible. Información que se puede consultar por solicitud en el archivo central"/>
    <d v="2021-01-02T00:00:00"/>
    <s v="ANUAL"/>
    <s v="SECRETARÍA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6) 14 DÍAS"/>
    <s v="NO APLICA"/>
    <s v="n.a"/>
    <s v="JUAN CARLOS LOPEZ"/>
    <d v="2023-12-05T00:00:00"/>
    <s v="BAJO"/>
    <n v="1"/>
    <s v="BAJO"/>
    <n v="1"/>
    <n v="0.5"/>
    <n v="1"/>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s v="GESTIÓN DOCUMENTAL"/>
    <s v="SECRETARÍA GENERAL"/>
    <s v="GESTIÓN DOCUMENTAL"/>
    <s v="OFICIAL (TRD)"/>
    <x v="0"/>
    <s v="PLANES"/>
    <s v="Planes de transferencias documentales primarias"/>
    <s v="Registro del proceso técnico, administrativo y legal mediante el cual se trasladan los documentos  del archivo de gestión al archivo central, según los tiempos de retención establecidos en tablas de retención documental."/>
    <s v="CASTELLANO"/>
    <s v="ELECTRONICO"/>
    <s v="Archivo de gestión y central de la UPRA"/>
    <s v="docx, xlsx. pdf "/>
    <s v="Directivos,Funcionarios, contratistas SG_x000a_"/>
    <s v="Disponible. Información que se puede consultar por solicitud en el archivo central"/>
    <d v="2021-01-02T00:00:00"/>
    <s v="ANUAL"/>
    <s v="SECRETARÍA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6) 14 DÍAS"/>
    <s v="NO APLICA"/>
    <s v="n.a"/>
    <s v="JUAN CARLOS LOPEZ"/>
    <d v="2023-12-05T00:00:00"/>
    <s v="BAJO"/>
    <n v="1"/>
    <s v="BAJO"/>
    <n v="1"/>
    <n v="0.5"/>
    <n v="1"/>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s v="GESTIÓN DOCUMENTAL"/>
    <s v="SECRETARÍA GENERAL"/>
    <s v="GESTIÓN DOCUMENTAL"/>
    <s v="OFICIAL (TRD)"/>
    <x v="0"/>
    <s v="PLANES"/>
    <s v="Planes de transferencias documentales secundarias"/>
    <s v="Registro del proceso técnico, administrativo y legal mediante el cual se trasladan los documentos  del archivo central al archivo histórico, según los tiempos de retención establecidos en tablas de retención documental o tablas de valoración documental."/>
    <s v="CASTELLANO"/>
    <s v="ELECTRONICO"/>
    <s v="Archivo de gestión y central de la UPRA"/>
    <s v="docx, xlsx. pdf "/>
    <s v="Directivos,Funcionarios, contratistas SG_x000a_"/>
    <s v="Disponible. Información que se puede consultar por solicitud en el archivo central"/>
    <d v="2021-01-02T00:00:00"/>
    <s v="ANUAL"/>
    <s v="SECRETARÍA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6) 14 DÍAS"/>
    <s v="NO APLICA"/>
    <s v="n.a"/>
    <s v="JUAN CARLOS LOPEZ"/>
    <d v="2023-12-05T00:00:00"/>
    <s v="BAJO"/>
    <n v="1"/>
    <s v="BAJO"/>
    <n v="1"/>
    <n v="0.5"/>
    <n v="1"/>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s v="GESTIÓN DOCUMENTAL"/>
    <s v="SECRETARÍA GENERAL"/>
    <s v="GESTIÓN DOCUMENTAL"/>
    <s v="OFICIAL (TRD)"/>
    <x v="0"/>
    <s v="PROYECTOS"/>
    <s v="Proyecto del sistema de gestión de documentos electrónicos de archivos SGDEA"/>
    <s v="Documentoi que evidencia la necesidad de la gestión de la información documental para la implementaciónde un sistema de gestión de documentos electrónicos de archivo (SGDEA) en la UPRA."/>
    <s v="CASTELLANO"/>
    <s v="ELECTRONICO"/>
    <s v="Archivo de gestión y central de la UPRA"/>
    <s v="docx, xlsx. pdf "/>
    <s v="Directivos,Funcionarios, contratistas SG_x000a_"/>
    <s v="Disponible. Información que se puede consultar por solicitud en el archivo central"/>
    <d v="2021-01-03T00:00:00"/>
    <s v="ANUAL"/>
    <s v="SECRETARÍA GENERAL"/>
    <s v="GESTIÓN DOCUMENTAL"/>
    <s v="1) INFORMACIÓN PÚBLICA"/>
    <s v="2) INTERNO DE LA ENTIDAD"/>
    <s v="Decreto 4145 de 2011 por el cual se crea la Unidad de Planificación de Tierras Rurales, Adecuación de Tierras y Usos Agropecuarios - UPRA y se dictan otras disposiciones."/>
    <s v="2) MENOR"/>
    <s v="2) ES CRÍTICO PARA LAS OPERACIONES INTERNAS"/>
    <s v="6) 14 DÍAS"/>
    <s v="NO APLICA"/>
    <s v="n.a"/>
    <s v="JUAN CARLOS LOPEZ"/>
    <d v="2023-12-05T00:00:00"/>
    <s v="BAJO"/>
    <n v="1"/>
    <s v="MEDIO"/>
    <n v="2"/>
    <n v="0.5"/>
    <n v="1"/>
    <s v="MEDIO"/>
    <s v="BAJ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s v="GESTIÓN DOCUMENTAL"/>
    <s v="SECRETARÍA GENERAL"/>
    <s v="GESTIÓN DOCUMENTAL"/>
    <s v="OFICIAL (TRD)"/>
    <x v="0"/>
    <s v="REGISTRO DE CONSULTA Y PRÉSTAMO DOCUMENTAL"/>
    <s v="N/A"/>
    <s v="Solicitudes de los usuarios de información de la UPRA sobre expedientes fisicos o electrónicos existentes en el archivo de central."/>
    <s v="CASTELLANO"/>
    <s v="ELECTRONICO"/>
    <s v="Archivo de gestión y central de la UPRA"/>
    <s v="docx, xlsx "/>
    <s v="Directivos,Funcionarios, contratistas SG_x000a_"/>
    <s v="Disponible. Información que se puede consultar por solicitud en el archivo central"/>
    <d v="2021-01-01T00:00:00"/>
    <s v="POR DEMANDA"/>
    <s v="SECRETARÍA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6) 14 DÍAS"/>
    <s v="NO APLICA"/>
    <s v="n.a"/>
    <s v="JUAN CARLOS LOPEZ"/>
    <d v="2023-12-05T00:00:00"/>
    <s v="BAJO"/>
    <n v="1"/>
    <s v="BAJO"/>
    <n v="1"/>
    <n v="0.5"/>
    <n v="1"/>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s v="GESTIÓN DOCUMENTAL"/>
    <s v="SECRETARÍA GENERAL"/>
    <s v="GESTIÓN DOCUMENTAL"/>
    <s v="OFICIAL (TRD)"/>
    <x v="0"/>
    <s v="TRANSFERENCIAS DOCUMENTALES"/>
    <s v="Transferencias documentales primarias"/>
    <s v="Registro del proceso técnico, administrativo y legal mediante el cual se trasladan los documentos  del archivo de gestión al archivo central, según los tiempos de retención establecidos en tablas de retención documental."/>
    <s v="CASTELLANO"/>
    <s v="ELECTRONICO/PAPEL"/>
    <s v="Archivo de gestión y central de la UPRA"/>
    <s v="docx, xlsx. pdf "/>
    <s v="Directivos,Funcionarios, contratistas SG_x000a_"/>
    <s v="Disponible. Información que se puede consultar por solicitud en el archivo central"/>
    <d v="2017-01-09T00:00:00"/>
    <s v="ANUAL"/>
    <s v="SECRETARÍA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6) 14 DÍAS"/>
    <s v="NO APLICA"/>
    <s v="n.a"/>
    <s v="JUAN CARLOS LOPEZ"/>
    <d v="2023-12-05T00:00:00"/>
    <s v="BAJO"/>
    <n v="1"/>
    <s v="BAJO"/>
    <n v="1"/>
    <n v="0.5"/>
    <n v="1"/>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s v="GESTIÓN ADMINISTRATIVA"/>
    <s v="SECRETARÍA GENERAL"/>
    <s v="ADMINISTRATIVA RECURSOS FÍSICOS"/>
    <s v="OFICIAL (TRD)"/>
    <x v="0"/>
    <s v="COMPROBANTES DEL ALMACÉN"/>
    <s v="Comprobantes de Devolución de Bienes de la Unidad"/>
    <s v="Documento oficial que acredita el ingreso material y real de un bien o elemento al almacén de la entidad, constituyéndose así en el soporte para legalizar los registros en inventario y efectuar los asientos de contabilidad."/>
    <s v="CASTELLANO"/>
    <s v="PAPEL"/>
    <s v="Archivo de gestión y central de la UPRA"/>
    <s v="Carta"/>
    <s v="Directivos,Funcionarios, contratistas SG_x000a_"/>
    <s v="Disponible. Información que se puede consultar por solicitud en el archivo central"/>
    <d v="2013-03-22T00:00:00"/>
    <s v="MENSUAL"/>
    <s v="SECRETARÍA GENERAL"/>
    <s v="ADMINISTRATIVA RECURSOS FÍSICOS"/>
    <s v="1) INFORMACIÓN PÚBLICA"/>
    <s v="1) PÚBLICO EN GENERAL"/>
    <s v="Decreto 4145 de 2011 por el cual se crea la Unidad de Planificación de Tierras Rurales, Adecuación de Tierras y Usos Agropecuarios - UPRA y se dictan otras disposiciones."/>
    <s v="3) MODERADO"/>
    <s v="3) PODRÍA AFECTAR LA TOMA DE DECISIONES"/>
    <s v="7) 30 DÍAS"/>
    <s v="NO APLICA"/>
    <m/>
    <m/>
    <m/>
    <s v="BAJO"/>
    <n v="1"/>
    <s v="BAJO"/>
    <n v="1"/>
    <n v="1"/>
    <n v="0.5"/>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ADMINISTRATIVA"/>
    <s v="SECRETARÍA GENERAL"/>
    <s v="ADMINISTRATIVA RECURSOS FÍSICOS"/>
    <s v="OFICIAL (TRD)"/>
    <x v="0"/>
    <s v="COMPROBANTES DEL ALMACÉN"/>
    <s v="Comprobantes de ingreso de bienes al almacén"/>
    <s v="Documento oficial que acredita el ingreso material y real de un bien o elemento al almacén de la entidad, constituyéndose así en el soporte para legalizar los registros en inventario y efectuar los asientos de contabilidad."/>
    <s v="CASTELLANO"/>
    <s v="ELECTRONICO/PAPEL"/>
    <s v="Archivo de gestión y central de la UPRA"/>
    <s v="pdf"/>
    <m/>
    <s v="Disponible. Información que se puede consultar por solicitud en el archivo central"/>
    <d v="2013-03-23T00:00:00"/>
    <s v="MENSUAL"/>
    <s v="SECRETARÍA GENERAL"/>
    <s v="ADMINISTRATIVA RECURSOS FÍSICOS"/>
    <s v="1) INFORMACIÓN PÚBLICA"/>
    <s v="1) PÚBLICO EN GENERAL"/>
    <s v="Decreto 4145 de 2011 por el cual se crea la Unidad de Planificación de Tierras Rurales, Adecuación de Tierras y Usos Agropecuarios - UPRA y se dictan otras disposiciones."/>
    <s v="3) MODERADO"/>
    <s v="3) PODRÍA AFECTAR LA TOMA DE DECISIONES"/>
    <s v="7) 30 DÍAS"/>
    <s v="NO APLICA"/>
    <m/>
    <m/>
    <m/>
    <s v="BAJO"/>
    <n v="1"/>
    <s v="BAJO"/>
    <n v="1"/>
    <n v="1"/>
    <n v="0.5"/>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ADMINISTRATIVA"/>
    <s v="SECRETARÍA GENERAL"/>
    <s v="ADMINISTRATIVA RECURSOS FÍSICOS"/>
    <s v="OFICIAL (TRD)"/>
    <x v="0"/>
    <s v="COMPROBANTES DEL ALMACÉN"/>
    <s v="Comprobantes de entrega de bienes al almacén"/>
    <s v="El comprobante de entrega  acredita la salida material y real de un bien o elemento del almacén, de tal forma que se cuenta con un soporte para legalizar los registros en almacén y efectuar los asientos de contabilidad"/>
    <s v="CASTELLANO"/>
    <s v="ELECTRONICO/PAPEL"/>
    <s v="Archivo de gestión y central de la UPRA"/>
    <s v="pdf"/>
    <m/>
    <s v="Disponible. Información que se puede consultar por solicitud en el archivo central"/>
    <d v="2015-09-01T00:00:00"/>
    <s v="MENSUAL"/>
    <s v="SECRETARÍA GENERAL"/>
    <s v="ADMINISTRATIVA RECURSOS FÍSICOS"/>
    <s v="1) INFORMACIÓN PÚBLICA"/>
    <s v="1) PÚBLICO EN GENERAL"/>
    <s v="Decreto 4145 de 2011 por el cual se crea la Unidad de Planificación de Tierras Rurales, Adecuación de Tierras y Usos Agropecuarios - UPRA y se dictan otras disposiciones."/>
    <s v="3) MODERADO"/>
    <s v="3) PODRÍA AFECTAR LA TOMA DE DECISIONES"/>
    <s v="7) 30 DÍAS"/>
    <s v="NO APLICA"/>
    <m/>
    <m/>
    <m/>
    <s v="BAJO"/>
    <n v="1"/>
    <s v="BAJO"/>
    <n v="1"/>
    <n v="1"/>
    <n v="0.5"/>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ADMINISTRATIVA"/>
    <s v="SECRETARÍA GENERAL"/>
    <s v="ADMINISTRATIVA RECURSOS FÍSICOS"/>
    <s v="OFICIAL (TRD)"/>
    <x v="0"/>
    <s v="HISTORIALES"/>
    <s v="Historiales de vehículos"/>
    <s v="Evidencia las actividades administrativas realizadas para el control, seguimiento y optimización del uso del parque automotor"/>
    <s v="CASTELLANO"/>
    <s v="PAPEL"/>
    <s v="Archivo de gestión y central de la UPRA"/>
    <s v="Carta"/>
    <m/>
    <s v="Disponible. Información que se puede consultar por solicitud en el archivo central"/>
    <d v="2013-01-01T00:00:00"/>
    <s v="ANUAL"/>
    <s v="SECRETARÍA GENERAL"/>
    <s v="ADMINISTRATIVA RECURSOS FÍSICOS"/>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ADMINISTRATIVA"/>
    <s v="SECRETARÍA GENERAL"/>
    <s v="ADMINISTRATIVA RECURSOS FÍSICOS"/>
    <s v="OFICIAL (TRD)"/>
    <x v="0"/>
    <s v="INVENTARIOS"/>
    <s v="Inventarios generales de bienes"/>
    <s v="El inventario es una relación detallada, ordenada y valorada de los elementos que componen el patrimonio de una empresa o persona en un momento determinado."/>
    <s v="CASTELLANO"/>
    <s v="ELECTRONICO/PAPEL"/>
    <s v="Archivo de gestión y central de la UPRA"/>
    <s v="pdf"/>
    <m/>
    <s v="Disponible. Información que se puede consultar por solicitud en el archivo central"/>
    <d v="2015-01-07T00:00:00"/>
    <s v="ANUAL"/>
    <s v="SECRETARÍA GENERAL"/>
    <s v="ADMINISTRATIVA RECURSOS FÍSICOS"/>
    <s v="1) INFORMACIÓN PÚBLICA"/>
    <s v="1) PÚBLICO EN GENERAL"/>
    <s v="Decreto 4145 de 2011 por el cual se crea la Unidad de Planificación de Tierras Rurales, Adecuación de Tierras y Usos Agropecuarios - UPRA y se dictan otras disposiciones."/>
    <s v="3) MODERADO"/>
    <s v="3) PODRÍA AFECTAR LA TOMA DE DECISIONES"/>
    <s v="5) 7 DÍAS"/>
    <s v="NO APLICA"/>
    <m/>
    <m/>
    <m/>
    <s v="BAJO"/>
    <n v="1"/>
    <s v="BAJO"/>
    <n v="1"/>
    <n v="1"/>
    <n v="1.25"/>
    <s v="BAJO"/>
    <s v="MEDIO"/>
    <s v="MEDI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ADMINISTRATIVA"/>
    <s v="SECRETARÍA GENERAL"/>
    <s v="ADMINISTRATIVA RECURSOS FÍSICOS"/>
    <s v="OFICIAL (TRD)"/>
    <x v="0"/>
    <s v="PLANES"/>
    <s v="Planes de adquisiciones"/>
    <s v="El Plan Anual de Adquisiciones es una herramienta para facilitar a las Entidades Estatales identificar, registrar, programar y divulgar sus necesidades de bienes, obras y servicios; y diseñar estrategias de contratación basadas en agregación de la demanda que permitan incrementar la eficiencia del proceso de contratación."/>
    <s v="CASTELLANO"/>
    <s v="ELECTRONICO/PAPEL"/>
    <s v="Archivo de gestión y central de la UPRA"/>
    <s v="docx, xlsx. pdf "/>
    <m/>
    <s v="Disponible. Información que se puede consultar por solicitud en el archivo central"/>
    <d v="2015-01-07T00:00:00"/>
    <s v="ANUAL"/>
    <s v="SECRETARÍA GENERAL"/>
    <s v="ASESORÍA DE PLANEACIÓN"/>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5) 7 DÍAS"/>
    <s v="NO APLICA"/>
    <m/>
    <m/>
    <m/>
    <s v="BAJO"/>
    <n v="1"/>
    <s v="BAJO"/>
    <n v="1"/>
    <n v="1"/>
    <n v="1.25"/>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ADMINISTRATIVA"/>
    <s v="SECRETARÍA GENERAL"/>
    <s v="ADMINISTRATIVA RECURSOS FÍSICOS"/>
    <s v="OFICIAL (TRD)"/>
    <x v="0"/>
    <s v="PLANES"/>
    <s v="Planes de gestión ambiental - PGA"/>
    <s v="Documento en el que se definen los compromisos, acciones y estrategias que adoptan las entidades en el marco del Sistema de Gestión Ambiental."/>
    <s v="CASTELLANO"/>
    <s v="ELECTRONICO/PAPEL"/>
    <s v="Archivo de gestión y central de la UPRA"/>
    <s v="docx, xlsx. pdf "/>
    <m/>
    <s v="Disponible. Información que se puede consultar por solicitud en el archivo central"/>
    <d v="2017-12-27T00:00:00"/>
    <s v="ANUAL"/>
    <s v="SECRETARÍA GENERAL"/>
    <s v="ADMINISTRATIVA RECURSOS FÍSICOS"/>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6) 14 DÍAS"/>
    <s v="NO APLICA"/>
    <m/>
    <m/>
    <m/>
    <s v="BAJO"/>
    <n v="1"/>
    <s v="BAJO"/>
    <n v="1"/>
    <n v="0.5"/>
    <n v="1"/>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ADMINISTRATIVA"/>
    <s v="SECRETARÍA GENERAL"/>
    <s v="ADMINISTRATIVA RECURSOS FÍSICOS"/>
    <s v="OFICIAL (TRD)"/>
    <x v="0"/>
    <s v="PROGRAMAS"/>
    <s v="Programas de gestión ambiental"/>
    <s v="Documento en el que se definen los compromisos, acciones y estrategias que adoptan las entidades en el marco del Sistema de Gestión Ambiental."/>
    <s v="CASTELLANO"/>
    <s v="ELECTRONICO/PAPEL"/>
    <s v="Archivo de gestión y central de la UPRA"/>
    <s v="docx, xlsx. pdf "/>
    <m/>
    <s v="Disponible. Información que se puede consultar por solicitud en el archivo central"/>
    <d v="2015-08-01T00:00:00"/>
    <s v="ANUAL"/>
    <s v="SECRETARÍA GENERAL"/>
    <s v="ADMINISTRATIVA RECURSOS FÍSICOS"/>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6) 14 DÍAS"/>
    <s v="NO APLICA"/>
    <m/>
    <m/>
    <m/>
    <s v="BAJO"/>
    <n v="1"/>
    <s v="BAJO"/>
    <n v="1"/>
    <n v="0.5"/>
    <n v="1"/>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ADMINISTRATIVA"/>
    <s v="SECRETARÍA GENERAL"/>
    <s v="ADMINISTRATIVA RECURSOS FÍSICOS"/>
    <s v="OFICIAL (TRD)"/>
    <x v="0"/>
    <s v="REGISTROS ADMINISTRATIVOS"/>
    <s v="Registro de préstamos de equipos"/>
    <s v="La agrupación documental evidencia las actividades administrativas realizadas para el control, seguimiento y optimización del uso de la maquinaria y equipos con los que cuenta la entidad para el cumplimiento de su misionalidad."/>
    <s v="CASTELLANO"/>
    <s v="ELECTRONICO/PAPEL"/>
    <s v="Archivo de gestión y central de la UPRA"/>
    <s v="xlsx. pdf "/>
    <m/>
    <s v="Disponible. Información que se puede consultar por solicitud en el archivo central"/>
    <d v="2015-01-04T00:00:00"/>
    <s v="POR DEMANDA"/>
    <s v="SECRETARÍA GENERAL"/>
    <s v="ADMINISTRATIVA RECURSOS FÍSICOS"/>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5) 7 DÍAS"/>
    <s v="NO APLICA"/>
    <m/>
    <m/>
    <m/>
    <s v="BAJO"/>
    <n v="1"/>
    <s v="BAJO"/>
    <n v="1"/>
    <n v="0.5"/>
    <n v="1.25"/>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ADMINISTRATIVA"/>
    <s v="SECRETARÍA GENERAL"/>
    <s v="ADMINISTRATIVA RECURSOS FÍSICOS"/>
    <s v="OFICIAL (TRD)"/>
    <x v="0"/>
    <s v="REGISTROS ADMINISTRATIVOS"/>
    <s v="Registros de vigilancia y seguridad"/>
    <s v="La agrupación documental evidencia las actividades administrativas realizadas para el control de la vigilancia y seguridad adquirida por la entidad."/>
    <s v="CASTELLANO"/>
    <s v="ELECTRONICO/PAPEL"/>
    <s v="Archivo de gestión y central de la UPRA"/>
    <s v=" xlsx. pdf "/>
    <m/>
    <s v="Disponible. Información que se puede consultar por solicitud en el archivo central"/>
    <d v="2015-01-23T00:00:00"/>
    <s v="MENSUAL"/>
    <s v="SECRETARÍA GENERAL"/>
    <s v="ADMINISTRATIVA RECURSOS FÍSICOS"/>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5) 7 DÍAS"/>
    <s v="NO APLICA"/>
    <m/>
    <m/>
    <m/>
    <s v="BAJO"/>
    <n v="1"/>
    <s v="BAJO"/>
    <n v="1"/>
    <n v="0.5"/>
    <n v="1.25"/>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ADMINISTRATIVA"/>
    <s v="SECRETARÍA GENERAL"/>
    <s v="ADMINISTRATIVA RECURSOS FÍSICOS"/>
    <s v="OFICIAL (TRD)"/>
    <x v="0"/>
    <s v="REGISTROS ADMINISTRATIVOS"/>
    <s v="Registros del parque automotor"/>
    <s v="La agrupación documental evidencia las actividades administrativas realizadas para el control del parque automotor que ingresa a la entidad."/>
    <s v="CASTELLANO"/>
    <s v="ELECTRONICO/PAPEL"/>
    <s v="Archivo de gestión y central de la UPRA"/>
    <s v="xlsx. pdf "/>
    <m/>
    <s v="Disponible. Información que se puede consultar por solicitud en el archivo central"/>
    <d v="2015-06-01T00:00:00"/>
    <s v="MENSUAL"/>
    <s v="SECRETARÍA GENERAL"/>
    <s v="ADMINISTRATIVA RECURSOS FÍSICOS"/>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5) 7 DÍAS"/>
    <s v="NO APLICA"/>
    <m/>
    <m/>
    <m/>
    <s v="BAJO"/>
    <n v="1"/>
    <s v="BAJO"/>
    <n v="1"/>
    <n v="0.5"/>
    <n v="1.2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ADMINISTRATIVA"/>
    <s v="SECRETARÍA GENERAL"/>
    <s v="ADMINISTRATIVA RECURSOS FÍSICOS"/>
    <s v="OFICIAL (TRD)"/>
    <x v="0"/>
    <s v="HISTORIALES"/>
    <s v="Historiales de Bienes"/>
    <s v="Registro histórico de los bienes adquiridos en la entidad"/>
    <s v="CASTELLANO"/>
    <s v="ELECTRONICO/PAPEL"/>
    <s v="Archivo de gestión y central de la UPRA"/>
    <s v="xlsx. pdf "/>
    <m/>
    <s v="Disponible. Información que se puede consultar por solicitud en el archivo central"/>
    <m/>
    <m/>
    <s v="SECRETARÍA GENERAL"/>
    <s v="ADMINISTRATIVA RECURSOS FÍSICOS"/>
    <s v="1) INFORMACIÓN PÚBLICA"/>
    <s v="1) PÚBLICO EN GENERAL"/>
    <s v="Decreto 4145 de 2011 por el cual se crea la Unidad de Planificación de Tierras Rurales, Adecuación de Tierras y Usos Agropecuarios - UPRA y se dictan otras disposiciones."/>
    <s v="3) MODERADO"/>
    <s v="3) PODRÍA AFECTAR LA TOMA DE DECISIONES"/>
    <s v="5) 7 DÍAS"/>
    <s v="NO APLICA"/>
    <m/>
    <m/>
    <m/>
    <s v="BAJO"/>
    <n v="1"/>
    <s v="BAJO"/>
    <n v="1"/>
    <n v="1"/>
    <n v="1.25"/>
    <s v="BAJO"/>
    <s v="MEDIO"/>
    <s v="MEDI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VALUACIÓN"/>
    <s v="EVALUACIÓN INDEPENDIENTE"/>
    <s v="DIRECCIÓN GENERAL"/>
    <s v="ASESORÍA DE CONTROL INTERNO"/>
    <s v="OFICIAL (TRD)"/>
    <x v="0"/>
    <s v="ACTAS"/>
    <s v="Actas del comité de coordinación de control interno"/>
    <s v="Conjunto de documentos en los cuales se evidencia el proceso de revisión del sistema de Control Interno por parte del equipo Directivo de la UPRA."/>
    <s v="CASTELLANO"/>
    <s v="ELECTRONICO/PAPEL"/>
    <s v="Archivo de gestión y central de la UPRA"/>
    <s v="docx, pdf"/>
    <m/>
    <s v="Disponible. Información que se puede consultar por solicitud en el archivo central"/>
    <d v="2023-11-01T00:00:00"/>
    <s v="CUATRIENAL"/>
    <s v="DIRECCIÓN GENERAL"/>
    <s v="ASESORÍA DE CONTROL INTERNO"/>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VALUACIÓN"/>
    <s v="EVALUACIÓN INDEPENDIENTE"/>
    <s v="DIRECCIÓN GENERAL"/>
    <s v="ASESORÍA DE CONTROL INTERNO"/>
    <s v="OFICIAL (TRD)"/>
    <x v="0"/>
    <s v="INFORMES"/>
    <s v="Informes a organismos de control"/>
    <s v="Conjunto de documentos en los cuales se evidencia el proceso de seguimiento del sistema de Control Interno por parte de la Asesoria de control interno según lo que establece el Decreto 648 de 2017 Informes obligatorios."/>
    <s v="CASTELLANO"/>
    <s v="ELECTRONICO"/>
    <s v="Archivo de gestión y central de la UPRA"/>
    <s v="docx, pdf"/>
    <m/>
    <s v="Disponible. Información que se puede consultar por solicitud en el archivo central"/>
    <d v="2013-06-01T00:00:00"/>
    <s v="MENSUAL"/>
    <s v="DIRECCIÓN GENERAL"/>
    <s v="ASESORÍA DE CONTROL INTERNO"/>
    <s v="1) INFORMACIÓN PÚBLICA"/>
    <s v="1) PÚBLICO EN GENERAL"/>
    <s v="Decreto 4145 de 2011 por el cual se crea la Unidad de Planificación de Tierras Rurales, Adecuación de Tierras y Usos Agropecuarios - UPRA y se dictan otras disposiciones."/>
    <s v="4) MAYOR"/>
    <s v="5) PUEDE GENERAR INCUMPLIMIENTOS LEGALES Y REGLAMENTARIOS"/>
    <s v="5) 7 DÍAS"/>
    <s v="NO APLICA"/>
    <m/>
    <m/>
    <m/>
    <s v="BAJO"/>
    <n v="1"/>
    <s v="BAJO"/>
    <n v="1"/>
    <n v="2"/>
    <n v="1.25"/>
    <s v="BAJO"/>
    <s v="ALTO"/>
    <s v="ALT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VALUACIÓN"/>
    <s v="EVALUACIÓN INDEPENDIENTE"/>
    <s v="DIRECCIÓN GENERAL"/>
    <s v="ASESORÍA DE CONTROL INTERNO"/>
    <s v="OFICIAL (TRD)"/>
    <x v="0"/>
    <s v="INFORMES"/>
    <s v="Informes de auditoría interna"/>
    <s v="Conjunto de documentos en los cuales se evidencia el proceso de evaluación de una unidad auditable definida en el Plan Anual de auditoría de la vigencia."/>
    <s v="CASTELLANO"/>
    <s v="ELECTRONICO"/>
    <s v="Archivo de gestión y central de la UPRA"/>
    <s v="docx, pdf"/>
    <m/>
    <s v="Disponible. Información que se puede consultar por solicitud en el archivo central"/>
    <d v="2013-11-15T00:00:00"/>
    <s v="MENSUAL"/>
    <s v="DIRECCIÓN GENERAL"/>
    <s v="ASESORÍA DE CONTROL INTERNO"/>
    <s v="1) INFORMACIÓN PÚBLICA"/>
    <s v="1) PÚBLICO EN GENERAL"/>
    <s v="Decreto 4145 de 2011 por el cual se crea la Unidad de Planificación de Tierras Rurales, Adecuación de Tierras y Usos Agropecuarios - UPRA y se dictan otras disposiciones."/>
    <s v="3) MODERADO"/>
    <s v="3) PODRÍA AFECTAR LA TOMA DE DECISIONES"/>
    <s v="5) 7 DÍAS"/>
    <s v="NO APLICA"/>
    <m/>
    <m/>
    <m/>
    <s v="BAJO"/>
    <n v="1"/>
    <s v="BAJO"/>
    <n v="1"/>
    <n v="1"/>
    <n v="1.25"/>
    <s v="BAJO"/>
    <s v="MEDIO"/>
    <s v="MEDI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VALUACIÓN"/>
    <s v="EVALUACIÓN INDEPENDIENTE"/>
    <s v="DIRECCIÓN GENERAL"/>
    <s v="ASESORÍA DE CONTROL INTERNO"/>
    <s v="OFICIAL (TRD)"/>
    <x v="0"/>
    <s v="PROGRAMAS"/>
    <s v="Programa de asesoría"/>
    <s v="Conjunto de documentos en los cuales se evidencia el proceso de Asesoria dado a la entidad por la Asesoría de Control Interno"/>
    <s v="CASTELLANO"/>
    <s v="ELECTRONICO"/>
    <s v="Archivo de gestión y central de la UPRA"/>
    <s v="docx, pdf"/>
    <m/>
    <s v="Disponible. Información que se puede consultar por solicitud en el archivo central"/>
    <d v="2013-11-28T00:00:00"/>
    <s v="SEMESTRAL"/>
    <s v="DIRECCIÓN GENERAL"/>
    <s v="ASESORÍA DE CONTROL INTERNO"/>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VALUACIÓN"/>
    <s v="EVALUACIÓN INDEPENDIENTE"/>
    <s v="DIRECCIÓN GENERAL"/>
    <s v="ASESORÍA DE CONTROL INTERNO"/>
    <s v="OFICIAL (TRD)"/>
    <x v="0"/>
    <s v="PROGRAMAS"/>
    <s v="Programa de auditoría"/>
    <s v="Conjunto de documentos en los cuales se evidencia el paso a poso para establecer el Programa de Auditoría de la vigencia"/>
    <s v="CASTELLANO"/>
    <s v="ELECTRONICO"/>
    <s v="Archivo de gestión y central de la UPRA"/>
    <s v="docx, pdf"/>
    <m/>
    <s v="Disponible. Información que se puede consultar por solicitud en el archivo central"/>
    <d v="2013-12-01T00:00:00"/>
    <s v="ANUAL"/>
    <s v="DIRECCIÓN GENERAL"/>
    <s v="ASESORÍA DE CONTROL INTERNO"/>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VALUACIÓN"/>
    <s v="EVALUACIÓN INDEPENDIENTE"/>
    <s v="DIRECCIÓN GENERAL"/>
    <s v="ASESORÍA DE CONTROL INTERNO"/>
    <s v="OFICIAL (TRD)"/>
    <x v="0"/>
    <s v="PROGRAMAS"/>
    <s v="Programa de fortalecimiento de la cultura de autocontrol"/>
    <s v="Conjunto de documentos en los cuales se evidencia las actividades realizadas para fortalkecer la cultura de autocontrol en la entidad."/>
    <s v="CASTELLANO"/>
    <s v="ELECTRONICO"/>
    <s v="Archivo de gestión y central de la UPRA"/>
    <s v="docx, pdf"/>
    <m/>
    <s v="Disponible. Información que se puede consultar por solicitud en el archivo central"/>
    <d v="2014-02-06T00:00:00"/>
    <s v="SEMESTRAL"/>
    <s v="DIRECCIÓN GENERAL"/>
    <s v="ASESORÍA DE CONTROL INTERNO"/>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VALUACIÓN"/>
    <s v="EVALUACIÓN INDEPENDIENTE"/>
    <s v="DIRECCIÓN GENERAL"/>
    <s v="ASESORÍA DE CONTROL INTERNO"/>
    <s v="OFICIAL (TRD)"/>
    <x v="0"/>
    <s v="INFORMES"/>
    <s v="Informes de auditorías externas"/>
    <s v="Conjunto de documentos en los cuales se evidencia el proceso de evaluación de una unidad auditable por parte de una entidad externa, durante la vigencia."/>
    <s v="CASTELLANO"/>
    <s v="ELECTRONICO/PAPEL"/>
    <s v="Archivo de gestión y central de la UPRA"/>
    <s v="docx, pdf"/>
    <m/>
    <s v="Disponible. Información que se puede consultar por solicitud en el archivo central"/>
    <d v="2021-08-23T00:00:00"/>
    <s v="MENSUAL"/>
    <s v="DIRECCIÓN GENERAL"/>
    <s v="ASESORÍA DE CONTROL INTERNO"/>
    <s v="1) INFORMACIÓN PÚBLICA"/>
    <s v="1) PÚBLICO EN GENERAL"/>
    <s v="Decreto 4145 de 2011 por el cual se crea la Unidad de Planificación de Tierras Rurales, Adecuación de Tierras y Usos Agropecuarios - UPRA y se dictan otras disposiciones."/>
    <s v="3) MODERADO"/>
    <s v="3) PODRÍA AFECTAR LA TOMA DE DECISIONES"/>
    <s v="5) 7 DÍAS"/>
    <s v="NO APLICA"/>
    <m/>
    <m/>
    <m/>
    <s v="BAJO"/>
    <n v="1"/>
    <s v="BAJO"/>
    <n v="1"/>
    <n v="1"/>
    <n v="1.25"/>
    <s v="BAJO"/>
    <s v="MEDIO"/>
    <s v="MEDI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VALUACIÓN"/>
    <s v="EVALUACIÓN INDEPENDIENTE"/>
    <s v="DIRECCIÓN GENERAL"/>
    <s v="ASESORÍA DE CONTROL INTERNO"/>
    <s v="OFICIAL (TRD)"/>
    <x v="0"/>
    <s v="INFORMES"/>
    <s v="Informes de requerimiento legal para control interno"/>
    <s v="Conjunto de documentos en los cuales se evidencia el proceso de seguimiento del sistema de Control Interno por parte de la Asesoria de control interno según lo que establece el Decreto 648 de 2017 Informes obligatorios."/>
    <s v="CASTELLANO"/>
    <s v="ELECTRONICO"/>
    <s v="Archivo de gestión y central de la UPRA"/>
    <s v="docx, pdf"/>
    <m/>
    <s v="Disponible. Información que se puede consultar por solicitud en el archivo central"/>
    <d v="2021-08-23T00:00:00"/>
    <s v="MENSUAL"/>
    <s v="DIRECCIÓN GENERAL"/>
    <s v="ASESORÍA DE CONTROL INTERNO"/>
    <s v="1) INFORMACIÓN PÚBLICA"/>
    <s v="1) PÚBLICO EN GENERAL"/>
    <s v="Decreto 4145 de 2011 por el cual se crea la Unidad de Planificación de Tierras Rurales, Adecuación de Tierras y Usos Agropecuarios - UPRA y se dictan otras disposiciones."/>
    <s v="3) MODERADO"/>
    <s v="3) PODRÍA AFECTAR LA TOMA DE DECISIONES"/>
    <s v="5) 7 DÍAS"/>
    <s v="NO APLICA"/>
    <m/>
    <m/>
    <m/>
    <s v="BAJO"/>
    <n v="1"/>
    <s v="BAJO"/>
    <n v="1"/>
    <n v="1"/>
    <n v="1.25"/>
    <s v="BAJO"/>
    <s v="MEDIO"/>
    <s v="MEDI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VALUACIÓN"/>
    <s v="EVALUACIÓN INDEPENDIENTE"/>
    <s v="DIRECCIÓN GENERAL"/>
    <s v="ASESORÍA DE CONTROL INTERNO"/>
    <s v="OFICIAL (TRD)"/>
    <x v="0"/>
    <s v="PLANES"/>
    <s v="Planes anuales de auditoría"/>
    <s v="Conjunto de documentos en los cuales se evidencia el paso a paso para establecer el Plan Anual de Auditoría de la vigencia."/>
    <s v="CASTELLANO"/>
    <s v="ELECTRONICO/PAPEL"/>
    <s v="Archivo de gestión y central de la UPRA"/>
    <s v="xlsx, docx, pdf"/>
    <m/>
    <s v="Disponible. Información que se puede consultar por solicitud en el archivo central"/>
    <d v="2021-08-23T00:00:00"/>
    <s v="ANUAL"/>
    <s v="DIRECCIÓN GENERAL"/>
    <s v="ASESORÍA DE CONTROL INTERNO"/>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ADMINISTRATIVA"/>
    <s v="SECRETARÍA GENERAL"/>
    <s v="ADMINISTRATIVA RECURSOS FÍSICOS"/>
    <s v="OFICIAL (TRD)"/>
    <x v="0"/>
    <s v="COMPROBANTES DEL ALMACÉN"/>
    <s v="Comprobante de Bajas de Bienes"/>
    <s v="Documento que contiene el registro de los bienes que se dan de baja."/>
    <s v="CASTELLANO"/>
    <s v="ELECTRONICO/PAPEL"/>
    <s v="Archivo de gestión y central de la UPRA"/>
    <s v="docx, pdf"/>
    <m/>
    <s v="Disponible. Información que se puede consultar por solicitud en el archivo central"/>
    <m/>
    <m/>
    <s v="SECRETARÍA GENERAL"/>
    <s v="ADMINISTRATIVA RECURSOS FÍSICOS"/>
    <s v="1) INFORMACIÓN PÚBLICA"/>
    <s v="1) PÚBLICO EN GENERAL"/>
    <s v="Decreto 4145 de 2011 por el cual se crea la Unidad de Planificación de Tierras Rurales, Adecuación de Tierras y Usos Agropecuarios - UPRA y se dictan otras disposiciones."/>
    <s v="3) MODERADO"/>
    <s v="3) PODRÍA AFECTAR LA TOMA DE DECISIONES"/>
    <s v="5) 7 DÍAS"/>
    <s v="NO APLICA"/>
    <m/>
    <m/>
    <m/>
    <s v="BAJO"/>
    <n v="1"/>
    <s v="BAJO"/>
    <n v="1"/>
    <n v="1"/>
    <n v="1.25"/>
    <s v="BAJO"/>
    <s v="MEDIO"/>
    <s v="MEDI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ADMINISTRATIVA"/>
    <s v="SECRETARÍA GENERAL"/>
    <s v="ADMINISTRATIVA RECURSOS FÍSICOS"/>
    <s v="OFICIAL (TRD)"/>
    <x v="0"/>
    <s v="COMPROBANTES DEL ALMACÉN"/>
    <s v="Comprobantes de devolución de bienes de  Almacén"/>
    <s v="Documento que contiene el registro de los bienes que se devuelven al almacén"/>
    <s v="CASTELLANO"/>
    <s v="ELECTRONICO/PAPEL"/>
    <s v="Archivo de gestión y central de la UPRA"/>
    <s v="docx, pdf"/>
    <m/>
    <s v="Disponible. Información que se puede consultar por solicitud en el archivo central"/>
    <m/>
    <m/>
    <s v="SECRETARÍA GENERAL"/>
    <s v="ADMINISTRATIVA RECURSOS FÍSICOS"/>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5) 7 DÍAS"/>
    <s v="NO APLICA"/>
    <m/>
    <m/>
    <m/>
    <s v="BAJO"/>
    <n v="1"/>
    <s v="BAJO"/>
    <n v="1"/>
    <n v="0.5"/>
    <n v="1.25"/>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PRECALIFICADO"/>
  </r>
  <r>
    <s v="APOYO"/>
    <s v="GESTIÓN CONTRACTUAL"/>
    <s v="SECRETARÍA GENERAL"/>
    <s v="ASESORÍA JURÍDICA"/>
    <s v="OFICIAL (TRD)"/>
    <x v="0"/>
    <s v="ACTAS"/>
    <s v="Actas del comité de contratación"/>
    <s v="Es la herramienta administrativa por medio del cual se consulta, define y de orienta los lineamientos generales que regirán la actividad precontractual, contractual y poscontractual de la entidad."/>
    <s v="CASTELLANO"/>
    <s v="ELECTRONICO/PAPEL"/>
    <s v="Archivo de gestión y central de la UPRA"/>
    <s v="docx, pdf"/>
    <m/>
    <s v="Disponible. Información que se puede consultar por solicitud en el archivo central"/>
    <d v="2013-09-01T00:00:00"/>
    <s v="POR DEMANDA"/>
    <s v="SECRETARÍA GENERAL"/>
    <s v="CONTRATACIÓN"/>
    <s v="1) INFORMACIÓN PÚBLICA"/>
    <s v="1) PÚBLICO EN GENERAL"/>
    <s v="Decreto 4145 de 2011 por el cual se crea la Unidad de Planificación de Tierras Rurales, Adecuación de Tierras y Usos Agropecuarios - UPRA y se dictan otras disposiciones."/>
    <s v="4) MAYOR"/>
    <s v="5) PUEDE GENERAR INCUMPLIMIENTOS LEGALES Y REGLAMENTARIOS"/>
    <s v="5) 7 DÍAS"/>
    <s v="NO APLICA"/>
    <m/>
    <m/>
    <m/>
    <s v="BAJO"/>
    <n v="1"/>
    <s v="BAJO"/>
    <n v="1"/>
    <n v="2"/>
    <n v="1.25"/>
    <s v="BAJO"/>
    <s v="ALTO"/>
    <s v="ALT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PRECALIFICADO"/>
  </r>
  <r>
    <s v="APOYO"/>
    <s v="GESTIÓN CONTRACTUAL"/>
    <s v="SECRETARÍA GENERAL"/>
    <s v="ASESORÍA JURÍDICA"/>
    <s v="OFICIAL (TRD)"/>
    <x v="0"/>
    <s v="CONTRATOS"/>
    <s v="Contratos de arrendamiento"/>
    <s v="Materialización del PAA, en un acuerdo de voluntades de conformidad con la modalidad de selección adelantada."/>
    <s v="CASTELLANO"/>
    <s v="ELECTRONICO/PAPEL"/>
    <s v="Archivo de gestión y central de la UPRA"/>
    <s v="docx, pdf"/>
    <m/>
    <s v="SECOP_x000a_https://community.secop.gov.co/Public/Tendering/ContractNoticeManagement/Index?currentLanguage=es-CO&amp;Page=login&amp;Country=CO&amp;SkinName=CCE"/>
    <d v="2012-07-17T00:00:00"/>
    <s v="POR DEMANDA"/>
    <s v="SECRETARÍA GENERAL"/>
    <s v="CONTRATACIÓN"/>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CONTRACTUAL"/>
    <s v="SECRETARÍA GENERAL"/>
    <s v="ASESORÍA JURÍDICA"/>
    <s v="OFICIAL (TRD)"/>
    <x v="0"/>
    <s v="CONTRATOS"/>
    <s v="Contratos de compraventa"/>
    <s v="Materialización del PAA, en un acuerdo de voluntades de conformidad con la modalidad de selección adelantada."/>
    <s v="CASTELLANO"/>
    <s v="ELECTRONICO/PAPEL"/>
    <s v="Archivo de gestión y central de la UPRA"/>
    <s v="docx, pdf"/>
    <m/>
    <s v="SECOP_x000a_https://community.secop.gov.co/Public/Tendering/ContractNoticeManagement/Index?currentLanguage=es-CO&amp;Page=login&amp;Country=CO&amp;SkinName=CCE"/>
    <d v="2014-06-13T00:00:00"/>
    <s v="POR DEMANDA"/>
    <s v="SECRETARÍA GENERAL"/>
    <s v="CONTRATACIÓN"/>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CONTRACTUAL"/>
    <s v="SECRETARÍA GENERAL"/>
    <s v="ASESORÍA JURÍDICA"/>
    <s v="OFICIAL (TRD)"/>
    <x v="0"/>
    <s v="CONTRATOS"/>
    <s v="Contratos de consultoría"/>
    <s v="Materialización del PAA, en un acuerdo de voluntades de conformidad con la modalidad de selección adelantada."/>
    <s v="CASTELLANO"/>
    <s v="ELECTRONICO/PAPEL"/>
    <s v="Archivo de gestión y central de la UPRA"/>
    <s v="docx, pdf"/>
    <m/>
    <s v="SECOP_x000a_https://community.secop.gov.co/Public/Tendering/ContractNoticeManagement/Index?currentLanguage=es-CO&amp;Page=login&amp;Country=CO&amp;SkinName=CCE"/>
    <d v="2014-12-19T00:00:00"/>
    <s v="POR DEMANDA"/>
    <s v="SECRETARÍA GENERAL"/>
    <s v="CONTRATACIÓN"/>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CONTRACTUAL"/>
    <s v="SECRETARÍA GENERAL"/>
    <s v="ASESORÍA JURÍDICA"/>
    <s v="OFICIAL (TRD)"/>
    <x v="0"/>
    <s v="CONTRATOS"/>
    <s v="Contratos de corretaje de seguros"/>
    <s v="Materialización del PAA, en un acuerdo de voluntades de conformidad con la modalidad de selección adelantada."/>
    <s v="CASTELLANO"/>
    <s v="ELECTRONICO/PAPEL"/>
    <s v="Archivo de gestión y central de la UPRA"/>
    <s v="docx, pdf"/>
    <m/>
    <s v="SECOP_x000a_https://community.secop.gov.co/Public/Tendering/ContractNoticeManagement/Index?currentLanguage=es-CO&amp;Page=login&amp;Country=CO&amp;SkinName=CCE"/>
    <d v="2015-01-07T00:00:00"/>
    <s v="POR DEMANDA"/>
    <s v="SECRETARÍA GENERAL"/>
    <s v="CONTRATACIÓN"/>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CONTRACTUAL"/>
    <s v="SECRETARÍA GENERAL"/>
    <s v="ASESORÍA JURÍDICA"/>
    <s v="OFICIAL (TRD)"/>
    <x v="0"/>
    <s v="CONTRATOS"/>
    <s v="Contratos de prestación de se servicios profesionales y de apoyo a la gestión"/>
    <s v="Materialización del PAA, en un acuerdo de voluntades de conformidad con la modalidad de selección adelantada."/>
    <s v="CASTELLANO"/>
    <s v="ELECTRONICO/PAPEL"/>
    <s v="Archivo de gestión y central de la UPRA"/>
    <s v="docx, pdf"/>
    <m/>
    <s v="SECOP_x000a_https://community.secop.gov.co/Public/Tendering/ContractNoticeManagement/Index?currentLanguage=es-CO&amp;Page=login&amp;Country=CO&amp;SkinName=CCE"/>
    <d v="2012-02-22T00:00:00"/>
    <s v="POR DEMANDA"/>
    <s v="SECRETARÍA GENERAL"/>
    <s v="CONTRATACIÓN"/>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CONTRACTUAL"/>
    <s v="SECRETARÍA GENERAL"/>
    <s v="ASESORÍA JURÍDICA"/>
    <s v="OFICIAL (TRD)"/>
    <x v="0"/>
    <s v="CONTRATOS"/>
    <s v="Contratos de seguros"/>
    <s v="Materialización del PAA, en un acuerdo de voluntades de conformidad con la modalidad de selección adelantada."/>
    <s v="CASTELLANO"/>
    <s v="ELECTRONICO/PAPEL"/>
    <s v="Archivo de gestión y central de la UPRA"/>
    <s v="docx, pdf"/>
    <m/>
    <s v="SECOP_x000a_https://community.secop.gov.co/Public/Tendering/ContractNoticeManagement/Index?currentLanguage=es-CO&amp;Page=login&amp;Country=CO&amp;SkinName=CCE"/>
    <d v="1996-11-22T00:00:00"/>
    <s v="POR DEMANDA"/>
    <s v="SECRETARÍA GENERAL"/>
    <s v="CONTRATACIÓN"/>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CONTRACTUAL"/>
    <s v="SECRETARÍA GENERAL"/>
    <s v="ASESORÍA JURÍDICA"/>
    <s v="OFICIAL (TRD)"/>
    <x v="0"/>
    <s v="CONTRATOS"/>
    <s v="Contratos de suministros"/>
    <s v="Materialización del PAA, en un acuerdo de voluntades de conformidad con la modalidad de selección adelantada."/>
    <s v="CASTELLANO"/>
    <s v="ELECTRONICO/PAPEL"/>
    <s v="Archivo de gestión y central de la UPRA"/>
    <s v="docx, pdf"/>
    <m/>
    <s v="SECOP_x000a_https://community.secop.gov.co/Public/Tendering/ContractNoticeManagement/Index?currentLanguage=es-CO&amp;Page=login&amp;Country=CO&amp;SkinName=CCE"/>
    <d v="2011-11-29T00:00:00"/>
    <s v="POR DEMANDA"/>
    <s v="SECRETARÍA GENERAL"/>
    <s v="CONTRATACIÓN"/>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CONTRACTUAL"/>
    <s v="SECRETARÍA GENERAL"/>
    <s v="ASESORÍA JURÍDICA"/>
    <s v="OFICIAL (TRD)"/>
    <x v="0"/>
    <s v="CONTRATOS"/>
    <s v="Contratos o convenios de asociación, de cooperación, interadministrativos o internacionales"/>
    <s v="Materialización del PAA, en un acuerdo de voluntades de conformidad con la modalidad de selección adelantada."/>
    <s v="CASTELLANO"/>
    <s v="ELECTRONICO/PAPEL"/>
    <s v="Archivo de gestión y central de la UPRA"/>
    <s v="docx, pdf"/>
    <m/>
    <s v="SECOP_x000a_https://community.secop.gov.co/Public/Tendering/ContractNoticeManagement/Index?currentLanguage=es-CO&amp;Page=login&amp;Country=CO&amp;SkinName=CCE"/>
    <d v="2014-06-20T00:00:00"/>
    <s v="POR DEMANDA"/>
    <s v="SECRETARÍA GENERAL"/>
    <s v="CONTRATACIÓN"/>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CONTRACTUAL"/>
    <s v="SECRETARÍA GENERAL"/>
    <s v="ASESORÍA JURÍDICA"/>
    <s v="OFICIAL (TRD)"/>
    <x v="0"/>
    <s v="PROCESOS DE CONTRATACIÓN DECLARADOS DESIERTOS O NO ADJUDICADOS"/>
    <s v="N/A"/>
    <s v="Conocer las razones que generaron la no adjudicación de una modalidad de selección de contratista"/>
    <s v="CASTELLANO"/>
    <s v="ELECTRONICO/PAPEL"/>
    <s v="Archivo de gestión y central de la UPRA"/>
    <s v="docx, pdf"/>
    <m/>
    <s v="SECOP_x000a_https://community.secop.gov.co/Public/Tendering/ContractNoticeManagement/Index?currentLanguage=es-CO&amp;Page=login&amp;Country=CO&amp;SkinName=CCE"/>
    <d v="2014-03-04T00:00:00"/>
    <s v="POR DEMANDA"/>
    <s v="SECRETARÍA GENERAL"/>
    <s v="CONTRATACIÓN"/>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DEL TALENTO HUMANO"/>
    <s v="SECRETARÍA GENERAL"/>
    <s v="DESPACHO SECRETARÍA GENERAL"/>
    <s v="OFICIAL (TRD)"/>
    <x v="0"/>
    <s v="ACTAS"/>
    <s v="Actas del comité de convivencia laboral"/>
    <s v="Documento en el que se relacionan los temas tratados y acordados por el Comité de Convivencia Laboral, según lo descrito en la Resolución 652 de 2012"/>
    <s v="CASTELLANO"/>
    <s v="ELECTRONICO/PAPEL"/>
    <s v="Archivo de gestión y central de la UPRA"/>
    <s v="docx, pdf"/>
    <m/>
    <s v="No disponible. Información que no se puede consultar por tener algún tipo de restricción."/>
    <d v="2013-03-05T00:00:00"/>
    <s v="TRIMESTRAL"/>
    <s v="DIRECCIÓN GENERAL"/>
    <s v="TALENTO HUMANO"/>
    <s v="2) DATOS PERSONALES?"/>
    <s v="3) PROCESOS"/>
    <s v="Decreto 4145 de 2011 por el cual se crea la Unidad de Planificación de Tierras Rurales, Adecuación de Tierras y Usos Agropecuarios - UPRA y se dictan otras disposiciones."/>
    <s v="3) MODERADO"/>
    <s v="2) ES CRÍTICO PARA LAS OPERACIONES INTERNAS"/>
    <s v="7) 30 DÍAS"/>
    <s v="PARCIAL"/>
    <m/>
    <m/>
    <m/>
    <s v="ALTO"/>
    <n v="3"/>
    <s v="ALTO"/>
    <n v="3"/>
    <n v="0.5"/>
    <n v="0.5"/>
    <s v="ALTO"/>
    <s v="MEDIO"/>
    <s v="BAJ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PRECALIFICADO"/>
  </r>
  <r>
    <s v="APOYO"/>
    <s v="GESTIÓN DEL TALENTO HUMANO"/>
    <s v="SECRETARÍA GENERAL"/>
    <s v="TALENTO HUMANO"/>
    <s v="OFICIAL (TRD)"/>
    <x v="0"/>
    <s v="ACTAS"/>
    <s v="Actas del comité paritario de seguridad y salud en el trabajo"/>
    <s v="Documento en el que se relacionan los temas tratados y acordados por el Comité Paritario de Salud y Seguridad en el trabajo en razón a lo establacido en la Resolución 2013 de 1986 funciones establecidas"/>
    <s v="CASTELLANO"/>
    <s v="ELECTRONICO/PAPEL"/>
    <s v="Archivo de gestión y central de la UPRA"/>
    <s v="docx, pdf"/>
    <m/>
    <s v="Disponible. Información que se puede consultar por solicitud en el archivo central"/>
    <d v="2016-01-01T00:00:00"/>
    <s v="MENSUAL"/>
    <s v="DIRECCIÓN GENERAL"/>
    <s v="TALENTO HUMANO"/>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PRECALIFICADO"/>
  </r>
  <r>
    <s v="APOYO"/>
    <s v="GESTIÓN DEL TALENTO HUMANO"/>
    <s v="SECRETARÍA GENERAL"/>
    <s v="TALENTO HUMANO"/>
    <s v="OFICIAL (TRD)"/>
    <x v="0"/>
    <s v="ACTAS"/>
    <s v="Actas de la comisión personal"/>
    <s v="Documento en el que se relacionan los temas tratados y acordados por la Comisión de Personal en razón a las funciones establecidas en el Artículo 16 de la Ley 909 de 2004 y el artículo 2.2.18.8.1 del Decreto 1083 de 2015"/>
    <s v="CASTELLANO"/>
    <s v="ELECTRONICO/PAPEL"/>
    <s v="Archivo de gestión y central de la UPRA"/>
    <s v="docx, pdf"/>
    <m/>
    <s v="No disponible. Información que no se puede consultar por tener algún tipo de restricción."/>
    <d v="2013-09-25T00:00:00"/>
    <s v="MENSUAL"/>
    <s v="DIRECCIÓN GENERAL"/>
    <s v="TALENTO HUMANO"/>
    <s v="2) DATOS PERSONALES?"/>
    <s v="3) PROCESOS"/>
    <s v="Decreto 4145 de 2011 por el cual se crea la Unidad de Planificación de Tierras Rurales, Adecuación de Tierras y Usos Agropecuarios - UPRA y se dictan otras disposiciones."/>
    <s v="2) MENOR"/>
    <s v="2) ES CRÍTICO PARA LAS OPERACIONES INTERNAS"/>
    <s v="7) 30 DÍAS"/>
    <s v="PARCIAL"/>
    <m/>
    <m/>
    <m/>
    <s v="ALTO"/>
    <n v="3"/>
    <s v="ALTO"/>
    <n v="3"/>
    <n v="0.5"/>
    <n v="0.5"/>
    <s v="ALTO"/>
    <s v="BAJO"/>
    <s v="BAJ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PRECALIFICADO"/>
  </r>
  <r>
    <s v="APOYO"/>
    <s v="GESTIÓN DEL TALENTO HUMANO"/>
    <s v="SECRETARÍA GENERAL"/>
    <s v="TALENTO HUMANO"/>
    <s v="OFICIAL (TRD)"/>
    <x v="0"/>
    <s v="HISTORIAS LABORALES"/>
    <s v="N/A"/>
    <s v="Manejo y acceso reservado por parte de los funcionarios de talento humano en donde se conservan cronológicamente todos los documentos de carácter administrativo relacionados con el vínculo laboral que se establece entre el funcionario y la entidad"/>
    <s v="CASTELLANO"/>
    <s v="ELECTRONICO/PAPEL"/>
    <s v="Archivo de gestión y central de la UPRA"/>
    <s v="xlsx, docx, pdf"/>
    <m/>
    <s v="Disponible. Información que se puede consultar por solicitud en el archivo central"/>
    <d v="2012-03-22T00:00:00"/>
    <s v="POR DEMANDA"/>
    <s v="DIRECCIÓN GENERAL"/>
    <s v="TALENTO HUMANO"/>
    <s v="2) DATOS PERSONALES?"/>
    <s v="3) PROCESOS"/>
    <s v="Decreto 4145 de 2011 por el cual se crea la Unidad de Planificación de Tierras Rurales, Adecuación de Tierras y Usos Agropecuarios - UPRA y se dictan otras disposiciones."/>
    <s v="4) MAYOR"/>
    <s v="2) ES CRÍTICO PARA LAS OPERACIONES INTERNAS"/>
    <s v="5) 7 DÍAS"/>
    <s v="PARCIAL"/>
    <m/>
    <m/>
    <m/>
    <s v="ALTO"/>
    <n v="3"/>
    <s v="ALTO"/>
    <n v="3"/>
    <n v="0.5"/>
    <n v="1.25"/>
    <s v="ALTO"/>
    <s v="ALTO"/>
    <s v="BAJ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PRECALIFICADO"/>
  </r>
  <r>
    <s v="APOYO"/>
    <s v="GESTIÓN DEL TALENTO HUMANO"/>
    <s v="SECRETARÍA GENERAL"/>
    <s v="TALENTO HUMANO"/>
    <s v="OFICIAL (TRD)"/>
    <x v="0"/>
    <s v="MANUALES"/>
    <s v="Manuales específicos de funciones y competencias laborales"/>
    <s v="Herramienta de gestión de talento humano que permite establecer las funciones y competencias laborales de los empleos que conforman la planta de personal de la UPRA, la cual es formalizada por medio de acto adminsitrativo; así como los requerimientos de conocimiento, experiencia y demás competencias exigidas para el desempeño de estos."/>
    <s v="CASTELLANO"/>
    <s v="ELECTRONICO/PAPEL"/>
    <s v="Archivo de gestión y central de la UPRA"/>
    <s v="xlsx, docx, pdf"/>
    <m/>
    <s v="Disponible. Información que se puede consultar por solicitud en el archivo central"/>
    <d v="2013-05-24T00:00:00"/>
    <s v="POR DEMANDA"/>
    <s v="DIRECCIÓN GENERAL"/>
    <s v="TALENTO HUMANO"/>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6) 14 DÍAS"/>
    <s v="NO APLICA"/>
    <m/>
    <m/>
    <m/>
    <s v="BAJO"/>
    <n v="1"/>
    <s v="BAJO"/>
    <n v="1"/>
    <n v="0.5"/>
    <n v="1"/>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PRECALIFICADO"/>
  </r>
  <r>
    <s v="APOYO"/>
    <s v="GESTIÓN DEL TALENTO HUMANO"/>
    <s v="SECRETARÍA GENERAL"/>
    <s v="TALENTO HUMANO"/>
    <s v="OFICIAL (TRD)"/>
    <x v="0"/>
    <s v="NÓMINA"/>
    <s v="N/A"/>
    <s v="Relación de pago en la cual se registran los salarios y las novedades de un periodo determinado, que realiza la UPRA a sus funcionarios en cumplimiento de las  obligaciones contractuales."/>
    <s v="CASTELLANO"/>
    <s v="ELECTRONICO/PAPEL"/>
    <s v="Archivo de gestión y central de la UPRA"/>
    <s v="xlsx, pdf"/>
    <m/>
    <s v="Disponible. Información que se puede consultar por solicitud en el archivo central"/>
    <d v="2012-02-01T00:00:00"/>
    <s v="MENSUAL"/>
    <s v="DIRECCIÓN GENERAL"/>
    <s v="TALENTO HUMANO"/>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5) 7 DÍAS"/>
    <s v="NO APLICA"/>
    <m/>
    <m/>
    <m/>
    <s v="BAJO"/>
    <n v="1"/>
    <s v="BAJO"/>
    <n v="1"/>
    <n v="0.5"/>
    <n v="1.25"/>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PRECALIFICADO"/>
  </r>
  <r>
    <s v="APOYO"/>
    <s v="GESTIÓN DEL TALENTO HUMANO"/>
    <s v="SECRETARÍA GENERAL"/>
    <s v="TALENTO HUMANO"/>
    <s v="OFICIAL (TRD)"/>
    <x v="0"/>
    <s v="PLANES"/>
    <s v="Planes de bienestar e incentivos"/>
    <s v="En el que se señala los incentivos no pecuarios que se ofrecerán al mejor empleado de carrera de la entidad, a los mejores empleados de carrera de cada nivel jerárquico y al mejor empleado de libre nombramiento y remoción de la entidad, así como los incentivos pecuarios y no pecuarios para los mejores equipos de trabajo"/>
    <s v="CASTELLANO"/>
    <s v="ELECTRONICO/PAPEL"/>
    <s v="Archivo de gestión y central de la UPRA"/>
    <s v="docx, pdf"/>
    <m/>
    <s v="Disponible. Información que se puede consultar por solicitud en el archivo central"/>
    <d v="2015-05-12T00:00:00"/>
    <s v="ANUAL"/>
    <s v="DIRECCIÓN GENERAL"/>
    <s v="TALENTO HUMANO"/>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6) 14 DÍAS"/>
    <s v="NO APLICA"/>
    <m/>
    <m/>
    <m/>
    <s v="BAJO"/>
    <n v="1"/>
    <s v="BAJO"/>
    <n v="1"/>
    <n v="0.5"/>
    <n v="1"/>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PRECALIFICADO"/>
  </r>
  <r>
    <s v="APOYO"/>
    <s v="GESTIÓN DEL TALENTO HUMANO"/>
    <s v="SECRETARÍA GENERAL"/>
    <s v="TALENTO HUMANO"/>
    <s v="OFICIAL (TRD)"/>
    <x v="0"/>
    <s v="PLANES"/>
    <s v="Planes de capacitación"/>
    <s v="Documento en el que se planean las  acciones de capacitación y formación que facilitan el desarrollo de competencias, el mejoramiento de los procesos institucionales y el fortalecimiento de la capacidad laboral de los empleados a nivel individual y de equipo para conseguir los resultados y metas institucionales establecidos en una entidad pública. Guía para la formulación del Plan Institucional de Capacitación – PIC con base en proyectos de aprendizaje en equipo"/>
    <s v="CASTELLANO"/>
    <s v="PAPEL"/>
    <s v="Archivo de gestión y central de la UPRA"/>
    <s v="docx, pdf"/>
    <m/>
    <s v="Disponible. Información que se puede consultar por solicitud en el archivo central"/>
    <d v="2014-01-31T00:00:00"/>
    <s v="ANUAL"/>
    <s v="DIRECCIÓN GENERAL"/>
    <s v="TALENTO HUMANO"/>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6) 14 DÍAS"/>
    <s v="NO APLICA"/>
    <m/>
    <m/>
    <m/>
    <s v="BAJO"/>
    <n v="1"/>
    <s v="BAJO"/>
    <n v="1"/>
    <n v="0.5"/>
    <n v="1"/>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PRECALIFICADO"/>
  </r>
  <r>
    <s v="APOYO"/>
    <s v="GESTIÓN DEL TALENTO HUMANO"/>
    <s v="SECRETARÍA GENERAL"/>
    <s v="TALENTO HUMANO"/>
    <s v="OFICIAL (TRD)"/>
    <x v="0"/>
    <s v="PLANES"/>
    <s v="Planes de gestión de seguridad y salud en el trabajo"/>
    <s v="En el que se identifican las metas, responsables, recursos y cronograma de actividades para alcanzar los objetivos  propuestos en el Sistema de Gestión de la Seguridad y Salud en el Trabajo"/>
    <s v="CASTELLANO"/>
    <s v="PAPEL"/>
    <s v="Archivo de gestión y central de la UPRA"/>
    <s v="docx, pdf"/>
    <m/>
    <s v="Disponible. Información que se puede consultar por solicitud en el archivo central"/>
    <d v="2015-08-27T00:00:00"/>
    <s v="ANUAL"/>
    <s v="DIRECCIÓN GENERAL"/>
    <s v="TALENTO HUMANO"/>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6) 14 DÍAS"/>
    <s v="NO APLICA"/>
    <m/>
    <m/>
    <m/>
    <s v="BAJO"/>
    <n v="1"/>
    <s v="BAJO"/>
    <n v="1"/>
    <n v="0.5"/>
    <n v="1"/>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PRECALIFICADO"/>
  </r>
  <r>
    <s v="APOYO"/>
    <s v="GESTIÓN DEL TALENTO HUMANO"/>
    <s v="SECRETARÍA GENERAL"/>
    <s v="TALENTO HUMANO"/>
    <s v="OFICIAL (TRD)"/>
    <x v="0"/>
    <s v="PLANES"/>
    <s v="Planes estratégicos de recursos humanos"/>
    <s v="Aquel documento que llevará entre sus páginas la estrategia que se va a seguir por un determinado tiempo en diferentes funciones. Contará con una base general, donde se reflejará la historia de la empresa, objetivos del departamento, misión, visión y valores, etc. También se nutrirá de los planes que se van a llevar a cabo relacionados con la política de personal, como serían los pasos para contratar nuevo personal (y cómo seleccionarlo), para ofrecer cursos tanto a los nuevos trabajadores como a los que ya están en la empresa, para resolver problemas que surjan en la plantilla"/>
    <s v="CASTELLANO"/>
    <s v="PAPEL"/>
    <s v="Archivo de gestión y central de la UPRA"/>
    <s v="docx, pdf"/>
    <m/>
    <s v="Disponible. Información que se puede consultar por solicitud en el archivo central"/>
    <d v="2015-05-12T00:00:00"/>
    <s v="ANUAL"/>
    <s v="DIRECCIÓN GENERAL"/>
    <s v="TALENTO HUMANO"/>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6) 14 DÍAS"/>
    <s v="NO APLICA"/>
    <m/>
    <m/>
    <m/>
    <s v="BAJO"/>
    <n v="1"/>
    <s v="BAJO"/>
    <n v="1"/>
    <n v="0.5"/>
    <n v="1"/>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PRECALIFICADO"/>
  </r>
  <r>
    <s v="APOYO"/>
    <s v="GESTIÓN DEL TALENTO HUMANO"/>
    <s v="SECRETARÍA GENERAL"/>
    <s v="TALENTO HUMANO"/>
    <s v="OFICIAL (TRD)"/>
    <x v="0"/>
    <s v="PROGRAMAS"/>
    <s v="Programas de seguridad y salud en el trabajo"/>
    <s v="Conjunto de actividades administrativas y técnicas tendientes a la planificación y desarrollo de la promoción para la seguridad y salud en el trabajo"/>
    <s v="CASTELLANO"/>
    <m/>
    <s v="Archivo de gestión y central de la UPRA"/>
    <s v="docx, pdf"/>
    <m/>
    <s v="Disponible. Información que se puede consultar por solicitud en el archivo central"/>
    <m/>
    <m/>
    <s v="DIRECCIÓN GENERAL"/>
    <s v="TALENTO HUMANO"/>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6) 14 DÍAS"/>
    <s v="NO APLICA"/>
    <m/>
    <m/>
    <m/>
    <s v="BAJO"/>
    <n v="1"/>
    <s v="BAJO"/>
    <n v="1"/>
    <n v="0.5"/>
    <n v="1"/>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PRECALIFICADO"/>
  </r>
  <r>
    <s v="APOYO"/>
    <s v="GESTIÓN DE SERVICIOS TECNOLÓGICOS"/>
    <s v="OFICINA DE TECNOLOGÍAS DE LA INFORMACIÓN Y COMUNICACIONES"/>
    <s v="SERVICIOS TECNOLÓGICOS"/>
    <s v="OFICIAL (TRD)"/>
    <x v="0"/>
    <s v="HISTORIALES"/>
    <s v="Historiales de equipos tecnológicos"/>
    <s v="Registro de actividades relacionadas con los equipos IT de la UPRA. Se registran actualizaciones de hardware, software, mantenimiento de equipos, información del responsable y software instalado."/>
    <s v="CASTELLANO"/>
    <s v="ELECTRONICO/PAPEL"/>
    <s v="Archivo de gestión y central de la UPRA"/>
    <s v="xlsx, pdf"/>
    <s v="Funcionarios, contratistas ST_x000a_"/>
    <s v="No disponible. Información que no se puede consultar por tener algún tipo de restricción."/>
    <d v="2015-03-08T00:00:00"/>
    <s v="SEMESTRAL"/>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3) MODERADO"/>
    <s v="3) PODRÍA AFECTAR LA TOMA DE DECISIONES"/>
    <s v="6) 14 DÍAS"/>
    <s v="PARCIAL"/>
    <d v="2024-12-31T00:00:00"/>
    <s v="Andrés Felipe Hernández León"/>
    <d v="2023-12-10T00:00:00"/>
    <s v="ALTO"/>
    <n v="3"/>
    <s v="ALTO"/>
    <n v="3"/>
    <n v="1"/>
    <n v="1"/>
    <s v="ALTO"/>
    <s v="MEDIO"/>
    <s v="MEDI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APOYO"/>
    <s v="GESTIÓN DE SERVICIOS TECNOLÓGICOS"/>
    <s v="OFICINA DE TECNOLOGÍAS DE LA INFORMACIÓN Y COMUNICACIONES"/>
    <s v="SERVICIOS TECNOLÓGICOS"/>
    <s v="OFICIAL (TRD)"/>
    <x v="0"/>
    <s v="INSTRUMENTOS DE SERVICIOS INFORMÁTICOS"/>
    <s v="Licencia de software"/>
    <s v="Hace referencia a los contratos adquiridos entre la entidad y el licenciatario de un progarma informatico para utilizar el software cumpliendo una serie de terminos."/>
    <s v="CASTELLANO"/>
    <s v="ELECTRONICO/PAPEL"/>
    <s v="Archivo de gestión y central de la UPRA"/>
    <s v="N/A"/>
    <s v="Funcionarios, contratistas ST_x000a_"/>
    <s v="Disponible. Información que se puede consultar por solicitud en el archivo central"/>
    <d v="2020-11-03T00:00:00"/>
    <s v="ANUAL"/>
    <s v="OFICINA DE TECNOLOGÍAS DE LA INFORMACIÓN Y COMUNICACIONES"/>
    <s v="SERVICIOS TECNOLÓGICOS"/>
    <s v="1) INFORMACIÓN PÚBLICA"/>
    <s v="1) PÚBLICO EN GENERAL"/>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BAJO"/>
    <n v="1"/>
    <s v="BAJO"/>
    <n v="1"/>
    <n v="0.5"/>
    <n v="1.25"/>
    <s v="BAJO"/>
    <s v="ALTO"/>
    <s v="BAJ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DE SERVICIOS TECNOLÓGICOS"/>
    <s v="OFICINA DE TECNOLOGÍAS DE LA INFORMACIÓN Y COMUNICACIONES"/>
    <s v="SERVICIOS TECNOLÓGICOS"/>
    <s v="OFICIAL (TRD)"/>
    <x v="0"/>
    <s v="PLANES"/>
    <s v="Planes de infraestructura tecnológica"/>
    <s v="Agrupa la documentación que evidencia la planeación donde brinda el soporte del flujo de la información de la UPRA, para asegurar el correcto funcionamiento del software y el hardware."/>
    <s v="CASTELLANO"/>
    <s v="ELECTRONICO"/>
    <s v="Archivo de gestión y central de la UPRA"/>
    <s v="docx, pdf, xlsx"/>
    <s v="Funcionarios, contratistas ST_x000a_"/>
    <s v="Disponible. Información que se puede consultar por solicitud en el archivo central"/>
    <d v="2022-11-03T00:00:00"/>
    <s v="ANUAL"/>
    <s v="OFICINA DE TECNOLOGÍAS DE LA INFORMACIÓN Y COMUNICACIONES"/>
    <s v="SERVICIOS TECNOLÓGICOS"/>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d v="2024-12-31T00:00:00"/>
    <s v="Andrés Felipe Hernández León"/>
    <d v="2023-12-10T00:00:00"/>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DE SERVICIOS TECNOLÓGICOS"/>
    <s v="OFICINA DE TECNOLOGÍAS DE LA INFORMACIÓN Y COMUNICACIONES"/>
    <s v="SERVICIOS TECNOLÓGICOS"/>
    <s v="OFICIAL (TRD)"/>
    <x v="0"/>
    <s v="PLANES"/>
    <s v="Planes de mantenimiento preventivo y evolutivo TI"/>
    <s v="Docuemntación que evidencia la planeación que desarrolla la UPRA para asegurar el correcto funcionamiento de la maquinaria y equipos con el que cuenta la entidad, por medio de acciones correctivas, preventivas y periodicas."/>
    <s v="CASTELLANO"/>
    <s v="ELECTRONICO"/>
    <s v="Archivo de gestión y central de la UPRA"/>
    <s v="xlsx"/>
    <s v="Funcionarios, contratistas ST_x000a_"/>
    <s v="Disponible. Información que se puede consultar por solicitud en el archivo central"/>
    <d v="2023-01-10T00:00:00"/>
    <s v="SEMESTRAL"/>
    <s v="OFICINA DE TECNOLOGÍAS DE LA INFORMACIÓN Y COMUNICACIONES"/>
    <s v="SERVICIOS TECNOLÓGICOS"/>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d v="2024-12-31T00:00:00"/>
    <s v="Andrés Felipe Hernández León"/>
    <d v="2023-12-10T00:00:00"/>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DE SERVICIOS TECNOLÓGICOS"/>
    <s v="OFICINA DE TECNOLOGÍAS DE LA INFORMACIÓN Y COMUNICACIONES"/>
    <s v="SERVICIOS TECNOLÓGICOS"/>
    <s v="OFICIAL (TRD)"/>
    <x v="0"/>
    <s v="REPORTES DE INCIDENTES DE SEGURIDAD DE LA INFORMACIÓN"/>
    <s v="N/A"/>
    <s v="Documentación donde se registra los reportes de incidentes en cuanto a la protección de la información y de los sistemas de información de acuerdo con la norma ISO 27001."/>
    <s v="CASTELLANO"/>
    <s v="ELECTRONICO"/>
    <s v="Archivo de gestión y central de la UPRA"/>
    <s v="xlsx, pdf"/>
    <s v="Funcionarios, contratistas ST_x000a_"/>
    <s v="Disponible. Información que se puede consultar por solicitud en el archivo central"/>
    <d v="2020-11-03T00:00:00"/>
    <s v="MENSUAL"/>
    <s v="OFICINA DE TECNOLOGÍAS DE LA INFORMACIÓN Y COMUNICACIONES"/>
    <s v="SERVICIOS TECNOLÓGICOS"/>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5) 7 DÍAS"/>
    <s v="NO APLICA"/>
    <d v="2024-12-31T00:00:00"/>
    <s v="Andrés Felipe Hernández León"/>
    <d v="2023-12-10T00:00:00"/>
    <s v="BAJO"/>
    <n v="1"/>
    <s v="MEDIO"/>
    <n v="2"/>
    <n v="0.5"/>
    <n v="1.25"/>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DE SERVICIOS TECNOLÓGICOS"/>
    <s v="OFICINA DE TECNOLOGÍAS DE LA INFORMACIÓN Y COMUNICACIONES"/>
    <s v="SERVICIOS TECNOLÓGICOS"/>
    <s v="NO OFICIAL (OTROS ACTIVOS)"/>
    <x v="0"/>
    <s v="N/A"/>
    <s v="Evidencias de servicios tecnológicos"/>
    <s v="Permiten mostrar la gestión sobre la infraestructura tecnológica, que soporta los sistemas y servicios de información en la UPRA."/>
    <s v="CASTELLANO"/>
    <s v="ELECTRONICO/PAPEL"/>
    <s v="Archivo de gestión y central de la UPRA"/>
    <s v="xlsx, pdf, docx, pptx"/>
    <s v="Funcionarios, contratistas ST_x000a_"/>
    <s v="Disponible. Información que se puede consultar por solicitud en el archivo central"/>
    <d v="2015-03-06T00:00:00"/>
    <s v="SEMESTRAL"/>
    <s v="OFICINA DE TECNOLOGÍAS DE LA INFORMACIÓN Y COMUNICACIONES"/>
    <s v="SERVICIOS TECNOLÓGICOS"/>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5) 7 DÍAS"/>
    <s v="NO APLICA"/>
    <d v="2024-12-31T00:00:00"/>
    <s v="Andrés Felipe Hernández León"/>
    <d v="2023-12-10T00:00:00"/>
    <s v="BAJO"/>
    <n v="1"/>
    <s v="MEDIO"/>
    <n v="2"/>
    <n v="0.5"/>
    <n v="1.25"/>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DE SERVICIOS TECNOLÓGICOS"/>
    <s v="OFICINA DE TECNOLOGÍAS DE LA INFORMACIÓN Y COMUNICACIONES"/>
    <s v="GOBIERNO Y ESTRATEGIA"/>
    <s v="OFICIAL (TRD)"/>
    <x v="0"/>
    <s v="ACTAS"/>
    <s v="Actas de la Oficina de Tecnologías de la Información y las Comunicaciones"/>
    <s v="Actas de la Oficina de Tecnologías de la Información y las Comunicaciones"/>
    <s v="CASTELLANO"/>
    <m/>
    <s v="Archivo de gestión y central de la UPRA"/>
    <s v="docx"/>
    <s v="Funcionarios, contratistas ST_x000a_"/>
    <s v="Disponible. Información que se puede consultar por solicitud en el archivo central"/>
    <m/>
    <s v="POR DEMANDA"/>
    <s v="OFICINA DE TECNOLOGÍAS DE LA INFORMACIÓN Y COMUNICACIONES"/>
    <m/>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d v="2024-12-31T00:00:00"/>
    <s v="Andrés Felipe Hernández León"/>
    <d v="2023-12-10T00:00:00"/>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OFICINA DE TECNOLOGÍAS DE LA INFORMACIÓN Y COMUNICACIONES"/>
    <s v="GESTIÓN DE INFORMACIÓN"/>
    <s v="OFICIAL (TRD)"/>
    <x v="0"/>
    <s v="GESTION DE INFORMACION"/>
    <s v="Gestión de información"/>
    <s v="Gestión de información"/>
    <s v="CASTELLANO"/>
    <m/>
    <s v="Archivo de gestión y central de la UPRA"/>
    <m/>
    <m/>
    <s v="Disponible. Información que se puede consultar por solicitud en el archivo central"/>
    <m/>
    <m/>
    <s v="OFICINA DE TECNOLOGÍAS DE LA INFORMACIÓN Y COMUNICACIONES"/>
    <m/>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OFICINA DE TECNOLOGÍAS DE LA INFORMACIÓN Y COMUNICACIONES"/>
    <s v="GESTIÓN DE INFORMACIÓN"/>
    <s v="OFICIAL (TRD)"/>
    <x v="0"/>
    <s v="PLANES"/>
    <s v="Plan de calidad de la Información"/>
    <s v="Plan de calidad de la Información"/>
    <s v="CASTELLANO"/>
    <m/>
    <s v="Archivo de gestión y central de la UPRA"/>
    <m/>
    <m/>
    <s v="Disponible. Información que se puede consultar por solicitud en el archivo central"/>
    <m/>
    <m/>
    <s v="OFICINA DE TECNOLOGÍAS DE LA INFORMACIÓN Y COMUNICACIONES"/>
    <m/>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OFICINA DE TECNOLOGÍAS DE LA INFORMACIÓN Y COMUNICACIONES"/>
    <s v="GOBIERNO Y ESTRATEGIA"/>
    <s v="OFICIAL (TRD)"/>
    <x v="0"/>
    <s v="PLANES"/>
    <s v="Planes de Tecnología de la Información"/>
    <s v="Planes de Tecnología de la Información"/>
    <s v="CASTELLANO"/>
    <m/>
    <s v="Archivo de gestión y central de la UPRA"/>
    <m/>
    <m/>
    <s v="Disponible. Información que se puede consultar por solicitud en el archivo central"/>
    <m/>
    <m/>
    <s v="OFICINA DE TECNOLOGÍAS DE LA INFORMACIÓN Y COMUNICACIONES"/>
    <m/>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OFICINA DE TECNOLOGÍAS DE LA INFORMACIÓN Y COMUNICACIONES"/>
    <s v="SISTEMAS DE INFORMACIÓN"/>
    <s v="OFICIAL (TRD)"/>
    <x v="0"/>
    <s v="PROYECTOS"/>
    <s v="Proyecto de Ingeniería de Software"/>
    <s v="Proyecto de Ingeniería de Software"/>
    <s v="CASTELLANO"/>
    <m/>
    <s v="Archivo de gestión y central de la UPRA"/>
    <m/>
    <m/>
    <s v="Disponible. Información que se puede consultar por solicitud en el archivo central"/>
    <m/>
    <m/>
    <s v="OFICINA DE TECNOLOGÍAS DE LA INFORMACIÓN Y COMUNICACIONES"/>
    <m/>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OFICINA DE TECNOLOGÍAS DE LA INFORMACIÓN Y COMUNICACIONES"/>
    <s v="GOBIERNO Y ESTRATEGIA"/>
    <s v="OFICIAL (TRD)"/>
    <x v="0"/>
    <s v="PROYECTOS"/>
    <s v="Proyectos de Tecnología de la Información"/>
    <s v="Proyectos de Tecnología de la Información"/>
    <s v="CASTELLANO"/>
    <m/>
    <s v="Archivo de gestión y central de la UPRA"/>
    <m/>
    <m/>
    <s v="Disponible. Información que se puede consultar por solicitud en el archivo central"/>
    <m/>
    <m/>
    <s v="OFICINA DE TECNOLOGÍAS DE LA INFORMACIÓN Y COMUNICACIONES"/>
    <m/>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OFICINA DE TECNOLOGÍAS DE LA INFORMACIÓN Y COMUNICACIONES"/>
    <s v="GOBIERNO Y ESTRATEGIA"/>
    <s v="OFICIAL (TRD)"/>
    <x v="0"/>
    <s v="REGISTROS DE GESTIÓN DE TECNOLOGÍA DE LA INFORMACIÓN"/>
    <s v="N/A"/>
    <s v="Registros de gestión"/>
    <s v="CASTELLANO"/>
    <m/>
    <s v="Archivo de gestión y central de la UPRA"/>
    <m/>
    <m/>
    <s v="Disponible. Información que se puede consultar por solicitud en el archivo central"/>
    <m/>
    <m/>
    <s v="OFICINA DE TECNOLOGÍAS DE LA INFORMACIÓN Y COMUNICACIONES"/>
    <m/>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ANÁLISIS DE INFORMACIÓN"/>
    <s v="OFICIAL (TRD)"/>
    <x v="0"/>
    <s v="SOLICITUDES DE ANALISIS DE INFORMACIÓN"/>
    <s v="N/A"/>
    <s v="Formato de solicitud de análisis de información, diligenciado por alguna de las dependencias de la entidad con la descripción de la solicitud y producto requerido."/>
    <s v="CASTELLANO"/>
    <s v="ELECTRONICO"/>
    <s v="Archivo de gestión y central de la UPRA"/>
    <m/>
    <m/>
    <s v="Disponible. Información que se puede consultar por solicitud en el archivo central"/>
    <d v="2013-04-01T00:00:00"/>
    <s v="DIARIO"/>
    <s v="OFICINA DE TECNOLOGÍAS DE LA INFORMACIÓN Y COMUNICACIONES"/>
    <s v="ANÁLISI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GOBIERNO Y ESTRATEGIA"/>
    <s v="NO OFICIAL (OTROS ACTIVOS)"/>
    <x v="0"/>
    <s v="N/A"/>
    <s v="Plan estratégico de tecnologías de información y comunicaciones – PETIC"/>
    <s v="Publicación del anexo 10 del plan de acción, desarrollado acorde con la guía para la construcción del PETI del Ministerio de las TIC; está conformado por programas y proyectos que cubren necesidades institucionales relacionadas con las Tecnologías de la Información y Comunicaciones."/>
    <s v="CASTELLANO"/>
    <m/>
    <s v="Archivo de gestión y central de la UPRA"/>
    <m/>
    <m/>
    <s v="Disponible. Información que se puede consultar por solicitud en el archivo central"/>
    <m/>
    <m/>
    <s v="OFICINA DE TECNOLOGÍAS DE LA INFORMACIÓN Y COMUNICACIONES"/>
    <s v="GOBIERNO Y ESTRATEGIA"/>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GOBIERNO Y ESTRATEGIA"/>
    <s v="NO OFICIAL (OTROS ACTIVOS)"/>
    <x v="0"/>
    <s v="N/A"/>
    <s v="Plan de transformación digital"/>
    <s v="Documento que muestra la definición de los proyectos considerados dentro del Plan de Transformación Digital del Estado establecido por la Presidencia de la República."/>
    <s v="CASTELLANO"/>
    <m/>
    <s v="Archivo de gestión y central de la UPRA"/>
    <m/>
    <m/>
    <s v="Disponible. Información que se puede consultar por solicitud en el archivo central"/>
    <m/>
    <m/>
    <s v="OFICINA DE TECNOLOGÍAS DE LA INFORMACIÓN Y COMUNICACIONES"/>
    <s v="GOBIERNO Y ESTRATEGIA"/>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GOBIERNO Y ESTRATEGIA"/>
    <s v="NO OFICIAL (OTROS ACTIVOS)"/>
    <x v="0"/>
    <s v="N/A"/>
    <s v="Esquema de gobierno de TI políticas y lineamientos de gestión de TI"/>
    <s v="Documento Manual de Política de Tecnologías de la Información - TI de la UPRA"/>
    <s v="CASTELLANO"/>
    <m/>
    <s v="Archivo de gestión y central de la UPRA"/>
    <m/>
    <m/>
    <s v="Disponible. Información que se puede consultar por solicitud en el archivo central"/>
    <m/>
    <m/>
    <s v="OFICINA DE TECNOLOGÍAS DE LA INFORMACIÓN Y COMUNICACIONES"/>
    <s v="GOBIERNO Y ESTRATEGIA"/>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ASESORÍA DE PLANEACIÓN"/>
    <s v="NO OFICIAL (OTROS ACTIVOS)"/>
    <x v="0"/>
    <s v="N/A"/>
    <s v="Documentación de arquitectura de TI, empresarial, misional, actualizada e incorporada en el repositorio de arquitectura"/>
    <s v="El repositorio de arquitectura es un sitio en SharePoint con acceso solo a unos interesados definidos."/>
    <s v="CASTELLANO"/>
    <m/>
    <s v="Archivo de gestión y central de la UPRA"/>
    <m/>
    <m/>
    <s v="Disponible. Información que se puede consultar por solicitud en el archivo central"/>
    <m/>
    <m/>
    <s v="OFICINA DE TECNOLOGÍAS DE LA INFORMACIÓN Y COMUNICACIONES"/>
    <s v="ASESORÍA DE PLANE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ASESORÍA DE PLANEACIÓN"/>
    <s v="NO OFICIAL (OTROS ACTIVOS)"/>
    <x v="0"/>
    <s v="N/A"/>
    <s v="Seguimiento de proyectos del plan estratégico de tecnologías de información y comunicaciones, de transformación digital y del plan de acción institucional"/>
    <s v="Documento que muestra el avance mensual de los proyectos de TI relacionados en el Plan Estratégico de Tecnologías de la Información y Comunicaciones. En el avance de los proyectos considerados dentro del plan de Transformación digital de la Presidencia de la República, se incluye en el avance mensual."/>
    <s v="CASTELLANO"/>
    <m/>
    <s v="Archivo de gestión y central de la UPRA"/>
    <m/>
    <m/>
    <s v="Disponible. Información que se puede consultar por solicitud en el archivo central"/>
    <m/>
    <m/>
    <s v="OFICINA DE TECNOLOGÍAS DE LA INFORMACIÓN Y COMUNICACIONES"/>
    <s v="ASESORÍA DE PLANE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OFICINA DE TECNOLOGÍAS DE LA INFORMACIÓN Y COMUNICACIONES"/>
    <s v="GOBIERNO Y ESTRATEGIA"/>
    <s v="NO OFICIAL (OTROS ACTIVOS)"/>
    <x v="0"/>
    <s v="N/A"/>
    <s v="Documentación de las evidencias los proyectos PETIC"/>
    <s v="Repositorios y documentación asociada al desarrollo de cada uno de los proyectos PETIC"/>
    <s v="CASTELLANO"/>
    <m/>
    <s v="Archivo de gestión y central de la UPRA"/>
    <m/>
    <m/>
    <s v="Disponible. Información que se puede consultar por solicitud en el archivo central"/>
    <m/>
    <m/>
    <s v="OFICINA DE TECNOLOGÍAS DE LA INFORMACIÓN Y COMUNICACIONES"/>
    <s v="GOBIERNO Y ESTRATEGIA"/>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OFICINA DE TECNOLOGÍAS DE LA INFORMACIÓN Y COMUNICACIONES"/>
    <s v="GOBIERNO Y ESTRATEGIA"/>
    <s v="NO OFICIAL (OTROS ACTIVOS)"/>
    <x v="0"/>
    <s v="N/A"/>
    <s v="Evaluación de gestión de la oficina TIC"/>
    <s v="Actas de reunión de los comités de Gobierno de TI liderado por la Jefe TIC, en donde se socializan a los responsables de dominio, los resultados mensuales de la gestión de la Oficina TIC."/>
    <s v="CASTELLANO"/>
    <m/>
    <s v="Archivo de gestión y central de la UPRA"/>
    <m/>
    <m/>
    <s v="Disponible. Información que se puede consultar por solicitud en el archivo central"/>
    <m/>
    <m/>
    <s v="OFICINA DE TECNOLOGÍAS DE LA INFORMACIÓN Y COMUNICACIONES"/>
    <s v="GOBIERNO Y ESTRATEGIA"/>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OFICINA DE TECNOLOGÍAS DE LA INFORMACIÓN Y COMUNICACIONES"/>
    <s v="GOBIERNO Y ESTRATEGIA"/>
    <s v="NO OFICIAL (OTROS ACTIVOS)"/>
    <x v="0"/>
    <s v="N/A"/>
    <s v="Seguimiento a la implementación y cumplimiento del esquema de gobierno"/>
    <s v="Ficha del proyecto PETIC Gestión y Gobierno de TI en donde se registra el avance de las tareas del plan de trabajo."/>
    <s v="CASTELLANO"/>
    <m/>
    <s v="Archivo de gestión y central de la UPRA"/>
    <m/>
    <m/>
    <s v="Disponible. Información que se puede consultar por solicitud en el archivo central"/>
    <m/>
    <m/>
    <s v="OFICINA DE TECNOLOGÍAS DE LA INFORMACIÓN Y COMUNICACIONES"/>
    <s v="GOBIERNO Y ESTRATEGIA"/>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OFICINA DE TECNOLOGÍAS DE LA INFORMACIÓN Y COMUNICACIONES"/>
    <s v="GOBIERNO Y ESTRATEGIA"/>
    <s v="NO OFICIAL (OTROS ACTIVOS)"/>
    <x v="0"/>
    <s v="N/A"/>
    <s v="Gestión asociada a la arquitectura empresarial de la UPRA"/>
    <s v="Actas de reunión de los comités de Arquitectura, liderado por el equipo de arquitectura Empresarial de la Oficina TIC, en donde se socializan a los responsables de dominio, los avances de las arquitecturas de los proyectos PETIC."/>
    <s v="CASTELLANO"/>
    <m/>
    <s v="Archivo de gestión y central de la UPRA"/>
    <m/>
    <m/>
    <s v="Disponible. Información que se puede consultar por solicitud en el archivo central"/>
    <m/>
    <m/>
    <s v="OFICINA DE TECNOLOGÍAS DE LA INFORMACIÓN Y COMUNICACIONES"/>
    <s v="GOBIERNO Y ESTRATEGIA"/>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ASESORÍA DE PLANEACIÓN"/>
    <s v="NO OFICIAL (OTROS ACTIVOS)"/>
    <x v="0"/>
    <s v="N/A"/>
    <s v="Seguimiento a los riesgos del proceso gestión de información agropecuaria"/>
    <s v="Documento en el que se describen los riesgos de los procesos liderados por la oficina TIC, sus controles y el seguimiento biemensual a estos."/>
    <s v="CASTELLANO"/>
    <m/>
    <s v="Archivo de gestión y central de la UPRA"/>
    <m/>
    <m/>
    <s v="Disponible. Información que se puede consultar por solicitud en el archivo central"/>
    <m/>
    <m/>
    <s v="OFICINA DE TECNOLOGÍAS DE LA INFORMACIÓN Y COMUNICACIONES"/>
    <s v="ASESORÍA DE PLANE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ASESORÍA DE PLANEACIÓN"/>
    <s v="NO OFICIAL (OTROS ACTIVOS)"/>
    <x v="0"/>
    <s v="N/A"/>
    <s v="Evaluación del desempeño de los indicadores del proceso"/>
    <s v="Documento de seguimiento en el que se consolidan los resultados de los indicadores de proceso liderados por la Oficina TIC"/>
    <s v="CASTELLANO"/>
    <m/>
    <s v="Archivo de gestión y central de la UPRA"/>
    <m/>
    <m/>
    <s v="Disponible. Información que se puede consultar por solicitud en el archivo central"/>
    <m/>
    <m/>
    <s v="OFICINA DE TECNOLOGÍAS DE LA INFORMACIÓN Y COMUNICACIONES"/>
    <s v="ASESORÍA DE PLANE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OFICINA DE TECNOLOGÍAS DE LA INFORMACIÓN Y COMUNICACIONES"/>
    <s v="USO Y APROPIACIÓN"/>
    <s v="NO OFICIAL (OTROS ACTIVOS)"/>
    <x v="0"/>
    <s v="N/A"/>
    <s v="Encuentros de valor y uso y apropiación de TI"/>
    <s v="Conjunto de documentos de material audiovisual en los que se evidencia las estrategias de uso y apropiación de tecnologías de información."/>
    <s v="CASTELLANO"/>
    <m/>
    <s v="Archivo de gestión y central de la UPRA"/>
    <m/>
    <m/>
    <s v="Disponible. Información que se puede consultar por solicitud en el archivo central"/>
    <m/>
    <m/>
    <s v="OFICINA DE TECNOLOGÍAS DE LA INFORMACIÓN Y COMUNICACIONES"/>
    <s v="USO Y APROPI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OFICINA DE TECNOLOGÍAS DE LA INFORMACIÓN Y COMUNICACIONES"/>
    <s v="USO Y APROPIACIÓN"/>
    <s v="NO OFICIAL (OTROS ACTIVOS)"/>
    <x v="0"/>
    <s v="N/A"/>
    <s v="Informe de seguimiento uso y apropiación de TI"/>
    <s v="Documento que contiene los avances realizados."/>
    <s v="CASTELLANO"/>
    <m/>
    <s v="Archivo de gestión y central de la UPRA"/>
    <m/>
    <m/>
    <s v="Disponible. Información que se puede consultar por solicitud en el archivo central"/>
    <m/>
    <m/>
    <s v="OFICINA DE TECNOLOGÍAS DE LA INFORMACIÓN Y COMUNICACIONES"/>
    <s v="USO Y APROPI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OFICINA DE TECNOLOGÍAS DE LA INFORMACIÓN Y COMUNICACIONES"/>
    <s v="ANÁLISIS DE INFORMACIÓN"/>
    <s v="NO OFICIAL (OTROS ACTIVOS)"/>
    <x v="0"/>
    <s v="N/A"/>
    <s v="Matriz de solicitudes de análisis"/>
    <s v="Tabla para el registro de información proveniente de las solicitudes de analisis."/>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ANÁLISIS DE INFORMACIÓN"/>
    <s v="NO OFICIAL (OTROS ACTIVOS)"/>
    <x v="0"/>
    <s v="N/A"/>
    <s v="Respuesta de la solicitud"/>
    <s v="Correo electronico con el envio de la información, que hace parte de la evidencia de entrega  del producto solicitado. (pdf)"/>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ANÁLISIS DE INFORMACIÓN"/>
    <s v="NO OFICIAL (OTROS ACTIVOS)"/>
    <x v="0"/>
    <s v="N/A"/>
    <s v="Productos entregables de requerimientos de análisis"/>
    <s v="Mapas y tablas que dan respuesta a cada una de las solicitudes con la información tematica. (png - excel-pdf)"/>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ANÁLISIS DE INFORMACIÓN"/>
    <s v="NO OFICIAL (OTROS ACTIVOS)"/>
    <x v="0"/>
    <s v="N/A"/>
    <s v="Productos finales de análisis de información"/>
    <s v="Modelos, capas intermedias (nacionales), salidas gráficas, capas finales (departamentales y nacionales), lista Finagro"/>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ANÁLISIS DE INFORMACIÓN"/>
    <s v="NO OFICIAL (OTROS ACTIVOS)"/>
    <x v="0"/>
    <s v="N/A"/>
    <s v="Fichas docuanálisis"/>
    <s v="Fichas que detallan la documentación de algunos procesos de análisis de información recurrentes"/>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ANÁLISIS DE INFORMACIÓN"/>
    <s v="NO OFICIAL (OTROS ACTIVOS)"/>
    <x v="0"/>
    <s v="N/A"/>
    <s v="Base de datos de fuentes"/>
    <s v="Base de datos de fuentes de información para realizar análisis."/>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ANÁLISIS DE INFORMACIÓN"/>
    <s v="NO OFICIAL (OTROS ACTIVOS)"/>
    <x v="0"/>
    <s v="N/A"/>
    <s v="Productos de innovación"/>
    <s v="Prototipos, guías, otros documentos, scripts, aplicativos"/>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ANÁLISIS DE INFORMACIÓN"/>
    <s v="NO OFICIAL (OTROS ACTIVOS)"/>
    <x v="0"/>
    <s v="N/A"/>
    <s v="Instrumentos para la gestión del ciclo  de vida de la información"/>
    <s v="Documento que contiene información para el fortalecimiento de la calidad de los datos."/>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SISTEMAS DE INFORMACIÓN"/>
    <s v="NO OFICIAL (OTROS ACTIVOS)"/>
    <x v="0"/>
    <s v="N/A"/>
    <s v="Solicitud de cambios en los sistemas de información o de nuevo desarrollo de software"/>
    <s v="Formato donde los usuarios de sistemas de información de la entidad deben registrar las solicitudes de cambios o nuevos desarrollos."/>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SISTEMAS DE INFORMACIÓN"/>
    <s v="NO OFICIAL (OTROS ACTIVOS)"/>
    <x v="0"/>
    <s v="N/A"/>
    <s v="Análisis de viabilidades de nuevos sistemas de información"/>
    <s v="Formato donde los profesionales de la Oficina TIC - Sistemas de Información deben evaluar la viabilidad de cambios en los sistemas de información que se encuentran en operación en la entidad, considerando aspectos como  la disponibilidad del motor de base de datos, licenciamiento de software, recurso humanos, disponibilidad de recursos financieros, disponibilidad de infraestructura tecnológica física,  y riesgos asociados a la solicitud."/>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SISTEMAS DE INFORMACIÓN"/>
    <s v="NO OFICIAL (OTROS ACTIVOS)"/>
    <x v="0"/>
    <s v="N/A"/>
    <s v="Análisis de viabilidades de cambios en los sistemas de información"/>
    <s v="Formato donde los profesionales de la Oficina TIC - Sistemas de Información deben evaluar la viabilidad de cambios en los sistemas de información que se encuentran en operación en la entidad, considerando aspectos como la disponibilidad de licencias,  la disponibilidad del recurso humanos, disponibilidad de recursos financieros y riesgos asociados a la solicitud."/>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SISTEMAS DE INFORMACIÓN"/>
    <s v="NO OFICIAL (OTROS ACTIVOS)"/>
    <x v="0"/>
    <s v="N/A"/>
    <s v="Documento de arquitectura"/>
    <s v="Documento en el cual se describen los atributos de arquitectura de software del sistema de información, incluye los interesados o stakeholders del sistema, atributos de calidad, requerimientos funcionale, patrones de diseño, vistas de: alto nivel, componentes, lógica, implementación, datos e interoperabilidad."/>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SISTEMAS DE INFORMACIÓN"/>
    <s v="NO OFICIAL (OTROS ACTIVOS)"/>
    <x v="0"/>
    <s v="N/A"/>
    <s v="Acta de reunión de requerimientos"/>
    <s v="Documento dónde se registra el listado de requerimientos presentados en reunión por el solicitante o futuros usuarios de la solucion de software"/>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SISTEMAS DE INFORMACIÓN"/>
    <s v="NO OFICIAL (OTROS ACTIVOS)"/>
    <x v="0"/>
    <s v="N/A"/>
    <s v="Documentos de análisis de historias de usuarios"/>
    <s v="Documento dónde se describe el análisis de solución a los  requerimientos presentados del solicitante, este puede incluir el flujo de actividades y resultados esperados."/>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SISTEMAS DE INFORMACIÓN"/>
    <s v="NO OFICIAL (OTROS ACTIVOS)"/>
    <x v="0"/>
    <s v="N/A"/>
    <s v="Acta de reunión de entendimiento y validación"/>
    <s v="Documento donde se registra la reunión de exposición del análisis del requerimientos aprobados para una solucion de software, en ella participan el análista de requerimientos y el desarrollador."/>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SISTEMAS DE INFORMACIÓN"/>
    <s v="NO OFICIAL (OTROS ACTIVOS)"/>
    <x v="0"/>
    <s v="N/A"/>
    <s v="Documento diseño base de datos"/>
    <s v="Documento dónde se registra el modelado conceptual, fisico y logico de una base de datos asociada a un sistema de información"/>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SISTEMAS DE INFORMACIÓN"/>
    <s v="NO OFICIAL (OTROS ACTIVOS)"/>
    <x v="0"/>
    <s v="N/A"/>
    <s v="Diccionario de datos"/>
    <s v="Documento dónde se registra la descripción de entidades, (tablas, atributos), y vistas de una base de datos asociada a un sistema de información."/>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SISTEMAS DE INFORMACIÓN"/>
    <s v="NO OFICIAL (OTROS ACTIVOS)"/>
    <x v="0"/>
    <s v="N/A"/>
    <s v="Plan de pruebas"/>
    <s v="Documento que describen las pruebas a realizar a los desarrollos de software realizados, con el objetivo de verificar la funcionalidad y usabilidad del sistema."/>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SISTEMAS DE INFORMACIÓN"/>
    <s v="NO OFICIAL (OTROS ACTIVOS)"/>
    <x v="0"/>
    <s v="N/A"/>
    <s v="Matriz de ejecución de pruebas"/>
    <s v="Formato en el cual se registran la ejecución de pruebas que fueron establecidas en el plan de pruebas de la solución de software."/>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SISTEMAS DE INFORMACIÓN"/>
    <s v="NO OFICIAL (OTROS ACTIVOS)"/>
    <x v="0"/>
    <s v="N/A"/>
    <s v="Acta de reunión - aprobación de usuarios ambiente de pruebas"/>
    <s v="Documento donde se registra la reunión de aprobación de los desarrollos realizados, utilizando el ambiente de pruebas de la solución de software."/>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SISTEMAS DE INFORMACIÓN"/>
    <s v="NO OFICIAL (OTROS ACTIVOS)"/>
    <x v="0"/>
    <s v="N/A"/>
    <s v="Actas de reunión transferencia tecnológica"/>
    <s v="Documento donde se registra la reunión de explicación al solicitante/usuario final sobre el funcionamiento de la solución de software desarrollada."/>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SISTEMAS DE INFORMACIÓN"/>
    <s v="NO OFICIAL (OTROS ACTIVOS)"/>
    <x v="0"/>
    <s v="N/A"/>
    <s v="Manual de administración de la base de datos"/>
    <s v="Documento donde se registran aspectos como requsitos para la instalación de una Base de Datos de un sistema de información, parametros de configuración de la base de datos, el procedimiento de creación de la Base de datos, acciones en caso de fallos de la base de datos, procedimiento para copias de respaldo o restauración de la base de datos.."/>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SISTEMAS DE INFORMACIÓN"/>
    <s v="NO OFICIAL (OTROS ACTIVOS)"/>
    <x v="0"/>
    <s v="N/A"/>
    <s v="Plan de trabajo para la solución de software"/>
    <s v="Documento dónde se registra la planificación de recursos humanos y tecnológicos para la solución de software a desarrollar"/>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SISTEMAS DE INFORMACIÓN"/>
    <s v="NO OFICIAL (OTROS ACTIVOS)"/>
    <x v="0"/>
    <s v="N/A"/>
    <s v="Manual de instalación y configuración"/>
    <s v="Documento dónde se describen los requisitos y procedimientos para la instalación y configuración de la solución de software, asi como las acciones a tomar en caso de fallos o caídas."/>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SISTEMAS DE INFORMACIÓN"/>
    <s v="NO OFICIAL (OTROS ACTIVOS)"/>
    <x v="0"/>
    <s v="N/A"/>
    <s v="Manual de usuario"/>
    <s v="Documento dónde se describen los requisitos minimos de hardware y software que debe tener el usuario para poder utilizar el sistema de información, asi como los niveles de acceso y descripción de funcionalidades del mismo."/>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SISTEMAS DE INFORMACIÓN"/>
    <s v="NO OFICIAL (OTROS ACTIVOS)"/>
    <x v="0"/>
    <s v="N/A"/>
    <s v="Matriz de gestión de estándares"/>
    <s v="Es la compilacion de los productos correspondientes al presente año y vigencias anteriores, con el seguimiento respectivo de los estandares de información acorde a los procedimientos, los cuales son: Especificación tecnica, informe de evaluacion de calidad y metadato"/>
    <s v="CASTELLANO"/>
    <m/>
    <s v="Archivo de gestión y central de la UPRA"/>
    <m/>
    <m/>
    <s v="Disponible. Información que se puede consultar por solicitud en el archivo central"/>
    <m/>
    <m/>
    <s v="OFICINA DE TECNOLOGÍAS DE LA INFORMACIÓN Y COMUNICACIONES"/>
    <s v="SISTEMA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ANÁLISIS DE INFORMACIÓN"/>
    <s v="NO OFICIAL (OTROS ACTIVOS)"/>
    <x v="0"/>
    <s v="N/A"/>
    <s v="Informe de evaluación de calidad producto geográfico"/>
    <s v="Formato para la validación de los diversos criterios de calidad definidos en la especificacion tecnica, con respecto a capas geograficas, tales como: Validación topologica y campos acordes a la estructura de la base de datos corporativas."/>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ANÁLISIS DE INFORMACIÓN"/>
    <s v="NO OFICIAL (OTROS ACTIVOS)"/>
    <x v="0"/>
    <s v="N/A"/>
    <s v="Reporte del catálogo de metadatos"/>
    <s v="Consolidado de los metadatos generados por medio de la aplicación Geonetwork."/>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ANÁLISIS DE INFORMACIÓN"/>
    <s v="NO OFICIAL (OTROS ACTIVOS)"/>
    <x v="0"/>
    <s v="N/A"/>
    <s v="Metadatos"/>
    <s v="Estándar de información para productos UPRA en la plataforma GeoNetwork, donde intervienen productos documentales y productos cartograficos."/>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ANÁLISIS DE INFORMACIÓN"/>
    <s v="NO OFICIAL (OTROS ACTIVOS)"/>
    <x v="0"/>
    <s v="N/A"/>
    <s v="Seguimiento publicación datos abiertos"/>
    <s v="Matriz de seguimiento que permite identificar los productos UPRA que seran publicados en el portal de datos abiertos."/>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ANÁLISIS DE INFORMACIÓN"/>
    <s v="NO OFICIAL (OTROS ACTIVOS)"/>
    <x v="0"/>
    <s v="N/A"/>
    <s v="Formato diligenciado de entrega producto UPRA para almacenamiento"/>
    <s v="Formato 021 que describe los archivos propios de un producto UPRA a almacenar en el repositirio de información, teniendo en cuenta la validacion final de los respectivos estandares tales como: Especificación tecnica, informe de evaluacion de calidad y metadato"/>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ANÁLISIS DE INFORMACIÓN"/>
    <s v="NO OFICIAL (OTROS ACTIVOS)"/>
    <x v="0"/>
    <s v="N/A"/>
    <s v="Seguimiento servicios y datos"/>
    <s v="Matriz de seguimiento que permite identificar las fuentes de información y los datos a ser descargados por medio de servicios, teniendo en cuenta la frecuencia de descarga, el ID de repositorio y las respectivas observaciones encontradas."/>
    <s v="CASTELLANO"/>
    <m/>
    <s v="Archivo de gestión y central de la UPRA"/>
    <m/>
    <m/>
    <s v="Disponible. Información que se puede consultar por solicitud en el archivo central"/>
    <m/>
    <m/>
    <s v="OFICINA DE TECNOLOGÍAS DE LA INFORMACIÓN Y COMUNICACIONES"/>
    <s v="ANÁLISI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 LA INFORMACIÓN AGROPECUARIA"/>
    <s v="DIRECCIÓN GENERAL"/>
    <s v="ANÁLISIS DE INFORMACIÓN"/>
    <s v="NO OFICIAL (OTROS ACTIVOS)"/>
    <x v="0"/>
    <s v="N/A"/>
    <s v="Matriz de seguimiento a la calidad de la información geográfica"/>
    <s v="Matriz que muestra el seguimiento de las actividades de calidad realizadas a las capas geograficas suministradas para tal fin."/>
    <s v="CASTELLANO"/>
    <m/>
    <s v="Archivo de gestión y central de la UPRA"/>
    <m/>
    <m/>
    <s v="Disponible. Información que se puede consultar por solicitud en el archivo central"/>
    <m/>
    <s v="ANUAL"/>
    <s v="OFICINA DE TECNOLOGÍAS DE LA INFORMACIÓN Y COMUNICACIONES"/>
    <s v="ANÁLISIS DE INFORMACIÓN"/>
    <s v="1) INFORMACIÓN PÚBLICA"/>
    <s v="2) INTERNO DE LA ENTIDAD"/>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MEDIO"/>
    <n v="2"/>
    <n v="0.5"/>
    <n v="1"/>
    <s v="MEDI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LANES"/>
    <s v="Planes de Divulgación y Comunicaciones"/>
    <s v="Plan de divulgación y comunicaciones 2014 -2015, el cual contiene las actividades de comunicación y divulgación que se realizarán durante este período."/>
    <s v="CASTELLANO"/>
    <s v="ELECTRONICO"/>
    <s v="Archivo de gestión y central de la UPRA"/>
    <m/>
    <m/>
    <s v="Disponible. Información que se puede consultar por solicitud en el archivo central"/>
    <s v="30/9/2014"/>
    <s v="ANUAL"/>
    <s v="DIRECCIÓN GENERAL"/>
    <s v="ASESORÍA DE COMUNICACIONES"/>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LANES"/>
    <s v="Planes de Divulgación y Comunicaciones"/>
    <s v="Plan de divulgación y comunicaciones 2016, el cual contiene las actividades de comunicación y divulgación que se realizarán durante este período."/>
    <s v="CASTELLANO"/>
    <s v="ELECTRONICO"/>
    <s v="Archivo de gestión y central de la UPRA"/>
    <m/>
    <m/>
    <s v="Disponible. Información que se puede consultar por solicitud en el archivo central"/>
    <s v="30/11/2015"/>
    <s v="ANUAL"/>
    <s v="DIRECCIÓN GENERAL"/>
    <s v="ASESORÍA DE COMUNICACIONES"/>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LANES"/>
    <s v="Planes de Divulgación y Comunicaciones"/>
    <s v="Plan de divulgación y comunicaciones 2017 -2018, el cual contiene las actividades de comunicación y divulgación que se realizarán durante este período."/>
    <s v="CASTELLANO"/>
    <s v="ELECTRONICO"/>
    <s v="Archivo de gestión y central de la UPRA"/>
    <m/>
    <m/>
    <s v="Disponible. Información que se puede consultar por solicitud en el archivo central"/>
    <s v="31/01/2017"/>
    <s v="ANUAL"/>
    <s v="DIRECCIÓN GENERAL"/>
    <s v="ASESORÍA DE COMUNICACIONES"/>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LANES"/>
    <s v="Planes de Divulgación y Comunicaciones"/>
    <s v="Plan de divulgación y comunicaciones 2018 -2019, el cual contiene las actividades de comunicación y divulgación que se realizarán durante este período."/>
    <s v="CASTELLANO"/>
    <s v="ELECTRONICO"/>
    <s v="Archivo de gestión y central de la UPRA"/>
    <m/>
    <m/>
    <s v="Disponible. Información que se puede consultar por solicitud en el archivo central"/>
    <s v="26/12/2017"/>
    <s v="ANUAL"/>
    <s v="DIRECCIÓN GENERAL"/>
    <s v="ASESORÍA DE COMUNICACIONES"/>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LANES"/>
    <s v="Planes de Divulgación y Comunicaciones"/>
    <s v="Plan de divulgación y comunicaciones 2019 -2020, el cual contiene las actividades de comunicación y divulgación que se realizarán durante este período."/>
    <s v="CASTELLANO"/>
    <s v="ELECTRONICO"/>
    <s v="Archivo de gestión y central de la UPRA"/>
    <m/>
    <m/>
    <s v="Disponible. Información que se puede consultar por solicitud en el archivo central"/>
    <s v="31/01/2019"/>
    <s v="ANUAL"/>
    <s v="DIRECCIÓN GENERAL"/>
    <s v="ASESORÍA DE COMUNICACIONES"/>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LANES"/>
    <s v="Plan de comunicaciones y gestión del conocimiento"/>
    <s v="Plan de comunicaciones y gestión del conocimiento 2020 - 2021, el cual contiene las actividades de comunicación y divulgación que se realizarán durante este período."/>
    <s v="CASTELLANO"/>
    <s v="ELECTRONICO"/>
    <s v="Archivo de gestión y central de la UPRA"/>
    <m/>
    <m/>
    <s v="Disponible. Información que se puede consultar por solicitud en el archivo central"/>
    <s v="31/01/2020"/>
    <s v="ANUAL"/>
    <s v="DIRECCIÓN GENERAL"/>
    <s v="ASESORÍA DE COMUNICACIONES"/>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LANES"/>
    <s v="Plan de comunicaciones y gestión del conocimiento"/>
    <s v="Plan de comunicaciones y gestión del conocimiento 2021 - 2022, el cual contiene las actividades de comunicación y divulgación que se realizarán durante este período."/>
    <s v="CASTELLANO"/>
    <s v="ELECTRONICO"/>
    <s v="Archivo de gestión y central de la UPRA"/>
    <m/>
    <m/>
    <s v="Disponible. Información que se puede consultar por solicitud en el archivo central"/>
    <s v="31/01/2021"/>
    <s v="ANUAL"/>
    <s v="DIRECCIÓN GENERAL"/>
    <s v="ASESORÍA DE COMUNICACIONES"/>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LANES"/>
    <s v="Matriz de seguimieto al plan de comunicaciones "/>
    <s v="Matriz de seguimieto al plan de comunicaciones 2014 - 2015, el cual contiene el seguimiento a las actividades de comunicación y divulgación que se plantearon en el plan de comunicaciones para realizarán durante este período."/>
    <s v="CASTELLANO"/>
    <s v="ELECTRONICO"/>
    <s v="Archivo de gestión y central de la UPRA"/>
    <m/>
    <m/>
    <s v="Disponible. Información que se puede consultar por solicitud en el archivo central"/>
    <s v="31/12/2015"/>
    <s v="ANUAL"/>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LANES"/>
    <s v="Matriz de seguimieto al plan de comunicaciones "/>
    <s v="Matriz de seguimieto al plan de comunicaciones 2016, el cual contiene el seguimiento a las actividades de comunicación y divulgación que se plantearon en el plan de comunicaciones para realizarán durante este período."/>
    <s v="CASTELLANO"/>
    <s v="ELECTRONICO"/>
    <s v="Archivo de gestión y central de la UPRA"/>
    <m/>
    <m/>
    <s v="Disponible. Información que se puede consultar por solicitud en el archivo central"/>
    <s v="31/12/2016"/>
    <s v="ANUAL"/>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LANES"/>
    <s v="Matriz de seguimieto al plan de comunicaciones "/>
    <s v="Matriz de seguimieto al plan de comunicaciones 2017, el cual contiene el seguimiento a las actividades de comunicación y divulgación que se plantearon en el plan de comunicaciones para realizarán durante este período."/>
    <s v="CASTELLANO"/>
    <s v="ELECTRONICO"/>
    <s v="Archivo de gestión y central de la UPRA"/>
    <m/>
    <m/>
    <s v="Disponible. Información que se puede consultar por solicitud en el archivo central"/>
    <s v="31/12/2017"/>
    <s v="ANUAL"/>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LANES"/>
    <s v="Matriz de seguimieto al plan de comunicaciones "/>
    <s v="Matriz de seguimieto al plan de comunicaciones 2018, el cual contiene el seguimiento a las actividades de comunicación y divulgación que se plantearon en el plan de comunicaciones para realizarán durante este período."/>
    <s v="CASTELLANO"/>
    <s v="ELECTRONICO"/>
    <s v="Archivo de gestión y central de la UPRA"/>
    <m/>
    <m/>
    <s v="Disponible. Información que se puede consultar por solicitud en el archivo central"/>
    <s v="31/12/2018"/>
    <s v="ANUAL"/>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LANES"/>
    <s v="Matriz de seguimieto al plan de comunicaciones "/>
    <s v="Matriz de seguimieto al plan de comunicaciones 2019, el cual contiene el seguimiento a las actividades de comunicación y divulgación que se plantearon en el plan de comunicaciones para realizarán durante este período."/>
    <s v="CASTELLANO"/>
    <s v="ELECTRONICO"/>
    <s v="Archivo de gestión y central de la UPRA"/>
    <m/>
    <m/>
    <s v="Disponible. Información que se puede consultar por solicitud en el archivo central"/>
    <s v="31/12/2019"/>
    <s v="ANUAL"/>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LANES"/>
    <s v="Matriz de seguimieto al plan de comunicaciones "/>
    <s v="Matriz de seguimieto al plan de comunicaciones 2020, el cual contiene el seguimiento a las actividades de comunicación y divulgación que se plantearon en el plan de comunicaciones para realizarán durante este período."/>
    <s v="CASTELLANO"/>
    <s v="ELECTRONICO"/>
    <s v="Archivo de gestión y central de la UPRA"/>
    <m/>
    <m/>
    <s v="Disponible. Información que se puede consultar por solicitud en el archivo central"/>
    <s v="31/12/2020"/>
    <s v="ANUAL"/>
    <s v="DIRECCIÓN GENERAL"/>
    <s v="ASESORÍA DE COMUNICACIONES"/>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LANES"/>
    <s v="Informe de Resultados de la Encuesta de Satisfacción"/>
    <s v="Informe de los resultados de la encuesta de satisfacción sobre productos de la UPRA 2014"/>
    <s v="CASTELLANO"/>
    <s v="ELECTRONICO"/>
    <s v="Archivo de gestión y central de la UPRA"/>
    <m/>
    <m/>
    <s v="Disponible. Información que se puede consultar por solicitud en el archivo central"/>
    <s v="31/12/2014"/>
    <s v="ANUAL"/>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LANES"/>
    <s v="Informe de Resultados de la Encuesta de Satisfacción"/>
    <s v="Informe de los resultados de la encuesta de satisfacción sobre productos de la UPRA 2015"/>
    <s v="CASTELLANO"/>
    <s v="ELECTRONICO"/>
    <s v="Archivo de gestión y central de la UPRA"/>
    <m/>
    <m/>
    <s v="Disponible. Información que se puede consultar por solicitud en el archivo central"/>
    <s v="31/12/2015"/>
    <s v="ANUAL"/>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LANES"/>
    <s v="Informe de Resultados de la Encuesta de Satisfacción"/>
    <s v="Informe de los resultados de la encuesta de satisfacción sobre productos de la UPRA 2016"/>
    <s v="CASTELLANO"/>
    <s v="ELECTRONICO"/>
    <s v="Archivo de gestión y central de la UPRA"/>
    <m/>
    <m/>
    <s v="Disponible. Información que se puede consultar por solicitud en el archivo central"/>
    <s v="31/12/2016"/>
    <s v="ANUAL"/>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LANES"/>
    <s v="Informe de Resultados de la Encuesta de Satisfacción"/>
    <s v="Informe de los resultados de la encuesta de satisfacción sobre productos de la UPRA 2017"/>
    <s v="CASTELLANO"/>
    <s v="ELECTRONICO"/>
    <s v="Archivo de gestión y central de la UPRA"/>
    <m/>
    <m/>
    <s v="Disponible. Información que se puede consultar por solicitud en el archivo central"/>
    <s v="31/12/2017"/>
    <s v="ANUAL"/>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LANES"/>
    <s v="Informe de Resultados de la Encuesta de Satisfacción"/>
    <s v="Informe de los resultados de la encuesta de satisfacción sobre productos de la UPRA 2018"/>
    <s v="CASTELLANO"/>
    <s v="ELECTRONICO"/>
    <s v="Archivo de gestión y central de la UPRA"/>
    <m/>
    <m/>
    <s v="Disponible. Información que se puede consultar por solicitud en el archivo central"/>
    <s v="31/12/2018"/>
    <s v="ANUAL"/>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LANES"/>
    <s v="Informe de Resultados de la Encuesta de Satisfacción"/>
    <s v="Informe de los resultados de la encuesta de satisfacción sobre productos de la UPRA 2019"/>
    <s v="CASTELLANO"/>
    <s v="ELECTRONICO"/>
    <s v="Archivo de gestión y central de la UPRA"/>
    <m/>
    <m/>
    <s v="Disponible. Información que se puede consultar por solicitud en el archivo central"/>
    <s v="31/12/2019"/>
    <s v="ANUAL"/>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LANES"/>
    <s v="Informe de Resultados de la Encuesta de Satisfacción"/>
    <s v="Informe de los resultados de la encuesta de satisfacción sobre productos de la UPRA 2020"/>
    <s v="CASTELLANO"/>
    <s v="ELECTRONICO"/>
    <s v="Archivo de gestión y central de la UPRA"/>
    <m/>
    <m/>
    <s v="Disponible. Información que se puede consultar por solicitud en el archivo central"/>
    <s v="31/12/2020"/>
    <s v="ANUAL"/>
    <s v="DIRECCIÓN GENERAL"/>
    <s v="ASESORÍA DE COMUNICACIONES"/>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RODUCTOS DE DISEÑO, PUBLICACIÓN Y COMUNICACIÓN"/>
    <s v="N/A"/>
    <s v="Solicitudes a la asesorìa de comunicaciones para el diseño y publicación de piezas de comunicación durante 2014"/>
    <s v="CASTELLANO"/>
    <s v="ELECTRONICO"/>
    <s v="Archivo de gestión y central de la UPRA"/>
    <m/>
    <m/>
    <s v="Disponible. Información que se puede consultar por solicitud en el archivo central"/>
    <s v="31/12/2014"/>
    <s v="POR DEMANDA"/>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RODUCTOS DE DISEÑO, PUBLICACIÓN Y COMUNICACIÓN"/>
    <s v="N/A"/>
    <s v="Solicitudes a la asesorìa de comunicaciones para el diseño y publicación de piezas de comunicación durante 2015"/>
    <s v="CASTELLANO"/>
    <s v="ELECTRONICO"/>
    <s v="Archivo de gestión y central de la UPRA"/>
    <m/>
    <m/>
    <s v="Disponible. Información que se puede consultar por solicitud en el archivo central"/>
    <s v="31/12/2015"/>
    <s v="POR DEMANDA"/>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RODUCTOS DE DISEÑO, PUBLICACIÓN Y COMUNICACIÓN"/>
    <s v="N/A"/>
    <s v="Solicitudes a la asesorìa de comunicaciones para el diseño y publicación de piezas de comunicación durante 2016"/>
    <s v="CASTELLANO"/>
    <s v="ELECTRONICO"/>
    <s v="Archivo de gestión y central de la UPRA"/>
    <m/>
    <m/>
    <s v="Disponible. Información que se puede consultar por solicitud en el archivo central"/>
    <s v="31/12/2016"/>
    <s v="POR DEMANDA"/>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RODUCTOS DE DISEÑO, PUBLICACIÓN Y COMUNICACIÓN"/>
    <s v="N/A"/>
    <s v="Solicitudes a la asesorìa de comunicaciones para el diseño y publicación de piezas de comunicación durante 2017"/>
    <s v="CASTELLANO"/>
    <s v="ELECTRONICO"/>
    <s v="Archivo de gestión y central de la UPRA"/>
    <m/>
    <m/>
    <s v="Disponible. Información que se puede consultar por solicitud en el archivo central"/>
    <s v="31/12/2017"/>
    <s v="POR DEMANDA"/>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RODUCTOS DE DISEÑO, PUBLICACIÓN Y COMUNICACIÓN"/>
    <s v="N/A"/>
    <s v="Solicitudes a la asesorìa de comunicaciones para el diseño y publicación de piezas de comunicación durante 2018"/>
    <s v="CASTELLANO"/>
    <s v="ELECTRONICO"/>
    <s v="Archivo de gestión y central de la UPRA"/>
    <m/>
    <m/>
    <s v="Disponible. Información que se puede consultar por solicitud en el archivo central"/>
    <s v="31/12/2018"/>
    <s v="POR DEMANDA"/>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RODUCTOS DE DISEÑO, PUBLICACIÓN Y COMUNICACIÓN"/>
    <s v="N/A"/>
    <s v="Solicitudes a la asesorìa de comunicaciones para el diseño y publicación de piezas de comunicación durante 2019"/>
    <s v="CASTELLANO"/>
    <s v="ELECTRONICO"/>
    <s v="Archivo de gestión y central de la UPRA"/>
    <m/>
    <m/>
    <s v="Disponible. Información que se puede consultar por solicitud en el archivo central"/>
    <s v="31/12/2019"/>
    <s v="POR DEMANDA"/>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RODUCTOS DE DISEÑO, PUBLICACIÓN Y COMUNICACIÓN"/>
    <s v="N/A"/>
    <s v="Solicitudes a la asesorìa de comunicaciones para el diseño y publicación de piezas de comunicación durante 2020"/>
    <s v="CASTELLANO"/>
    <s v="ELECTRONICO"/>
    <s v="Archivo de gestión y central de la UPRA"/>
    <m/>
    <m/>
    <s v="Disponible. Información que se puede consultar por solicitud en el archivo central"/>
    <s v="31/12/2020"/>
    <s v="POR DEMANDA"/>
    <s v="DIRECCIÓN GENERAL"/>
    <s v="ASESORÍA DE COMUNICACIONES"/>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RODUCTOS DE DISEÑO, PUBLICACIÓN Y COMUNICACIÓN"/>
    <s v="N/A"/>
    <s v="Piezas de comunicación finales (audiovisual, gráfico, publicaciones), realizadas durante 2014"/>
    <s v="CASTELLANO"/>
    <s v="ELECTRONICO"/>
    <s v="Archivo de gestión y central de la UPRA"/>
    <m/>
    <m/>
    <s v="Disponible. Información que se puede consultar por solicitud en el archivo central"/>
    <s v="31/12/2014"/>
    <s v="POR DEMANDA"/>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RODUCTOS DE DISEÑO, PUBLICACIÓN Y COMUNICACIÓN"/>
    <s v="N/A"/>
    <s v="Piezas de comunicación finales (audiovisual, gráfico, publicaciones), realizadas durante 2015"/>
    <s v="CASTELLANO"/>
    <s v="ELECTRONICO"/>
    <s v="Archivo de gestión y central de la UPRA"/>
    <m/>
    <m/>
    <s v="Disponible. Información que se puede consultar por solicitud en el archivo central"/>
    <s v="31/12/2015"/>
    <s v="POR DEMANDA"/>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RODUCTOS DE DISEÑO, PUBLICACIÓN Y COMUNICACIÓN"/>
    <s v="N/A"/>
    <s v="Piezas de comunicación finales (audiovisual, gráfico, publicaciones), realizadas durante 2016"/>
    <s v="CASTELLANO"/>
    <s v="ELECTRONICO"/>
    <s v="Archivo de gestión y central de la UPRA"/>
    <m/>
    <m/>
    <s v="Disponible. Información que se puede consultar por solicitud en el archivo central"/>
    <s v="31/12/2016"/>
    <s v="POR DEMANDA"/>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RODUCTOS DE DISEÑO, PUBLICACIÓN Y COMUNICACIÓN"/>
    <s v="N/A"/>
    <s v="Piezas de comunicación finales (audiovisual, gráfico, publicaciones), realizadas durante 2017"/>
    <s v="CASTELLANO"/>
    <s v="ELECTRONICO"/>
    <s v="Archivo de gestión y central de la UPRA"/>
    <m/>
    <m/>
    <s v="Disponible. Información que se puede consultar por solicitud en el archivo central"/>
    <s v="31/12/2017"/>
    <s v="POR DEMANDA"/>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RODUCTOS DE DISEÑO, PUBLICACIÓN Y COMUNICACIÓN"/>
    <s v="N/A"/>
    <s v="Piezas de comunicación finales (audiovisual, gráfico, publicaciones), realizadas durante 2018"/>
    <s v="CASTELLANO"/>
    <s v="ELECTRONICO"/>
    <s v="Archivo de gestión y central de la UPRA"/>
    <m/>
    <m/>
    <s v="Disponible. Información que se puede consultar por solicitud en el archivo central"/>
    <s v="31/12/2018"/>
    <s v="POR DEMANDA"/>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RODUCTOS DE DISEÑO, PUBLICACIÓN Y COMUNICACIÓN"/>
    <s v="N/A"/>
    <s v="Piezas de comunicación finales (audiovisual, gráfico, publicaciones), realizadas durante 2019"/>
    <s v="CASTELLANO"/>
    <s v="ELECTRONICO"/>
    <s v="Archivo de gestión y central de la UPRA"/>
    <m/>
    <m/>
    <s v="Disponible. Información que se puede consultar por solicitud en el archivo central"/>
    <s v="31/12/2019"/>
    <s v="POR DEMANDA"/>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RODUCTOS DE DISEÑO, PUBLICACIÓN Y COMUNICACIÓN"/>
    <s v="N/A"/>
    <s v="Piezas de comunicación finales (audiovisual, gráfico, publicaciones), realizadas durante 2020"/>
    <s v="CASTELLANO"/>
    <s v="ELECTRONICO"/>
    <s v="Archivo de gestión y central de la UPRA"/>
    <m/>
    <m/>
    <s v="Disponible. Información que se puede consultar por solicitud en el archivo central"/>
    <s v="31/12/2020"/>
    <s v="POR DEMANDA"/>
    <s v="DIRECCIÓN GENERAL"/>
    <s v="ASESORÍA DE COMUNICACIONES"/>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INFORMES"/>
    <s v="N/A"/>
    <s v="Solicitudes a la asesoría de comunicaciones para la organización de eventos 2014"/>
    <s v="CASTELLANO"/>
    <s v="ELECTRONICO"/>
    <s v="Archivo de gestión y central de la UPRA"/>
    <m/>
    <m/>
    <s v="Disponible. Información que se puede consultar por solicitud en el archivo central"/>
    <s v="31/12/2014"/>
    <s v="POR DEMANDA"/>
    <s v="DIRECCIÓN GENERAL"/>
    <s v="ASESORÍA DE COMUNICACIONES"/>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INFORMES"/>
    <s v="N/A"/>
    <s v="Solicitudes a la asesoría de comunicaciones para la organización de eventos 2015"/>
    <s v="CASTELLANO"/>
    <s v="ELECTRONICO"/>
    <s v="Archivo de gestión y central de la UPRA"/>
    <m/>
    <m/>
    <s v="Disponible. Información que se puede consultar por solicitud en el archivo central"/>
    <s v="31/12/2015"/>
    <s v="POR DEMANDA"/>
    <s v="DIRECCIÓN GENERAL"/>
    <s v="ASESORÍA DE COMUNICACIONES"/>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INFORMES"/>
    <s v="N/A"/>
    <s v="Solicitudes a la asesoría de comunicaciones para la organización de eventos 2016"/>
    <s v="CASTELLANO"/>
    <s v="ELECTRONICO"/>
    <s v="Archivo de gestión y central de la UPRA"/>
    <m/>
    <m/>
    <s v="Disponible. Información que se puede consultar por solicitud en el archivo central"/>
    <s v="31/12/2016"/>
    <s v="POR DEMANDA"/>
    <s v="DIRECCIÓN GENERAL"/>
    <s v="ASESORÍA DE COMUNICACIONES"/>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INFORMES"/>
    <s v="N/A"/>
    <s v="Solicitudes a la asesoría de comunicaciones para la organización de eventos 2017"/>
    <s v="CASTELLANO"/>
    <s v="ELECTRONICO"/>
    <s v="Archivo de gestión y central de la UPRA"/>
    <m/>
    <m/>
    <s v="Disponible. Información que se puede consultar por solicitud en el archivo central"/>
    <s v="31/12/2017"/>
    <s v="POR DEMANDA"/>
    <s v="DIRECCIÓN GENERAL"/>
    <s v="ASESORÍA DE COMUNICACIONES"/>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INFORMES"/>
    <s v="N/A"/>
    <s v="Solicitudes a la asesoría de comunicaciones para la organización de eventos 2018"/>
    <s v="CASTELLANO"/>
    <s v="ELECTRONICO"/>
    <s v="Archivo de gestión y central de la UPRA"/>
    <m/>
    <m/>
    <s v="Disponible. Información que se puede consultar por solicitud en el archivo central"/>
    <s v="31/12/2018"/>
    <s v="POR DEMANDA"/>
    <s v="DIRECCIÓN GENERAL"/>
    <s v="ASESORÍA DE COMUNICACIONES"/>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INFORMES"/>
    <s v="N/A"/>
    <s v="Solicitudes a la asesoría de comunicaciones para la organización de eventos 2019"/>
    <s v="CASTELLANO"/>
    <s v="ELECTRONICO"/>
    <s v="Archivo de gestión y central de la UPRA"/>
    <m/>
    <m/>
    <s v="Disponible. Información que se puede consultar por solicitud en el archivo central"/>
    <s v="31/12/2019"/>
    <s v="POR DEMANDA"/>
    <s v="DIRECCIÓN GENERAL"/>
    <s v="ASESORÍA DE COMUNICACIONES"/>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INFORMES"/>
    <s v="N/A"/>
    <s v="Solicitudes a la asesoría de comunicaciones para la organización de eventos 2020"/>
    <s v="CASTELLANO"/>
    <s v="ELECTRONICO"/>
    <s v="Archivo de gestión y central de la UPRA"/>
    <m/>
    <m/>
    <s v="Disponible. Información que se puede consultar por solicitud en el archivo central"/>
    <s v="31/12/2020"/>
    <s v="POR DEMANDA"/>
    <s v="DIRECCIÓN GENERAL"/>
    <s v="ASESORÍA DE COMUNICACIONES"/>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INFORMES"/>
    <s v="N/A"/>
    <s v="Informes de evaluación de los eventos realizados 2014"/>
    <s v="CASTELLANO"/>
    <s v="ELECTRONICO"/>
    <s v="Archivo de gestión y central de la UPRA"/>
    <m/>
    <m/>
    <s v="Disponible. Información que se puede consultar por solicitud en el archivo central"/>
    <s v="31/12/2014"/>
    <s v="POR DEMANDA"/>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INFORMES"/>
    <s v="N/A"/>
    <s v="Informes de evaluación de los eventos realizados 2015"/>
    <s v="CASTELLANO"/>
    <s v="ELECTRONICO"/>
    <s v="Archivo de gestión y central de la UPRA"/>
    <m/>
    <m/>
    <s v="Disponible. Información que se puede consultar por solicitud en el archivo central"/>
    <s v="31/12/2015"/>
    <s v="POR DEMANDA"/>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INFORMES"/>
    <s v="N/A"/>
    <s v="Informes de evaluación de los eventos realizados 2016"/>
    <s v="CASTELLANO"/>
    <s v="ELECTRONICO"/>
    <s v="Archivo de gestión y central de la UPRA"/>
    <m/>
    <m/>
    <s v="Disponible. Información que se puede consultar por solicitud en el archivo central"/>
    <s v="31/12/2016"/>
    <s v="POR DEMANDA"/>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INFORMES"/>
    <s v="N/A"/>
    <s v="Informes de evaluación de los eventos realizados 2017"/>
    <s v="CASTELLANO"/>
    <s v="ELECTRONICO"/>
    <s v="Archivo de gestión y central de la UPRA"/>
    <m/>
    <m/>
    <s v="Disponible. Información que se puede consultar por solicitud en el archivo central"/>
    <s v="31/12/2017"/>
    <s v="POR DEMANDA"/>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INFORMES"/>
    <s v="N/A"/>
    <s v="Informes de evaluación de los eventos realizados 2018"/>
    <s v="CASTELLANO"/>
    <s v="ELECTRONICO"/>
    <s v="Archivo de gestión y central de la UPRA"/>
    <m/>
    <m/>
    <s v="Disponible. Información que se puede consultar por solicitud en el archivo central"/>
    <s v="31/12/2018"/>
    <s v="POR DEMANDA"/>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INFORMES"/>
    <s v="N/A"/>
    <s v="Informes de evaluación de los eventos realizados 2019"/>
    <s v="CASTELLANO"/>
    <s v="ELECTRONICO"/>
    <s v="Archivo de gestión y central de la UPRA"/>
    <m/>
    <m/>
    <s v="Disponible. Información que se puede consultar por solicitud en el archivo central"/>
    <s v="31/12/2019"/>
    <s v="POR DEMANDA"/>
    <s v="DIRECCIÓN GENERAL"/>
    <s v="GESTIÓN DOCUMENTAL"/>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INFORMES"/>
    <s v="N/A"/>
    <s v="Informes de evaluación de los eventos realizados 2020"/>
    <s v="CASTELLANO"/>
    <s v="ELECTRONICO"/>
    <s v="Archivo de gestión y central de la UPRA"/>
    <m/>
    <m/>
    <s v="Disponible. Información que se puede consultar por solicitud en el archivo central"/>
    <s v="31/12/2020"/>
    <s v="POR DEMANDA"/>
    <s v="DIRECCIÓN GENERAL"/>
    <s v="ASESORÍA DE COMUNICACIONES"/>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INFORMES MAC"/>
    <s v="N/A"/>
    <s v="Informes con los resultados del diagnóstico de mapa de activos de conocimiento por área."/>
    <s v="CASTELLANO"/>
    <s v="ELECTRONICO"/>
    <s v="Archivo de gestión y central de la UPRA"/>
    <m/>
    <m/>
    <s v="Disponible. Información que se puede consultar por solicitud en el archivo central"/>
    <d v="2021-04-20T00:00:00"/>
    <s v="BIANUAL"/>
    <s v="SECRETARÍA GENERAL"/>
    <s v="DESPACHO SECRETARÍA GENERAL"/>
    <s v="1) INFORMACIÓN PÚBLICA"/>
    <s v="1) PÚBLICO EN GENERAL"/>
    <s v="Decreto 4145 de 2011 por el cual se crea la Unidad de Planificación de Tierras Rurales, Adecuación de Tierras y Usos Agropecuarios - UPRA y se dictan otras disposiciones."/>
    <s v="2) MENOR"/>
    <s v="3) PODRÍA AFECTAR LA TOMA DE DECISIONES"/>
    <s v="7) 30 DÍAS"/>
    <s v="NO APLICA"/>
    <m/>
    <m/>
    <m/>
    <s v="BAJO"/>
    <n v="1"/>
    <s v="BAJO"/>
    <n v="1"/>
    <n v="1"/>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INFORMES"/>
    <s v="Informes de evaluación de los eventos"/>
    <s v="Informes de evaluación de los eventos"/>
    <s v="CASTELLANO"/>
    <m/>
    <s v="Archivo de gestión y central de la UPRA"/>
    <m/>
    <m/>
    <s v="Disponible. Información que se puede consultar por solicitud en el archivo central"/>
    <m/>
    <m/>
    <s v="DIRECCIÓN GENERAL"/>
    <s v="ASESORÍA DE COMUNICACIONES"/>
    <s v="1) INFORMACIÓN PÚBLICA"/>
    <s v="1) PÚBLICO EN GENERAL"/>
    <s v="Decreto 4145 de 2011 por el cual se crea la Unidad de Planificación de Tierras Rurales, Adecuación de Tierras y Usos Agropecuarios - UPRA y se dictan otras disposiciones."/>
    <s v="2) MENOR"/>
    <s v="3) PODRÍA AFECTAR LA TOMA DE DECISIONES"/>
    <s v="7) 30 DÍAS"/>
    <s v="NO APLICA"/>
    <m/>
    <m/>
    <m/>
    <s v="BAJO"/>
    <n v="1"/>
    <s v="BAJO"/>
    <n v="1"/>
    <n v="1"/>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PROYECTOS"/>
    <s v="Proyectos de Diseño de Comunicaciones"/>
    <s v="Proyectos de Diseño de Comunicaciones"/>
    <s v="CASTELLANO"/>
    <m/>
    <s v="Archivo de gestión y central de la UPRA"/>
    <m/>
    <m/>
    <s v="Disponible. Información que se puede consultar por solicitud en el archivo central"/>
    <m/>
    <m/>
    <s v="DIRECCIÓN GENERAL"/>
    <s v="ASESORÍA DE COMUNICACIONES"/>
    <s v="1) INFORMACIÓN PÚBLICA"/>
    <s v="1) PÚBLICO EN GENERAL"/>
    <s v="Decreto 4145 de 2011 por el cual se crea la Unidad de Planificación de Tierras Rurales, Adecuación de Tierras y Usos Agropecuarios - UPRA y se dictan otras disposiciones."/>
    <s v="2) MENOR"/>
    <s v="3) PODRÍA AFECTAR LA TOMA DE DECISIONES"/>
    <s v="7) 30 DÍAS"/>
    <s v="NO APLICA"/>
    <m/>
    <m/>
    <m/>
    <s v="BAJO"/>
    <n v="1"/>
    <s v="BAJO"/>
    <n v="1"/>
    <n v="1"/>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GESTIÓN DEL CONOCIMIENTO Y COMUNICACIONES"/>
    <s v="DIRECCIÓN GENERAL"/>
    <s v="ASESORÍA DE COMUNICACIONES"/>
    <s v="OFICIAL (TRD)"/>
    <x v="0"/>
    <s v="REGISTROS ADMINISTRATIVOS"/>
    <s v="Registros de Atención de Eventos"/>
    <s v="Registros de Atención de Eventos"/>
    <s v="CASTELLANO"/>
    <m/>
    <s v="Archivo de gestión y central de la UPRA"/>
    <m/>
    <m/>
    <s v="Disponible. Información que se puede consultar por solicitud en el archivo central"/>
    <m/>
    <m/>
    <s v="DIRECCIÓN GENERAL"/>
    <s v="ASESORÍA DE COMUNICACIONES"/>
    <s v="1) INFORMACIÓN PÚBLICA"/>
    <s v="1) PÚBLICO EN GENERAL"/>
    <s v="Decreto 4145 de 2011 por el cual se crea la Unidad de Planificación de Tierras Rurales, Adecuación de Tierras y Usos Agropecuarios - UPRA y se dictan otras disposiciones."/>
    <s v="2) MENOR"/>
    <s v="3) PODRÍA AFECTAR LA TOMA DE DECISIONES"/>
    <s v="7) 30 DÍAS"/>
    <s v="NO APLICA"/>
    <m/>
    <m/>
    <m/>
    <s v="BAJO"/>
    <n v="1"/>
    <s v="BAJO"/>
    <n v="1"/>
    <n v="1"/>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FINANCIERA"/>
    <s v="SECRETARÍA GENERAL"/>
    <s v="GESTIÓN FINANCIERA"/>
    <s v="OFICIAL (TRD)"/>
    <x v="0"/>
    <s v="LIBROS CONTABLES"/>
    <s v="Libros auxiliares"/>
    <s v="Contienen los registros contables indispensables para el control detallado de las transacciones y operaciones de la entidad contable pública, con base en los comprobantes de contabilidad y los documentos soporte"/>
    <s v="CASTELLANO"/>
    <s v="ELECTRONICO"/>
    <s v="Archivo de gestión y central de la UPRA"/>
    <m/>
    <m/>
    <s v="Disponible. Información que se puede consultar por solicitud en el archivo central"/>
    <s v="Por identificar"/>
    <s v="MENSUAL"/>
    <s v="SECRETARÍA GENERAL"/>
    <s v="GESTIÓN FINANCIERA"/>
    <s v="1) INFORMACIÓN PÚBLICA"/>
    <s v="1) PÚBLICO EN GENERAL"/>
    <s v="Decreto 4145 de 2011 por el cual se crea la Unidad de Planificación de Tierras Rurales, Adecuación de Tierras y Usos Agropecuarios - UPRA y se dictan otras disposiciones."/>
    <s v="4) MAYOR"/>
    <s v="5) PUEDE GENERAR INCUMPLIMIENTOS LEGALES Y REGLAMENTARIOS"/>
    <s v="5) 7 DÍAS"/>
    <s v="NO APLICA"/>
    <m/>
    <m/>
    <m/>
    <s v="BAJO"/>
    <n v="1"/>
    <s v="BAJO"/>
    <n v="1"/>
    <n v="2"/>
    <n v="1.25"/>
    <s v="BAJO"/>
    <s v="ALTO"/>
    <s v="ALT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FINANCIERA"/>
    <s v="SECRETARÍA GENERAL"/>
    <s v="GESTIÓN FINANCIERA"/>
    <s v="OFICIAL (TRD)"/>
    <x v="0"/>
    <s v="LIBROS CONTABLES"/>
    <s v="Libros diarios"/>
    <s v="Presenta en los movimientos débito y crédito de las cuentas, el registro cronológico y preciso de las operaciones diarias efectuadas, con base en los comprobantes de contabilidad"/>
    <s v="CASTELLANO"/>
    <s v="ELECTRONICO"/>
    <s v="Archivo de gestión y central de la UPRA"/>
    <m/>
    <m/>
    <s v="Disponible. Información que se puede consultar por solicitud en el archivo central"/>
    <s v="Por identificar"/>
    <s v="DIARIO"/>
    <s v="SECRETARÍA GENERAL"/>
    <s v="GESTIÓN FINANCIERA"/>
    <s v="1) INFORMACIÓN PÚBLICA"/>
    <s v="1) PÚBLICO EN GENERAL"/>
    <s v="Decreto 4145 de 2011 por el cual se crea la Unidad de Planificación de Tierras Rurales, Adecuación de Tierras y Usos Agropecuarios - UPRA y se dictan otras disposiciones."/>
    <s v="4) MAYOR"/>
    <s v="5) PUEDE GENERAR INCUMPLIMIENTOS LEGALES Y REGLAMENTARIOS"/>
    <s v="5) 7 DÍAS"/>
    <s v="NO APLICA"/>
    <m/>
    <m/>
    <m/>
    <s v="BAJO"/>
    <n v="1"/>
    <s v="BAJO"/>
    <n v="1"/>
    <n v="2"/>
    <n v="1.25"/>
    <s v="BAJO"/>
    <s v="ALTO"/>
    <s v="ALT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FINANCIERA"/>
    <s v="SECRETARÍA GENERAL"/>
    <s v="GESTIÓN FINANCIERA"/>
    <s v="OFICIAL (TRD)"/>
    <x v="0"/>
    <s v="LIBROS CONTABLES"/>
    <s v="Libros mayor y balance"/>
    <s v="Contiene los saldos de las cuentas del mes anterior, clasificados de manera nominativa según la estructura del Catálogo General de Cuentas; las sumas de los movimientos débito y crédito de cada una de las cuentas del respectivo mes, que han sido tomadas del Libro Diario; y el saldo final del mismo mes"/>
    <s v="CASTELLANO"/>
    <s v="ELECTRONICO"/>
    <s v="Archivo de gestión y central de la UPRA"/>
    <m/>
    <m/>
    <s v="Disponible. Información que se puede consultar por solicitud en el archivo central"/>
    <s v="Por identificar"/>
    <s v="MENSUAL"/>
    <s v="SECRETARÍA GENERAL"/>
    <s v="GESTIÓN FINANCIERA"/>
    <s v="1) INFORMACIÓN PÚBLICA"/>
    <s v="1) PÚBLICO EN GENERAL"/>
    <s v="Decreto 4145 de 2011 por el cual se crea la Unidad de Planificación de Tierras Rurales, Adecuación de Tierras y Usos Agropecuarios - UPRA y se dictan otras disposiciones."/>
    <s v="4) MAYOR"/>
    <s v="5) PUEDE GENERAR INCUMPLIMIENTOS LEGALES Y REGLAMENTARIOS"/>
    <s v="5) 7 DÍAS"/>
    <s v="NO APLICA"/>
    <m/>
    <m/>
    <m/>
    <s v="BAJO"/>
    <n v="1"/>
    <s v="BAJO"/>
    <n v="1"/>
    <n v="2"/>
    <n v="1.25"/>
    <s v="BAJO"/>
    <s v="ALTO"/>
    <s v="ALT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FINANCIERA"/>
    <s v="SECRETARÍA GENERAL"/>
    <s v="GESTIÓN FINANCIERA"/>
    <s v="OFICIAL (TRD)"/>
    <x v="0"/>
    <s v="MODIFICACIONES DE PRESUPUESTO"/>
    <s v="N/A"/>
    <s v="Son los ajustes realizados a la apropiación presupuestal durante la vigencia, ya sea para incrementarla o reducirla"/>
    <s v="CASTELLANO"/>
    <s v="ELECTRONICO/PAPEL"/>
    <s v="Archivo de gestión y central de la UPRA"/>
    <m/>
    <m/>
    <s v="Disponible. Información que se puede consultar por solicitud en el archivo central"/>
    <d v="2014-01-10T00:00:00"/>
    <s v="POR DEMANDA"/>
    <s v="SECRETARÍA GENERAL"/>
    <s v="GESTIÓN FINANCIERA"/>
    <s v="1) INFORMACIÓN PÚBLICA"/>
    <s v="1) PÚBLICO EN GENERAL"/>
    <s v="Decreto 4145 de 2011 por el cual se crea la Unidad de Planificación de Tierras Rurales, Adecuación de Tierras y Usos Agropecuarios - UPRA y se dictan otras disposiciones."/>
    <s v="4) MAYOR"/>
    <s v="5) PUEDE GENERAR INCUMPLIMIENTOS LEGALES Y REGLAMENTARIOS"/>
    <s v="5) 7 DÍAS"/>
    <s v="NO APLICA"/>
    <m/>
    <m/>
    <m/>
    <s v="BAJO"/>
    <n v="1"/>
    <s v="BAJO"/>
    <n v="1"/>
    <n v="2"/>
    <n v="1.25"/>
    <s v="BAJO"/>
    <s v="ALTO"/>
    <s v="ALT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FINANCIERA"/>
    <s v="SECRETARÍA GENERAL"/>
    <s v="GESTIÓN FINANCIERA"/>
    <s v="OFICIAL (TRD)"/>
    <x v="0"/>
    <s v="OBLIGACIONES TRIBUTARIAS"/>
    <s v="N/A"/>
    <s v="Es el vínculo entre el acreedor y el deudor tributario, establecido por ley, que tiene por objeto el cumplimiento de la prestación tributaria, siendo exigible coactivament"/>
    <s v="CASTELLANO"/>
    <s v="ELECTRONICO/PAPEL"/>
    <s v="Archivo de gestión y central de la UPRA"/>
    <m/>
    <m/>
    <s v="Disponible. Información que se puede consultar por solicitud en el archivo central"/>
    <s v="27/03/2012"/>
    <s v="POR DEMANDA"/>
    <s v="SECRETARÍA GENERAL"/>
    <s v="GESTIÓN FINANCIERA"/>
    <s v="1) INFORMACIÓN PÚBLICA"/>
    <s v="1) PÚBLICO EN GENERAL"/>
    <s v="Decreto 4145 de 2011 por el cual se crea la Unidad de Planificación de Tierras Rurales, Adecuación de Tierras y Usos Agropecuarios - UPRA y se dictan otras disposiciones."/>
    <s v="4) MAYOR"/>
    <s v="5) PUEDE GENERAR INCUMPLIMIENTOS LEGALES Y REGLAMENTARIOS"/>
    <s v="5) 7 DÍAS"/>
    <s v="NO APLICA"/>
    <m/>
    <m/>
    <m/>
    <s v="BAJO"/>
    <n v="1"/>
    <s v="BAJO"/>
    <n v="1"/>
    <n v="2"/>
    <n v="1.25"/>
    <s v="BAJO"/>
    <s v="ALTO"/>
    <s v="ALT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FINANCIERA"/>
    <s v="SECRETARÍA GENERAL"/>
    <s v="GESTIÓN FINANCIERA"/>
    <s v="OFICIAL (TRD)"/>
    <x v="0"/>
    <s v="ÓRDENES DE PAGO"/>
    <s v="N/A"/>
    <s v="Es la que hace una persona física o jurídica (ordenante) a su entidad bancaria, para que inmediatamente ponga a disposición de un tercero una cuantía determinada"/>
    <s v="CASTELLANO"/>
    <s v="ELECTRONICO/PAPEL"/>
    <s v="Archivo de gestión y central de la UPRA"/>
    <m/>
    <m/>
    <s v="Disponible. Información que se puede consultar por solicitud en el archivo central"/>
    <s v="01/02/2012"/>
    <s v="MENSUAL"/>
    <s v="SECRETARÍA GENERAL"/>
    <s v="GESTIÓN FINANCIERA"/>
    <s v="1) INFORMACIÓN PÚBLICA"/>
    <s v="1) PÚBLICO EN GENERAL"/>
    <s v="Decreto 4145 de 2011 por el cual se crea la Unidad de Planificación de Tierras Rurales, Adecuación de Tierras y Usos Agropecuarios - UPRA y se dictan otras disposiciones."/>
    <s v="4) MAYOR"/>
    <s v="5) PUEDE GENERAR INCUMPLIMIENTOS LEGALES Y REGLAMENTARIOS"/>
    <s v="5) 7 DÍAS"/>
    <s v="NO APLICA"/>
    <m/>
    <m/>
    <m/>
    <s v="BAJO"/>
    <n v="1"/>
    <s v="BAJO"/>
    <n v="1"/>
    <n v="2"/>
    <n v="1.25"/>
    <s v="BAJO"/>
    <s v="ALTO"/>
    <s v="ALT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FINANCIERA"/>
    <s v="SECRETARÍA GENERAL"/>
    <s v="GESTIÓN FINANCIERA"/>
    <s v="OFICIAL (TRD)"/>
    <x v="0"/>
    <s v="PROGRAMAS MENSUALIZADOS DE CAJA - PAC"/>
    <s v="N/A"/>
    <s v="Documento por el cual se programa, administra, verifica y aprueba el monto máximo mensual de fondos disponibles para el gasto en cualquier entidad financiada con recursos Públicos."/>
    <s v="CASTELLANO"/>
    <s v="ELECTRONICO/PAPEL"/>
    <s v="Archivo de gestión y central de la UPRA"/>
    <m/>
    <m/>
    <s v="Disponible. Información que se puede consultar por solicitud en el archivo central"/>
    <s v="01/03/2012"/>
    <s v="MENSUAL"/>
    <s v="SECRETARÍA GENERAL"/>
    <s v="GESTIÓN FINANCIERA"/>
    <s v="1) INFORMACIÓN PÚBLICA"/>
    <s v="1) PÚBLICO EN GENERAL"/>
    <s v="Decreto 4145 de 2011 por el cual se crea la Unidad de Planificación de Tierras Rurales, Adecuación de Tierras y Usos Agropecuarios - UPRA y se dictan otras disposiciones."/>
    <s v="4) MAYOR"/>
    <s v="5) PUEDE GENERAR INCUMPLIMIENTOS LEGALES Y REGLAMENTARIOS"/>
    <s v="5) 7 DÍAS"/>
    <s v="NO APLICA"/>
    <m/>
    <m/>
    <m/>
    <s v="BAJO"/>
    <n v="1"/>
    <s v="BAJO"/>
    <n v="1"/>
    <n v="2"/>
    <n v="1.25"/>
    <s v="BAJO"/>
    <s v="ALTO"/>
    <s v="ALT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FINANCIERA"/>
    <s v="SECRETARÍA GENERAL"/>
    <s v="GESTIÓN FINANCIERA"/>
    <s v="OFICIAL (TRD)"/>
    <x v="0"/>
    <s v="TRASLADOS PRESUPUESTALES"/>
    <s v="Traslados presupuestales externos"/>
    <s v="Es la modificación que disminuye el monto de apropiación en un proyecto para aumentar la apropiación de otro proyecto de inversión."/>
    <s v="CASTELLANO"/>
    <s v="ELECTRONICO/PAPEL"/>
    <s v="Archivo de gestión y central de la UPRA"/>
    <m/>
    <m/>
    <s v="Disponible. Información que se puede consultar por solicitud en el archivo central"/>
    <s v="08/05/2012"/>
    <s v="POR DEMANDA"/>
    <s v="SECRETARÍA GENERAL"/>
    <s v="GESTIÓN FINANCIERA"/>
    <s v="1) INFORMACIÓN PÚBLICA"/>
    <s v="1) PÚBLICO EN GENERAL"/>
    <s v="Decreto 4145 de 2011 por el cual se crea la Unidad de Planificación de Tierras Rurales, Adecuación de Tierras y Usos Agropecuarios - UPRA y se dictan otras disposiciones."/>
    <s v="4) MAYOR"/>
    <s v="5) PUEDE GENERAR INCUMPLIMIENTOS LEGALES Y REGLAMENTARIOS"/>
    <s v="5) 7 DÍAS"/>
    <s v="NO APLICA"/>
    <m/>
    <m/>
    <m/>
    <s v="BAJO"/>
    <n v="1"/>
    <s v="BAJO"/>
    <n v="1"/>
    <n v="2"/>
    <n v="1.25"/>
    <s v="BAJO"/>
    <s v="ALTO"/>
    <s v="ALT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FINANCIERA"/>
    <s v="SECRETARÍA GENERAL"/>
    <s v="GESTIÓN FINANCIERA"/>
    <s v="OFICIAL (TRD)"/>
    <x v="0"/>
    <s v="TRASLADOS PRESUPUESTALES"/>
    <s v="Traslados presupuestales internos"/>
    <s v="Es la modificación que disminuye el monto de apropiación en un proyecto para aumentar la apropiación de otro proyecto de inversión."/>
    <s v="CASTELLANO"/>
    <s v="ELECTRONICO/PAPEL"/>
    <s v="Archivo de gestión y central de la UPRA"/>
    <m/>
    <m/>
    <s v="Disponible. Información que se puede consultar por solicitud en el archivo central"/>
    <s v="06/07/2012"/>
    <s v="POR DEMANDA"/>
    <s v="SECRETARÍA GENERAL"/>
    <s v="GESTIÓN FINANCIERA"/>
    <s v="1) INFORMACIÓN PÚBLICA"/>
    <s v="1) PÚBLICO EN GENERAL"/>
    <s v="Decreto 4145 de 2011 por el cual se crea la Unidad de Planificación de Tierras Rurales, Adecuación de Tierras y Usos Agropecuarios - UPRA y se dictan otras disposiciones."/>
    <s v="4) MAYOR"/>
    <s v="5) PUEDE GENERAR INCUMPLIMIENTOS LEGALES Y REGLAMENTARIOS"/>
    <s v="5) 7 DÍAS"/>
    <s v="NO APLICA"/>
    <m/>
    <m/>
    <m/>
    <s v="BAJO"/>
    <n v="1"/>
    <s v="BAJO"/>
    <n v="1"/>
    <n v="2"/>
    <n v="1.25"/>
    <s v="BAJO"/>
    <s v="ALTO"/>
    <s v="ALT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FINANCIERA"/>
    <s v="SECRETARÍA GENERAL"/>
    <s v="GESTIÓN FINANCIERA"/>
    <s v="OFICIAL (TRD)"/>
    <x v="0"/>
    <s v="VIGENCIAS EXPIRADAS"/>
    <s v="N/A"/>
    <s v="Es un traslado presupuestal que se hace para responder a los compromisos u obligaciones adquiridos por la entidad en una vigencia anterior, con el lleno de los requisitos legales, para la cual no se hubiere constituido la reserva presupuestal o la cuenta por pagar correspondiente"/>
    <s v="CASTELLANO"/>
    <s v="ELECTRONICO/PAPEL"/>
    <s v="Archivo de gestión y central de la UPRA"/>
    <m/>
    <m/>
    <s v="Disponible. Información que se puede consultar por solicitud en el archivo central"/>
    <s v="23/06/2015"/>
    <s v="ANUAL"/>
    <s v="SECRETARÍA GENERAL"/>
    <s v="GESTIÓN FINANCIERA"/>
    <s v="1) INFORMACIÓN PÚBLICA"/>
    <s v="1) PÚBLICO EN GENERAL"/>
    <s v="Decreto 4145 de 2011 por el cual se crea la Unidad de Planificación de Tierras Rurales, Adecuación de Tierras y Usos Agropecuarios - UPRA y se dictan otras disposiciones."/>
    <s v="4) MAYOR"/>
    <s v="5) PUEDE GENERAR INCUMPLIMIENTOS LEGALES Y REGLAMENTARIOS"/>
    <s v="5) 7 DÍAS"/>
    <s v="NO APLICA"/>
    <m/>
    <m/>
    <m/>
    <s v="BAJO"/>
    <n v="1"/>
    <s v="BAJO"/>
    <n v="1"/>
    <n v="2"/>
    <n v="1.25"/>
    <s v="BAJO"/>
    <s v="ALTO"/>
    <s v="ALT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FINANCIERA"/>
    <s v="SECRETARÍA GENERAL"/>
    <s v="GESTIÓN FINANCIERA"/>
    <s v="OFICIAL (TRD)"/>
    <x v="0"/>
    <s v="VIGENCIAS FUTURAS"/>
    <s v="N/A"/>
    <s v="Monto de las autorizaciones, el periodo en años para el cual se autorizan, ajustes o modificaciones al monto aprobado, compromisos, obligaciones y pagos de vigencias futuras"/>
    <s v="CASTELLANO"/>
    <s v="ELECTRONICO/PAPEL"/>
    <s v="Archivo de gestión y central de la UPRA"/>
    <m/>
    <m/>
    <s v="Disponible. Información que se puede consultar por solicitud en el archivo central"/>
    <s v="23/06/2015"/>
    <s v="ANUAL"/>
    <s v="SECRETARÍA GENERAL"/>
    <s v="GESTIÓN FINANCIERA"/>
    <s v="1) INFORMACIÓN PÚBLICA"/>
    <s v="1) PÚBLICO EN GENERAL"/>
    <s v="Decreto 4145 de 2011 por el cual se crea la Unidad de Planificación de Tierras Rurales, Adecuación de Tierras y Usos Agropecuarios - UPRA y se dictan otras disposiciones."/>
    <s v="4) MAYOR"/>
    <s v="5) PUEDE GENERAR INCUMPLIMIENTOS LEGALES Y REGLAMENTARIOS"/>
    <s v="5) 7 DÍAS"/>
    <s v="NO APLICA"/>
    <m/>
    <m/>
    <m/>
    <s v="BAJO"/>
    <n v="1"/>
    <s v="BAJO"/>
    <n v="1"/>
    <n v="2"/>
    <n v="1.25"/>
    <s v="BAJO"/>
    <s v="ALTO"/>
    <s v="ALT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FINANCIERA"/>
    <s v="SECRETARÍA GENERAL"/>
    <s v="GESTIÓN FINANCIERA"/>
    <s v="OFICIAL (TRD)"/>
    <x v="0"/>
    <s v="CERTIFICADOS DE DISPONIBILIDAD PRESUPUESTAL"/>
    <s v="Certificado de disponibilidad presupuestal SIIF"/>
    <s v="Es el documento expedido por el jefe de presupuesto o quien haga sus veces con el cual se garantiza la existencia de apropiación presupuestal disponible y libre de afectación para la asunción de compromisos.” En la Unidad,"/>
    <s v="CASTELLANO"/>
    <s v="ELECTRONICO/PAPEL"/>
    <s v="Archivo de gestión y central de la UPRA"/>
    <m/>
    <m/>
    <s v="Disponible. Información que se puede consultar por solicitud en el archivo central"/>
    <s v="25/11/2016"/>
    <s v="POR DEMANDA"/>
    <s v="SECRETARÍA GENERAL"/>
    <s v="GESTIÓN FINANCIERA"/>
    <s v="1) INFORMACIÓN PÚBLICA"/>
    <s v="1) PÚBLICO EN GENERAL"/>
    <s v="Decreto 4145 de 2011 por el cual se crea la Unidad de Planificación de Tierras Rurales, Adecuación de Tierras y Usos Agropecuarios - UPRA y se dictan otras disposiciones."/>
    <s v="4) MAYOR"/>
    <s v="5) PUEDE GENERAR INCUMPLIMIENTOS LEGALES Y REGLAMENTARIOS"/>
    <s v="5) 7 DÍAS"/>
    <s v="NO APLICA"/>
    <m/>
    <m/>
    <m/>
    <s v="BAJO"/>
    <n v="1"/>
    <s v="BAJO"/>
    <n v="1"/>
    <n v="2"/>
    <n v="1.25"/>
    <s v="BAJO"/>
    <s v="ALTO"/>
    <s v="ALT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FINANCIERA"/>
    <s v="SECRETARÍA GENERAL"/>
    <s v="GESTIÓN FINANCIERA"/>
    <s v="OFICIAL (TRD)"/>
    <x v="0"/>
    <s v="CERTIFICADOS DE REGISTRO PRESUPUESTAL"/>
    <s v="Certificado de registro presupuestal SIIF"/>
    <s v="El registro presupuestal es la operación mediante la cual se perfecciona el compromiso y se afecta en forma definitiva la apropiación, garantizando que ésta no será desviada a ningún otro fin. En esta operación se debe indicar claramente el valor y el plazo de las prestaciones a las que haya lugar"/>
    <s v="CASTELLANO"/>
    <s v="ELECTRONICO/PAPEL"/>
    <s v="Archivo de gestión y central de la UPRA"/>
    <m/>
    <m/>
    <s v="Disponible. Información que se puede consultar por solicitud en el archivo central"/>
    <s v="25/11/2016"/>
    <s v="POR DEMANDA"/>
    <s v="SECRETARÍA GENERAL"/>
    <s v="GESTIÓN FINANCIERA"/>
    <s v="1) INFORMACIÓN PÚBLICA"/>
    <s v="1) PÚBLICO EN GENERAL"/>
    <s v="Decreto 4145 de 2011 por el cual se crea la Unidad de Planificación de Tierras Rurales, Adecuación de Tierras y Usos Agropecuarios - UPRA y se dictan otras disposiciones."/>
    <s v="4) MAYOR"/>
    <s v="5) PUEDE GENERAR INCUMPLIMIENTOS LEGALES Y REGLAMENTARIOS"/>
    <s v="5) 7 DÍAS"/>
    <s v="NO APLICA"/>
    <m/>
    <m/>
    <m/>
    <s v="BAJO"/>
    <n v="1"/>
    <s v="BAJO"/>
    <n v="1"/>
    <n v="2"/>
    <n v="1.25"/>
    <s v="BAJO"/>
    <s v="ALTO"/>
    <s v="ALT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FINANCIERA"/>
    <s v="SECRETARÍA GENERAL"/>
    <s v="GESTIÓN FINANCIERA"/>
    <s v="OFICIAL (TRD)"/>
    <x v="0"/>
    <s v="CONCILIACIONES FINANCIERAS"/>
    <s v="N/A"/>
    <s v="Comparación entre los datos informados por una institución financiera, sobre los movimientos de una cuenta corriente o de ahorros, con los libros de contabilidad de la entidad contable pública, con explicación de sus diferencias, si las hubiere."/>
    <s v="CASTELLANO"/>
    <s v="ELECTRONICO/PAPEL"/>
    <s v="Archivo de gestión y central de la UPRA"/>
    <m/>
    <m/>
    <s v="Disponible. Información que se puede consultar por solicitud en el archivo central"/>
    <s v="25/11/2016"/>
    <s v="POR DEMANDA"/>
    <s v="SECRETARÍA GENERAL"/>
    <s v="GESTIÓN FINANCIERA"/>
    <s v="1) INFORMACIÓN PÚBLICA"/>
    <s v="1) PÚBLICO EN GENERAL"/>
    <s v="Decreto 4145 de 2011 por el cual se crea la Unidad de Planificación de Tierras Rurales, Adecuación de Tierras y Usos Agropecuarios - UPRA y se dictan otras disposiciones."/>
    <s v="4) MAYOR"/>
    <s v="5) PUEDE GENERAR INCUMPLIMIENTOS LEGALES Y REGLAMENTARIOS"/>
    <s v="5) 7 DÍAS"/>
    <s v="NO APLICA"/>
    <m/>
    <m/>
    <m/>
    <s v="BAJO"/>
    <n v="1"/>
    <s v="BAJO"/>
    <n v="1"/>
    <n v="2"/>
    <n v="1.25"/>
    <s v="BAJO"/>
    <s v="ALTO"/>
    <s v="ALT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FINANCIERA"/>
    <s v="SECRETARÍA GENERAL"/>
    <s v="GESTIÓN FINANCIERA"/>
    <s v="OFICIAL (TRD)"/>
    <x v="0"/>
    <s v="INFORMES"/>
    <s v="Informes contables"/>
    <s v="Los informes contables son cálculos y análisis a nivel profundo del estado financiero de una entidad. Estos pueden ser de un ítem en específico o abarcan información general. Pueden estar presentados en diferentes lapsos de tiempo."/>
    <s v="CASTELLANO"/>
    <s v="ELECTRONICO/PAPEL"/>
    <s v="Archivo de gestión y central de la UPRA"/>
    <m/>
    <m/>
    <s v="Disponible. Información que se puede consultar por solicitud en el archivo central"/>
    <s v="25/11/2016"/>
    <s v="POR DEMANDA"/>
    <s v="SECRETARÍA GENERAL"/>
    <s v="GESTIÓN FINANCIERA"/>
    <s v="1) INFORMACIÓN PÚBLICA"/>
    <s v="1) PÚBLICO EN GENERAL"/>
    <s v="Decreto 4145 de 2011 por el cual se crea la Unidad de Planificación de Tierras Rurales, Adecuación de Tierras y Usos Agropecuarios - UPRA y se dictan otras disposiciones."/>
    <s v="4) MAYOR"/>
    <s v="5) PUEDE GENERAR INCUMPLIMIENTOS LEGALES Y REGLAMENTARIOS"/>
    <s v="5) 7 DÍAS"/>
    <s v="NO APLICA"/>
    <m/>
    <m/>
    <m/>
    <s v="BAJO"/>
    <n v="1"/>
    <s v="BAJO"/>
    <n v="1"/>
    <n v="2"/>
    <n v="1.25"/>
    <s v="BAJO"/>
    <s v="ALTO"/>
    <s v="ALT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FINANCIERA"/>
    <s v="SECRETARÍA GENERAL"/>
    <s v="GESTIÓN FINANCIERA"/>
    <s v="OFICIAL (TRD)"/>
    <x v="0"/>
    <s v="LIBROS DE CONTABILIDAD PRESUPUESTAL"/>
    <s v="Libros Vigencias futuras"/>
    <s v="Los libros oficiales de la contabilidad presupuestal contienen de manera cronológica los datos de las operaciones y hechos que afectan el proceso presupuestal y se consideran el soporte documental."/>
    <s v="CASTELLANO"/>
    <s v="ELECTRONICO/PAPEL"/>
    <s v="Archivo de gestión y central de la UPRA"/>
    <m/>
    <m/>
    <s v="Disponible. Información que se puede consultar por solicitud en el archivo central"/>
    <s v="25/11/2016"/>
    <s v="POR DEMANDA"/>
    <s v="SECRETARÍA GENERAL"/>
    <s v="GESTIÓN FINANCIERA"/>
    <s v="1) INFORMACIÓN PÚBLICA"/>
    <s v="1) PÚBLICO EN GENERAL"/>
    <s v="Decreto 4145 de 2011 por el cual se crea la Unidad de Planificación de Tierras Rurales, Adecuación de Tierras y Usos Agropecuarios - UPRA y se dictan otras disposiciones."/>
    <s v="4) MAYOR"/>
    <s v="5) PUEDE GENERAR INCUMPLIMIENTOS LEGALES Y REGLAMENTARIOS"/>
    <s v="5) 7 DÍAS"/>
    <s v="NO APLICA"/>
    <m/>
    <m/>
    <m/>
    <s v="BAJO"/>
    <n v="1"/>
    <s v="BAJO"/>
    <n v="1"/>
    <n v="2"/>
    <n v="1.25"/>
    <s v="BAJO"/>
    <s v="ALTO"/>
    <s v="ALT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FINANCIERA"/>
    <s v="SECRETARÍA GENERAL"/>
    <s v="GESTIÓN FINANCIERA"/>
    <s v="OFICIAL (TRD)"/>
    <x v="0"/>
    <s v="INFORMES"/>
    <s v="Informe de ejecución presupuestal y de PAC"/>
    <s v="Informe que indica los movimentos del area financiera"/>
    <s v="CASTELLANO"/>
    <s v="ELECTRONICO/PAPEL"/>
    <s v="Archivo de gestión y central de la UPRA"/>
    <m/>
    <m/>
    <s v="Disponible. Información que se puede consultar por solicitud en el archivo central"/>
    <s v="25/11/2016"/>
    <s v="POR DEMANDA"/>
    <s v="SECRETARÍA GENERAL"/>
    <s v="GESTIÓN FINANCIERA"/>
    <s v="1) INFORMACIÓN PÚBLICA"/>
    <s v="1) PÚBLICO EN GENERAL"/>
    <s v="Decreto 4145 de 2011 por el cual se crea la Unidad de Planificación de Tierras Rurales, Adecuación de Tierras y Usos Agropecuarios - UPRA y se dictan otras disposiciones."/>
    <s v="4) MAYOR"/>
    <s v="5) PUEDE GENERAR INCUMPLIMIENTOS LEGALES Y REGLAMENTARIOS"/>
    <s v="5) 7 DÍAS"/>
    <s v="NO APLICA"/>
    <m/>
    <m/>
    <m/>
    <s v="BAJO"/>
    <n v="1"/>
    <s v="BAJO"/>
    <n v="1"/>
    <n v="2"/>
    <n v="1.25"/>
    <s v="BAJO"/>
    <s v="ALTO"/>
    <s v="ALT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FINANCIERA"/>
    <s v="SECRETARÍA GENERAL"/>
    <s v="GESTIÓN FINANCIERA"/>
    <s v="OFICIAL (TRD)"/>
    <x v="0"/>
    <s v="LEGALIZACIONES DE GASTOS DE VIAJE"/>
    <s v="N/A"/>
    <s v="Legalizaciones de gastos de viaje para funcionarios y contratistas que realizan desplazamientos para el ejercicio de sus funciones en la entidad."/>
    <s v="CASTELLANO"/>
    <m/>
    <s v="Archivo de gestión y central de la UPRA"/>
    <m/>
    <m/>
    <s v="Disponible. Información que se puede consultar por solicitud en el archivo central"/>
    <m/>
    <m/>
    <s v="SECRETARÍA GENERAL"/>
    <s v="GESTIÓN FINANCIERA"/>
    <s v="1) INFORMACIÓN PÚBLICA"/>
    <s v="1) PÚBLICO EN GENERAL"/>
    <s v="Decreto 4145 de 2011 por el cual se crea la Unidad de Planificación de Tierras Rurales, Adecuación de Tierras y Usos Agropecuarios - UPRA y se dictan otras disposiciones."/>
    <s v="4) MAYOR"/>
    <s v="5) PUEDE GENERAR INCUMPLIMIENTOS LEGALES Y REGLAMENTARIOS"/>
    <s v="5) 7 DÍAS"/>
    <s v="NO APLICA"/>
    <m/>
    <m/>
    <m/>
    <s v="BAJO"/>
    <n v="1"/>
    <s v="BAJO"/>
    <n v="1"/>
    <n v="2"/>
    <n v="1.25"/>
    <s v="BAJO"/>
    <s v="ALTO"/>
    <s v="ALT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DIRECCIÓN GENERAL"/>
    <s v="ASESORÍA JURÍDICA"/>
    <s v="OFICIAL (TRD)"/>
    <x v="0"/>
    <s v="CONCEPTOS"/>
    <s v="Conceptos jurídicos"/>
    <s v="Conjunto de los documentos que cuentan con opiniones, juicios o respuestas de importancia jurídica y legal para el sector agropecuario, entre otros aspectos."/>
    <s v="CASTELLANO"/>
    <s v="ELECTRÓNICO"/>
    <s v="Archivo de gestión y central de la UPRA"/>
    <m/>
    <m/>
    <s v="SEA. Sistema para la Eficiencia Administrativa"/>
    <s v="01/01/2012"/>
    <s v="DIARIO"/>
    <s v="DIRECCIÓN GENERAL"/>
    <s v="ASESORÍA JURÍDICA"/>
    <s v="1) INFORMACIÓN PÚBLICA"/>
    <s v="1) PÚBLICO EN GENERAL"/>
    <s v="Decreto 4145 de 2011 por el cual se crea la Unidad de Planificación de Tierras Rurales, Adecuación de Tierras y Usos Agropecuarios - UPRA y se dictan otras disposiciones."/>
    <s v="3) MODERADO"/>
    <s v="1) NO APLICA / NO ES RELEVANTE"/>
    <s v="8) &gt;30 DÍAS"/>
    <s v="NO APLICA"/>
    <m/>
    <m/>
    <m/>
    <s v="BAJO"/>
    <n v="1"/>
    <s v="BAJO"/>
    <n v="1"/>
    <n v="0"/>
    <n v="0.25"/>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DIRECCIÓN GENERAL"/>
    <s v="ASESORÍA JURÍDICA"/>
    <s v="OFICIAL (TRD)"/>
    <x v="0"/>
    <s v="ACCIONES JUDICIALES"/>
    <s v="Acciones de cumplimiento"/>
    <s v="Documentos producidos y recibidos dentro de las Acciones de Cumplimiento."/>
    <s v="CASTELLANO"/>
    <s v="ELECTRÓNICO/PAPEL"/>
    <s v="Archivo de gestión y central de la UPRA"/>
    <m/>
    <m/>
    <s v="Archivo de gestión y central de la UPRA"/>
    <s v="A la fecha no se ha generado información relacionada con este activo"/>
    <s v="POR DEMANDA"/>
    <s v="DIRECCIÓN GENERAL"/>
    <s v="ASESORÍA JURÍDICA"/>
    <s v="2) DATOS PERSONALES?"/>
    <s v="3) PROCESOS"/>
    <s v="Decreto 4145 de 2011 por el cual se crea la Unidad de Planificación de Tierras Rurales, Adecuación de Tierras y Usos Agropecuarios - UPRA y se dictan otras disposiciones."/>
    <s v="4) MAYOR"/>
    <s v="4) ES CRÍTICO PARA EL SERVICIO HACIA TERCEROS"/>
    <s v="4) 48 HORAS"/>
    <s v="TOTAL"/>
    <m/>
    <m/>
    <m/>
    <s v="ALTO"/>
    <n v="3"/>
    <s v="ALTO"/>
    <n v="3"/>
    <n v="1.5"/>
    <n v="1.5"/>
    <s v="ALTO"/>
    <s v="ALTO"/>
    <s v="ALT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s v="PLANEACIÓN ESTRATÉGICA"/>
    <s v="DIRECCIÓN GENERAL"/>
    <s v="ASESORÍA JURÍDICA"/>
    <s v="OFICIAL (TRD)"/>
    <x v="0"/>
    <s v="ACCIONES CONSTITUCIONALES"/>
    <s v="Acciones de tutela"/>
    <s v="Documentos producidos y recibidos dentro de las Acciones de Tutela."/>
    <s v="CASTELLANO"/>
    <s v="ELECTRÓNICO/PAPEL"/>
    <s v="Archivo de gestión y central de la UPRA"/>
    <m/>
    <m/>
    <s v="Archivo de gestión y central de la UPRA"/>
    <s v="01/12/2018"/>
    <s v="POR DEMANDA"/>
    <s v="DIRECCIÓN GENERAL"/>
    <s v="ASESORÍA JURÍDICA"/>
    <s v="2) DATOS PERSONALES?"/>
    <s v="3) PROCESOS"/>
    <s v="Decreto 4145 de 2011 por el cual se crea la Unidad de Planificación de Tierras Rurales, Adecuación de Tierras y Usos Agropecuarios - UPRA y se dictan otras disposiciones."/>
    <s v="4) MAYOR"/>
    <s v="4) ES CRÍTICO PARA EL SERVICIO HACIA TERCEROS"/>
    <s v="4) 48 HORAS"/>
    <s v="TOTAL"/>
    <m/>
    <m/>
    <m/>
    <s v="ALTO"/>
    <n v="3"/>
    <s v="ALTO"/>
    <n v="3"/>
    <n v="1.5"/>
    <n v="1.5"/>
    <s v="ALTO"/>
    <s v="ALTO"/>
    <s v="ALT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s v="PLANEACIÓN ESTRATÉGICA"/>
    <s v="DIRECCIÓN GENERAL"/>
    <s v="ASESORÍA JURÍDICA"/>
    <s v="OFICIAL (TRD)"/>
    <x v="0"/>
    <s v="ACCIONES CONSTITUCIONALES"/>
    <s v="Acciones populares"/>
    <s v="Documentos producidos y recibidos dentro de las Acciones Populares."/>
    <s v="CASTELLANO"/>
    <s v="ELECTRÓNICO/PAPEL"/>
    <s v="Archivo de gestión y central de la UPRA"/>
    <m/>
    <m/>
    <s v="Archivo de gestión y central de la UPRA"/>
    <s v="08/10/2020"/>
    <s v="POR DEMANDA"/>
    <s v="DIRECCIÓN GENERAL"/>
    <s v="ASESORÍA JURÍDICA"/>
    <s v="2) DATOS PERSONALES?"/>
    <s v="3) PROCESOS"/>
    <s v="Decreto 4145 de 2011 por el cual se crea la Unidad de Planificación de Tierras Rurales, Adecuación de Tierras y Usos Agropecuarios - UPRA y se dictan otras disposiciones."/>
    <s v="4) MAYOR"/>
    <s v="4) ES CRÍTICO PARA EL SERVICIO HACIA TERCEROS"/>
    <s v="4) 48 HORAS"/>
    <s v="TOTAL"/>
    <m/>
    <m/>
    <m/>
    <s v="ALTO"/>
    <n v="3"/>
    <s v="ALTO"/>
    <n v="3"/>
    <n v="1.5"/>
    <n v="1.5"/>
    <s v="ALTO"/>
    <s v="ALTO"/>
    <s v="ALT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s v="PLANEACIÓN ESTRATÉGICA"/>
    <s v="DIRECCIÓN GENERAL"/>
    <s v="ASESORÍA JURÍDICA"/>
    <s v="OFICIAL (TRD)"/>
    <x v="0"/>
    <s v="PROCESOS JUDICIALES"/>
    <s v="Procesos civiles"/>
    <s v="Documentos producidos y recibidos dentro de procesos civiles"/>
    <s v="CASTELLANO"/>
    <s v="ELECTRÓNICO"/>
    <s v="Archivo de gestión y central de la UPRA"/>
    <m/>
    <m/>
    <s v="Archivo de gestión y central de la UPRA"/>
    <s v="A la fecha no se ha generado información relacionada con este activo"/>
    <s v="POR DEMANDA"/>
    <s v="DIRECCIÓN GENERAL"/>
    <s v="ASESORÍA JURÍDICA"/>
    <s v="2) DATOS PERSONALES?"/>
    <s v="3) PROCESOS"/>
    <s v="Decreto 4145 de 2011 por el cual se crea la Unidad de Planificación de Tierras Rurales, Adecuación de Tierras y Usos Agropecuarios - UPRA y se dictan otras disposiciones."/>
    <s v="4) MAYOR"/>
    <s v="4) ES CRÍTICO PARA EL SERVICIO HACIA TERCEROS"/>
    <s v="4) 48 HORAS"/>
    <s v="TOTAL"/>
    <m/>
    <m/>
    <m/>
    <s v="ALTO"/>
    <n v="3"/>
    <s v="ALTO"/>
    <n v="3"/>
    <n v="1.5"/>
    <n v="1.5"/>
    <s v="ALTO"/>
    <s v="ALTO"/>
    <s v="ALT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s v="PLANEACIÓN ESTRATÉGICA"/>
    <s v="DIRECCIÓN GENERAL"/>
    <s v="ASESORÍA JURÍDICA"/>
    <s v="OFICIAL (TRD)"/>
    <x v="0"/>
    <s v="ACCIONES CONSTITUCIONALES"/>
    <s v="Acciones contenciosas"/>
    <s v="Documentos producidos y recibidos dentro de las acciones  Contenciosas Adminsitrativas"/>
    <s v="CASTELLANO"/>
    <s v="ELECTRÓNICO/PAPEL"/>
    <s v="Archivo de gestión y central de la UPRA"/>
    <m/>
    <m/>
    <s v="Archivo de gestión y central de la UPRA"/>
    <s v="01/03/2019"/>
    <s v="POR DEMANDA"/>
    <s v="DIRECCIÓN GENERAL"/>
    <s v="ASESORÍA JURÍDICA"/>
    <s v="2) DATOS PERSONALES?"/>
    <s v="3) PROCESOS"/>
    <s v="Decreto 4145 de 2011 por el cual se crea la Unidad de Planificación de Tierras Rurales, Adecuación de Tierras y Usos Agropecuarios - UPRA y se dictan otras disposiciones."/>
    <s v="4) MAYOR"/>
    <s v="4) ES CRÍTICO PARA EL SERVICIO HACIA TERCEROS"/>
    <s v="4) 48 HORAS"/>
    <s v="TOTAL"/>
    <m/>
    <m/>
    <m/>
    <s v="ALTO"/>
    <n v="3"/>
    <s v="ALTO"/>
    <n v="3"/>
    <n v="1.5"/>
    <n v="1.5"/>
    <s v="ALTO"/>
    <s v="ALTO"/>
    <s v="ALT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s v="PLANEACIÓN ESTRATÉGICA"/>
    <s v="DIRECCIÓN GENERAL"/>
    <s v="ASESORÍA JURÍDICA"/>
    <s v="OFICIAL (TRD)"/>
    <x v="0"/>
    <s v="ACCIONES CONSTITUCIONALES"/>
    <s v="Acciones de grupo"/>
    <s v="Documentos producidos y recibidos dentro de las Acciones de Grupo."/>
    <s v="CASTELLANO"/>
    <s v="ELECTRÓNICO/PAPEL"/>
    <s v="Archivo de gestión y central de la UPRA"/>
    <m/>
    <m/>
    <s v="Archivo de gestión y central de la UPRA"/>
    <s v="A la fecha no se ha generado información relacionada con este activo"/>
    <s v="POR DEMANDA"/>
    <s v="DIRECCIÓN GENERAL"/>
    <s v="ASESORÍA JURÍDICA"/>
    <s v="2) DATOS PERSONALES?"/>
    <s v="3) PROCESOS"/>
    <s v="Decreto 4145 de 2011 por el cual se crea la Unidad de Planificación de Tierras Rurales, Adecuación de Tierras y Usos Agropecuarios - UPRA y se dictan otras disposiciones."/>
    <s v="4) MAYOR"/>
    <s v="4) ES CRÍTICO PARA EL SERVICIO HACIA TERCEROS"/>
    <s v="4) 48 HORAS"/>
    <s v="TOTAL"/>
    <m/>
    <m/>
    <m/>
    <s v="ALTO"/>
    <n v="3"/>
    <s v="ALTO"/>
    <n v="3"/>
    <n v="1.5"/>
    <n v="1.5"/>
    <s v="ALTO"/>
    <s v="ALTO"/>
    <s v="ALT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s v="PLANEACIÓN ESTRATÉGICA"/>
    <s v="DIRECCIÓN GENERAL"/>
    <s v="ASESORÍA JURÍDICA"/>
    <s v="OFICIAL (TRD)"/>
    <x v="0"/>
    <s v="ACCIONES CONSTITUCIONALES"/>
    <s v="Acción restitución de tierras"/>
    <s v="Documentos producidos y recibidos dentro de las Acciones de Restitución de Tierras."/>
    <s v="CASTELLANO"/>
    <s v="ELECTRÓNICO/PAPEL"/>
    <s v="Archivo de gestión y central de la UPRA"/>
    <m/>
    <m/>
    <s v="Archivo de gestión y central de la UPRA"/>
    <s v="14/08/2018"/>
    <s v="POR DEMANDA"/>
    <s v="DIRECCIÓN GENERAL"/>
    <s v="ASESORÍA JURÍDICA"/>
    <s v="2) DATOS PERSONALES?"/>
    <s v="3) PROCESOS"/>
    <s v="Decreto 4145 de 2011 por el cual se crea la Unidad de Planificación de Tierras Rurales, Adecuación de Tierras y Usos Agropecuarios - UPRA y se dictan otras disposiciones."/>
    <s v="4) MAYOR"/>
    <s v="4) ES CRÍTICO PARA EL SERVICIO HACIA TERCEROS"/>
    <s v="4) 48 HORAS"/>
    <s v="TOTAL"/>
    <m/>
    <m/>
    <m/>
    <s v="ALTO"/>
    <n v="3"/>
    <s v="ALTO"/>
    <n v="3"/>
    <n v="1.5"/>
    <n v="1.5"/>
    <s v="ALTO"/>
    <s v="ALTO"/>
    <s v="ALT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s v="PLANEACIÓN ESTRATÉGICA"/>
    <s v="DIRECCIÓN GENERAL"/>
    <s v="ASESORÍA JURÍDICA"/>
    <s v="OFICIAL (TRD)"/>
    <x v="0"/>
    <s v="ACTAS"/>
    <s v="Actas del comité de conciliación"/>
    <s v="Documento en el que se relacionan los temas tratados y las decisiones adoptadas por el Comité de Conciliación, dentro de los procesos judiciales y extrajudiciales."/>
    <s v="CASTELLANO"/>
    <s v="ELECTRÓNICO/PAPEL"/>
    <s v="Archivo de gestión y central de la UPRA"/>
    <m/>
    <m/>
    <s v="Archivo de gestión y central de la UPRA"/>
    <s v="27/01/2017"/>
    <s v="MENSUAL"/>
    <s v="DIRECCIÓN GENERAL"/>
    <s v="ASESORÍA JURÍDICA"/>
    <s v="2) DATOS PERSONALES?"/>
    <s v="3) PROCESOS"/>
    <s v="Decreto 4145 de 2011 por el cual se crea la Unidad de Planificación de Tierras Rurales, Adecuación de Tierras y Usos Agropecuarios - UPRA y se dictan otras disposiciones."/>
    <s v="4) MAYOR"/>
    <s v="4) ES CRÍTICO PARA EL SERVICIO HACIA TERCEROS"/>
    <s v="4) 48 HORAS"/>
    <s v="TOTAL"/>
    <m/>
    <m/>
    <m/>
    <s v="ALTO"/>
    <n v="3"/>
    <s v="ALTO"/>
    <n v="3"/>
    <n v="1.5"/>
    <n v="1.5"/>
    <s v="ALTO"/>
    <s v="ALTO"/>
    <s v="ALT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s v="PLANEACIÓN ESTRATÉGICA"/>
    <s v="DIRECCIÓN GENERAL"/>
    <s v="ASESORÍA JURÍDICA"/>
    <s v="OFICIAL (TRD)"/>
    <x v="0"/>
    <s v="PROCESOS JUDICIALES"/>
    <s v="Procesos laborales"/>
    <s v="Documentos producidos y recibidos dentro de los Procesos Laborales."/>
    <s v="CASTELLANO"/>
    <s v="ELECTRÓNICO"/>
    <s v="Archivo de gestión y central de la UPRA"/>
    <m/>
    <m/>
    <s v="No disponible"/>
    <s v="A la fecha no se ha generado información relacionada con este activo"/>
    <s v="POR DEMANDA"/>
    <s v="DIRECCIÓN GENERAL"/>
    <s v="ASESORÍA JURÍDICA"/>
    <s v="2) DATOS PERSONALES?"/>
    <s v="3) PROCESOS"/>
    <s v="Decreto 4145 de 2011 por el cual se crea la Unidad de Planificación de Tierras Rurales, Adecuación de Tierras y Usos Agropecuarios - UPRA y se dictan otras disposiciones."/>
    <s v="4) MAYOR"/>
    <s v="4) ES CRÍTICO PARA EL SERVICIO HACIA TERCEROS"/>
    <s v="4) 48 HORAS"/>
    <s v="TOTAL"/>
    <m/>
    <m/>
    <m/>
    <s v="ALTO"/>
    <n v="3"/>
    <s v="ALTO"/>
    <n v="3"/>
    <n v="1.5"/>
    <n v="1.5"/>
    <s v="ALTO"/>
    <s v="ALTO"/>
    <s v="ALT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s v="PLANEACIÓN ESTRATÉGICA"/>
    <s v="DIRECCIÓN GENERAL"/>
    <s v="ASESORÍA JURÍDICA"/>
    <s v="OFICIAL (TRD)"/>
    <x v="0"/>
    <s v="PROCESOS JUDICIALES"/>
    <s v="Procesos penales"/>
    <s v="Documentos producidos y recibidos dentro de los Procesos Penales"/>
    <s v="CASTELLANO"/>
    <s v="ELECTRÓNICO"/>
    <s v="Archivo de gestión y central de la UPRA"/>
    <m/>
    <m/>
    <s v="Archivo de gestión y central de la UPRA"/>
    <s v="10/01/2020"/>
    <s v="POR DEMANDA"/>
    <s v="DIRECCIÓN GENERAL"/>
    <s v="ASESORÍA JURÍDICA"/>
    <s v="2) DATOS PERSONALES?"/>
    <s v="3) PROCESOS"/>
    <s v="Decreto 4145 de 2011 por el cual se crea la Unidad de Planificación de Tierras Rurales, Adecuación de Tierras y Usos Agropecuarios - UPRA y se dictan otras disposiciones."/>
    <s v="4) MAYOR"/>
    <s v="4) ES CRÍTICO PARA EL SERVICIO HACIA TERCEROS"/>
    <s v="4) 48 HORAS"/>
    <s v="TOTAL"/>
    <m/>
    <m/>
    <m/>
    <s v="ALTO"/>
    <n v="3"/>
    <s v="ALTO"/>
    <n v="3"/>
    <n v="1.5"/>
    <n v="1.5"/>
    <s v="ALTO"/>
    <s v="ALTO"/>
    <s v="ALT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s v="PLANEACIÓN ESTRATÉGICA"/>
    <s v="DIRECCIÓN GENERAL"/>
    <s v="ASESORÍA JURÍDICA"/>
    <s v="OFICIAL (TRD)"/>
    <x v="0"/>
    <s v="PROCESOS EXTRAJUDICIALES"/>
    <s v="Proceso de conciliación extrajudicial"/>
    <s v="Documentos producidos y recibidos dentro de los Procesos de Conciliación Extrajudicial"/>
    <s v="CASTELLANO"/>
    <s v="ELECTRÓNICO"/>
    <s v="Archivo de gestión y central de la UPRA"/>
    <m/>
    <m/>
    <s v="Archivo de gestión y central de la UPRA"/>
    <s v="02/01/2019"/>
    <s v="POR DEMANDA"/>
    <s v="DIRECCIÓN GENERAL"/>
    <s v="ASESORÍA JURÍDICA"/>
    <s v="2) DATOS PERSONALES?"/>
    <s v="3) PROCESOS"/>
    <s v="Decreto 4145 de 2011 por el cual se crea la Unidad de Planificación de Tierras Rurales, Adecuación de Tierras y Usos Agropecuarios - UPRA y se dictan otras disposiciones."/>
    <s v="4) MAYOR"/>
    <s v="4) ES CRÍTICO PARA EL SERVICIO HACIA TERCEROS"/>
    <s v="4) 48 HORAS"/>
    <s v="TOTAL"/>
    <m/>
    <m/>
    <m/>
    <s v="ALTO"/>
    <n v="3"/>
    <s v="ALTO"/>
    <n v="3"/>
    <n v="1.5"/>
    <n v="1.5"/>
    <s v="ALTO"/>
    <s v="ALTO"/>
    <s v="ALT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s v="PLANEACIÓN ESTRATÉGICA"/>
    <s v="DIRECCIÓN GENERAL"/>
    <s v="ASESORÍA JURÍDICA"/>
    <s v="OFICIAL (TRD)"/>
    <x v="0"/>
    <s v="PROYECTOS"/>
    <s v="Proyectos de actos administrativos y/o legislativos"/>
    <s v="Documentos admministrativos que contienen las decisiones tomadas por el Ministerio de Agricultura o la UPRA en relación con sus competencias y funciones, de cumplimiento obligatorio a  nivel interno o externo."/>
    <s v="CASTELLANO"/>
    <s v="ELECTRÓNICO/PAPEL"/>
    <s v="Archivo de gestión y central de la UPRA"/>
    <m/>
    <m/>
    <s v="Página web UPRA /Somos UPRA/Sistema de Eficiencia Administrativa"/>
    <s v="01/01/2012"/>
    <s v="MENSUAL"/>
    <s v="DIRECCIÓN GENERAL"/>
    <s v="ASESORÍA JURÍDICA"/>
    <s v="1) INFORMACIÓN PÚBLICA"/>
    <s v="1) PÚBLICO EN GENERAL"/>
    <s v="Decreto 4145 de 2011 por el cual se crea la Unidad de Planificación de Tierras Rurales, Adecuación de Tierras y Usos Agropecuarios - UPRA y se dictan otras disposiciones."/>
    <s v="2) MENOR"/>
    <s v="1) NO APLICA / NO ES RELEVANTE"/>
    <s v="8) &gt;30 DÍAS"/>
    <s v="NO APLICA"/>
    <m/>
    <m/>
    <m/>
    <s v="BAJO"/>
    <n v="1"/>
    <s v="BAJO"/>
    <n v="1"/>
    <n v="0"/>
    <n v="0.2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DIRECCIÓN GENERAL"/>
    <s v="ASESORÍA JURÍDICA"/>
    <s v="OFICIAL (TRD)"/>
    <x v="0"/>
    <s v="PROCESOS JUDICIALES"/>
    <s v="Acciones de Reparación Directa"/>
    <s v="Acciones de Reparación Directa"/>
    <s v="CASTELLANO"/>
    <m/>
    <s v="Archivo de gestión y central de la UPRA"/>
    <m/>
    <m/>
    <m/>
    <m/>
    <s v="POR DEMANDA"/>
    <s v="DIRECCIÓN GENERAL"/>
    <s v="ASESORÍA JURÍDICA"/>
    <s v="2) DATOS PERSONALES?"/>
    <s v="3) PROCESOS"/>
    <s v="Decreto 4145 de 2011 por el cual se crea la Unidad de Planificación de Tierras Rurales, Adecuación de Tierras y Usos Agropecuarios - UPRA y se dictan otras disposiciones."/>
    <s v="4) MAYOR"/>
    <s v="4) ES CRÍTICO PARA EL SERVICIO HACIA TERCEROS"/>
    <s v="4) 48 HORAS"/>
    <s v="TOTAL"/>
    <m/>
    <m/>
    <m/>
    <m/>
    <m/>
    <s v="ALTO"/>
    <n v="3"/>
    <n v="1.5"/>
    <n v="1.5"/>
    <s v="ALTO"/>
    <s v="ALTO"/>
    <s v="ALT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s v="PLANEACIÓN ESTRATÉGICA"/>
    <s v="DIRECCIÓN GENERAL"/>
    <s v="ASESORÍA JURÍDICA"/>
    <s v="OFICIAL (TRD)"/>
    <x v="0"/>
    <s v="PROCESOS JUDICIALES"/>
    <s v="Acciones de Repetición"/>
    <s v="Acciones de Repetición"/>
    <s v="CASTELLANO"/>
    <m/>
    <s v="Archivo de gestión y central de la UPRA"/>
    <m/>
    <m/>
    <m/>
    <m/>
    <s v="POR DEMANDA"/>
    <s v="DIRECCIÓN GENERAL"/>
    <s v="ASESORÍA JURÍDICA"/>
    <s v="2) DATOS PERSONALES?"/>
    <s v="3) PROCESOS"/>
    <s v="Decreto 4145 de 2011 por el cual se crea la Unidad de Planificación de Tierras Rurales, Adecuación de Tierras y Usos Agropecuarios - UPRA y se dictan otras disposiciones."/>
    <s v="4) MAYOR"/>
    <s v="4) ES CRÍTICO PARA EL SERVICIO HACIA TERCEROS"/>
    <s v="4) 48 HORAS"/>
    <s v="TOTAL"/>
    <m/>
    <m/>
    <m/>
    <m/>
    <m/>
    <s v="ALTO"/>
    <n v="3"/>
    <n v="1.5"/>
    <n v="1.5"/>
    <s v="ALTO"/>
    <s v="ALTO"/>
    <s v="ALT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s v="PLANEACIÓN ESTRATÉGICA"/>
    <s v="DIRECCIÓN GENERAL"/>
    <s v="ASESORÍA JURÍDICA"/>
    <s v="OFICIAL (TRD)"/>
    <x v="0"/>
    <s v="PROCESOS JUDICIALES"/>
    <s v="Procesos Contencioso Administrativo"/>
    <s v="Procesos Contencioso Administrativo"/>
    <s v="CASTELLANO"/>
    <m/>
    <s v="Archivo de gestión y central de la UPRA"/>
    <m/>
    <m/>
    <m/>
    <m/>
    <s v="POR DEMANDA"/>
    <s v="DIRECCIÓN GENERAL"/>
    <s v="ASESORÍA JURÍDICA"/>
    <s v="2) DATOS PERSONALES?"/>
    <s v="3) PROCESOS"/>
    <s v="Decreto 4145 de 2011 por el cual se crea la Unidad de Planificación de Tierras Rurales, Adecuación de Tierras y Usos Agropecuarios - UPRA y se dictan otras disposiciones."/>
    <s v="4) MAYOR"/>
    <s v="4) ES CRÍTICO PARA EL SERVICIO HACIA TERCEROS"/>
    <s v="4) 48 HORAS"/>
    <s v="TOTAL"/>
    <m/>
    <m/>
    <m/>
    <m/>
    <m/>
    <s v="ALTO"/>
    <n v="3"/>
    <n v="1.5"/>
    <n v="1.5"/>
    <s v="ALTO"/>
    <s v="ALTO"/>
    <s v="ALT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s v="PLANEACIÓN ESTRATÉGICA"/>
    <s v="DIRECCIÓN GENERAL"/>
    <s v="ASESORÍA JURÍDICA"/>
    <s v="OFICIAL (TRD)"/>
    <x v="0"/>
    <s v="PROCESOS JUDICIALES"/>
    <s v="Procesos Ordinarios"/>
    <s v="Procesos Ordinarios"/>
    <s v="CASTELLANO"/>
    <m/>
    <s v="Archivo de gestión y central de la UPRA"/>
    <m/>
    <m/>
    <m/>
    <m/>
    <s v="POR DEMANDA"/>
    <s v="DIRECCIÓN GENERAL"/>
    <s v="ASESORÍA JURÍDICA"/>
    <s v="2) DATOS PERSONALES?"/>
    <s v="3) PROCESOS"/>
    <s v="Decreto 4145 de 2011 por el cual se crea la Unidad de Planificación de Tierras Rurales, Adecuación de Tierras y Usos Agropecuarios - UPRA y se dictan otras disposiciones."/>
    <s v="4) MAYOR"/>
    <s v="4) ES CRÍTICO PARA EL SERVICIO HACIA TERCEROS"/>
    <s v="4) 48 HORAS"/>
    <s v="TOTAL"/>
    <m/>
    <m/>
    <m/>
    <m/>
    <m/>
    <s v="ALTO"/>
    <n v="3"/>
    <n v="1.5"/>
    <n v="1.5"/>
    <s v="ALTO"/>
    <s v="ALTO"/>
    <s v="ALT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s v="PLANEACIÓN ESTRATÉGICA"/>
    <s v="DIRECCIÓN GENERAL"/>
    <s v="ASESORÍA JURÍDICA"/>
    <s v="OFICIAL (TRD)"/>
    <x v="0"/>
    <s v="PROCESOS PREJUDICIALES"/>
    <s v="Procesos ante el Tribunal de Arbitramento"/>
    <s v="Procesos ante el Tribunal de Arbitramento"/>
    <s v="CASTELLANO"/>
    <m/>
    <s v="Archivo de gestión y central de la UPRA"/>
    <m/>
    <m/>
    <m/>
    <m/>
    <s v="POR DEMANDA"/>
    <s v="DIRECCIÓN GENERAL"/>
    <s v="ASESORÍA JURÍDICA"/>
    <s v="2) DATOS PERSONALES?"/>
    <s v="3) PROCESOS"/>
    <s v="Decreto 4145 de 2011 por el cual se crea la Unidad de Planificación de Tierras Rurales, Adecuación de Tierras y Usos Agropecuarios - UPRA y se dictan otras disposiciones."/>
    <s v="4) MAYOR"/>
    <s v="4) ES CRÍTICO PARA EL SERVICIO HACIA TERCEROS"/>
    <s v="4) 48 HORAS"/>
    <s v="TOTAL"/>
    <m/>
    <m/>
    <m/>
    <m/>
    <m/>
    <s v="ALTO"/>
    <n v="3"/>
    <n v="1.5"/>
    <n v="1.5"/>
    <s v="ALTO"/>
    <s v="ALTO"/>
    <s v="ALT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s v="PLANEACIÓN ESTRATÉGICA"/>
    <s v="DIRECCIÓN GENERAL"/>
    <s v="ASESORÍA JURÍDICA"/>
    <s v="OFICIAL (TRD)"/>
    <x v="0"/>
    <s v="PROCESOS PREJUDICIALES"/>
    <s v="Procesos de Conciliación Prejudicial"/>
    <s v="Procesos de Conciliación Prejudicial"/>
    <s v="CASTELLANO"/>
    <m/>
    <s v="Archivo de gestión y central de la UPRA"/>
    <m/>
    <m/>
    <m/>
    <m/>
    <s v="POR DEMANDA"/>
    <s v="DIRECCIÓN GENERAL"/>
    <s v="ASESORÍA JURÍDICA"/>
    <s v="2) DATOS PERSONALES?"/>
    <s v="3) PROCESOS"/>
    <s v="Decreto 4145 de 2011 por el cual se crea la Unidad de Planificación de Tierras Rurales, Adecuación de Tierras y Usos Agropecuarios - UPRA y se dictan otras disposiciones."/>
    <s v="4) MAYOR"/>
    <s v="4) ES CRÍTICO PARA EL SERVICIO HACIA TERCEROS"/>
    <s v="4) 48 HORAS"/>
    <s v="TOTAL"/>
    <m/>
    <m/>
    <m/>
    <m/>
    <m/>
    <s v="ALTO"/>
    <n v="3"/>
    <n v="1.5"/>
    <n v="1.5"/>
    <s v="ALTO"/>
    <s v="ALTO"/>
    <s v="ALT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s v="PLANEACIÓN ESTRATÉGICA"/>
    <s v="DIRECCIÓN GENERAL"/>
    <s v="ASESORÍA JURÍDICA"/>
    <s v="OFICIAL (TRD)"/>
    <x v="0"/>
    <s v="PROYECTOS"/>
    <s v="Proyectos de Actos Administrativos y/o Legislativos"/>
    <s v="Proyectos de Actos Administrativos y/o Legislativos"/>
    <s v="CASTELLANO"/>
    <m/>
    <s v="Archivo de gestión y central de la UPRA"/>
    <m/>
    <m/>
    <m/>
    <m/>
    <s v="POR DEMANDA"/>
    <s v="DIRECCIÓN GENERAL"/>
    <s v="ASESORÍA JURÍDICA"/>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m/>
    <m/>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DIRECCIÓN GENERAL"/>
    <s v="ASESORÍA TÉCNICA"/>
    <s v="OFICIAL (TRD)"/>
    <x v="0"/>
    <s v="CONCEPTOS"/>
    <s v="Conceptos técnicos"/>
    <s v="Mediante el cual se evalúan y verifican las especificaciones o características técnicas de los bienes y/o servicios ofrecidos, para determinar si se adecuan a las directrices técnicas y a los requerimientos institucionales."/>
    <s v="CASTELLANO"/>
    <s v="ELECTRÓNICO/PAPEL"/>
    <s v="Archivo de gestión y central de la UPRA"/>
    <m/>
    <m/>
    <s v="Disponible. Información que se puede consultar por solicitud en el archivo central."/>
    <d v="2013-04-26T00:00:00"/>
    <s v="POR DEMANDA"/>
    <s v="DIRECCIÓN GENERAL"/>
    <s v="ASESORÍA TÉCNICA"/>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6) 14 DÍAS"/>
    <s v="NO APLICA"/>
    <m/>
    <m/>
    <m/>
    <s v="BAJO"/>
    <n v="1"/>
    <s v="BAJO"/>
    <n v="1"/>
    <n v="0.5"/>
    <n v="1"/>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DIRECCIÓN GENERAL"/>
    <s v="ASESORÍA TÉCNICA"/>
    <s v="OFICIAL (TRD)"/>
    <x v="0"/>
    <s v="PROYECTOS"/>
    <s v="Proyectos de cooperación internacional"/>
    <s v="La cooperación bilateral es la que se lleva a cabo entre dos países, en el marco de un convenio o acuerdo suscrito entre las partes, regulando las condiciones, los alcances y el otorgamiento y recepción de la acción."/>
    <s v="CASTELLANO"/>
    <s v="ELECTRÓNICO/PAPEL"/>
    <s v="Archivo de gestión y central de la UPRA"/>
    <m/>
    <m/>
    <s v="Disponible. Información que se puede consultar por solicitud en el archivo central."/>
    <d v="2018-11-24T00:00:00"/>
    <s v="POR DEMANDA"/>
    <s v="DIRECCIÓN GENERAL"/>
    <s v="ASESORÍA TÉCNICA"/>
    <s v="1) INFORMACIÓN PÚBLICA"/>
    <s v="1) PÚBLICO EN GENERAL"/>
    <s v="Decreto 4145 de 2011 por el cual se crea la Unidad de Planificación de Tierras Rurales, Adecuación de Tierras y Usos Agropecuarios - UPRA y se dictan otras disposiciones."/>
    <s v="3) MODERADO"/>
    <s v="3) PODRÍA AFECTAR LA TOMA DE DECISIONES"/>
    <s v="6) 14 DÍAS"/>
    <s v="NO APLICA"/>
    <m/>
    <m/>
    <m/>
    <s v="BAJO"/>
    <n v="1"/>
    <s v="BAJO"/>
    <n v="1"/>
    <n v="1"/>
    <n v="1"/>
    <s v="BAJO"/>
    <s v="MEDIO"/>
    <s v="MEDI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SECRETARÍA GENERAL"/>
    <s v="GESTIÓN DOCUMENTAL"/>
    <s v="OFICIAL (TRD)"/>
    <x v="0"/>
    <s v="CIRCULARES"/>
    <s v="Circulares informativas"/>
    <s v="La serie agrupa documentos que contienen información de carácter general, informativo y/o normativo, que se utilizan para dar a conocer actividades internas de la Entidad, así como las normas generales, cambios, políticas y asuntos de interés común."/>
    <s v="CASTELLANO"/>
    <s v="PAPEL"/>
    <s v="Archivo de gestión y central de la UPRA"/>
    <m/>
    <m/>
    <s v="Disponible. Información que se puede consultar por solicitud en el archivo central."/>
    <d v="2013-05-04T00:00:00"/>
    <s v="POR DEMANDA"/>
    <s v="SECRETARÍA GENERAL"/>
    <s v="ASESORÍA DE COMUNICACIONES"/>
    <s v="1) INFORMACIÓN PÚBLICA"/>
    <s v="2) INTERNO DE LA ENTIDAD"/>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MEDIO"/>
    <n v="2"/>
    <n v="0.5"/>
    <n v="0.5"/>
    <s v="MEDIO"/>
    <s v="BAJ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SECRETARÍA GENERAL"/>
    <s v="GESTIÓN DOCUMENTAL"/>
    <s v="OFICIAL (TRD)"/>
    <x v="0"/>
    <s v="CIRCULARES"/>
    <s v="Circulares normativas"/>
    <s v="La serie agrupa documentos que contienen información de carácter general, informativo y/o normativo, que se utilizan para dar a conocer actividades internas de la Entidad, así como las normas generales, cambios, políticas y asuntos de interés común."/>
    <s v="CASTELLANO"/>
    <s v="PAPEL"/>
    <s v="Archivo de gestión y central de la UPRA"/>
    <m/>
    <m/>
    <s v="Disponible. Información que se puede consultar por solicitud en el archivo central."/>
    <d v="2013-12-26T00:00:00"/>
    <s v="POR DEMANDA"/>
    <s v="SECRETARÍA GENERAL"/>
    <s v="ASESORÍA DE COMUNICACIONES"/>
    <s v="1) INFORMACIÓN PÚBLICA"/>
    <s v="2) INTERNO DE LA ENTIDAD"/>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MEDIO"/>
    <n v="2"/>
    <n v="0.5"/>
    <n v="0.5"/>
    <s v="MEDIO"/>
    <s v="BAJ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SECRETARÍA GENERAL"/>
    <s v="DESPACHO SECRETARÍA GENERAL"/>
    <s v="OFICIAL (TRD)"/>
    <x v="0"/>
    <s v="PROCESOS DISCIPLINARIOS"/>
    <s v="Procesos disciplinarios ordinarios"/>
    <s v="El procedimiento ordinario inicia de oficio, por información proveniente de un servidor público o por queja formulada por cualquier persona y finaliza con un auto inhibitorio, un auto de archivo definitivo; un auto de remisión por competencia o por fallo sancionatorio o absolutorio."/>
    <s v="CASTELLANO"/>
    <s v="PAPEL"/>
    <s v="Archivo de gestión y central de la UPRA"/>
    <m/>
    <m/>
    <s v="Disponible. Información que se puede consultar por solicitud en el archivo central."/>
    <d v="2014-06-06T00:00:00"/>
    <s v="POR DEMANDA"/>
    <s v="SECRETARÍA GENERAL"/>
    <s v="GESTIÓN DOCUMENTAL"/>
    <s v="2) DATOS PERSONALES?"/>
    <s v="2) INTERNO DE LA ENTIDAD"/>
    <s v="Decreto 4145 de 2011 por el cual se crea la Unidad de Planificación de Tierras Rurales, Adecuación de Tierras y Usos Agropecuarios - UPRA y se dictan otras disposiciones."/>
    <s v="4) MAYOR"/>
    <s v="5) PUEDE GENERAR INCUMPLIMIENTOS LEGALES Y REGLAMENTARIOS"/>
    <s v="5) 7 DÍAS"/>
    <s v="PARCIAL"/>
    <m/>
    <m/>
    <m/>
    <s v="ALTO"/>
    <n v="3"/>
    <s v="MEDIO"/>
    <n v="2"/>
    <n v="2"/>
    <n v="1.25"/>
    <s v="ALTO"/>
    <s v="ALTO"/>
    <s v="ALT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s v="PLANEACIÓN ESTRATÉGICA"/>
    <s v="SECRETARÍA GENERAL"/>
    <s v="DESPACHO SECRETARÍA GENERAL"/>
    <s v="OFICIAL (TRD)"/>
    <x v="0"/>
    <s v="PROCESOS DISCIPLINARIOS"/>
    <s v="Procesos disciplinarios verbales"/>
    <s v="Conjunto de actos y etapas que se imprimen en la actuación disciplinaria, de manera verbal y sumaria, tendiente a la aplicación del derecho en un caso concreto cuando s presente uno de los siguientes evento: flagrancia, confesión, faltas leves, faltas gravísimas,"/>
    <s v="CASTELLANO"/>
    <s v="PAPEL"/>
    <s v="Archivo de gestión y central de la UPRA"/>
    <m/>
    <m/>
    <s v="Disponible. Información que se puede consultar por solicitud en el archivo central."/>
    <s v="Por identificar"/>
    <s v="POR DEMANDA"/>
    <s v="SECRETARÍA GENERAL"/>
    <s v="GESTIÓN DOCUMENTAL"/>
    <s v="2) DATOS PERSONALES?"/>
    <s v="2) INTERNO DE LA ENTIDAD"/>
    <s v="Decreto 4145 de 2011 por el cual se crea la Unidad de Planificación de Tierras Rurales, Adecuación de Tierras y Usos Agropecuarios - UPRA y se dictan otras disposiciones."/>
    <s v="4) MAYOR"/>
    <s v="5) PUEDE GENERAR INCUMPLIMIENTOS LEGALES Y REGLAMENTARIOS"/>
    <s v="5) 7 DÍAS"/>
    <s v="PARCIAL"/>
    <m/>
    <m/>
    <m/>
    <s v="ALTO"/>
    <n v="3"/>
    <s v="MEDIO"/>
    <n v="2"/>
    <n v="2"/>
    <n v="1.25"/>
    <s v="ALTO"/>
    <s v="ALTO"/>
    <s v="ALT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ESTRATEGICOS"/>
    <s v="PLANEACIÓN ESTRATÉGICA"/>
    <s v="SECRETARÍA GENERAL"/>
    <s v="DESPACHO SECRETARÍA GENERAL"/>
    <s v="OFICIAL (TRD)"/>
    <x v="0"/>
    <s v="RESOLUCIONES"/>
    <s v="N/A"/>
    <s v="Son decisiones no normativas por parte de una autoridad ya sea política, administrativa o judicial que solventa un conflicto o da pautas a seguir en una materia determinada"/>
    <s v="CASTELLANO"/>
    <s v="PAPEL"/>
    <s v="Archivo de gestión y central de la UPRA"/>
    <m/>
    <m/>
    <s v="Disponible. Información que se puede consultar por solicitud en el archivo central."/>
    <d v="2012-04-10T00:00:00"/>
    <s v="POR DEMANDA"/>
    <s v="SECRETARÍA GENERAL"/>
    <s v="GESTIÓN DOCUMENTAL"/>
    <s v="1) INFORMACIÓN PÚBLICA"/>
    <s v="2) INTERNO DE LA ENTIDAD"/>
    <s v="Decreto 4145 de 2011 por el cual se crea la Unidad de Planificación de Tierras Rurales, Adecuación de Tierras y Usos Agropecuarios - UPRA y se dictan otras disposiciones."/>
    <s v="2) MENOR"/>
    <s v="2) ES CRÍTICO PARA LAS OPERACIONES INTERNAS"/>
    <s v="6) 14 DÍAS"/>
    <s v="NO APLICA"/>
    <m/>
    <m/>
    <m/>
    <s v="BAJO"/>
    <n v="1"/>
    <s v="MEDIO"/>
    <n v="2"/>
    <n v="0.5"/>
    <n v="1"/>
    <s v="MEDIO"/>
    <s v="BAJ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DIRECCIÓN GENERAL"/>
    <s v="ASESORÍA TÉCNICA"/>
    <s v="OFICIAL (TRD)"/>
    <x v="0"/>
    <s v="CONCEPTOS"/>
    <s v="Conceptos técnicos de gestión intersectorial"/>
    <s v="Refleja los conceptos emitidos por la dependencia, para prestar asistencia a las demás áreas funcionales con relación a la gestión intersectorial"/>
    <s v="CASTELLANO"/>
    <s v="ELECTRÓNICO/PAPEL"/>
    <s v="Archivo de gestión y central de la UPRA"/>
    <m/>
    <m/>
    <s v="Disponible. Información que se puede consultar por solicitud en el archivo central."/>
    <d v="2021-01-01T00:00:00"/>
    <s v="POR DEMANDA"/>
    <s v="DIRECCIÓN GENERAL"/>
    <s v="ASESORÍA TÉCNICA"/>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6) 14 DÍAS"/>
    <s v="NO APLICA"/>
    <m/>
    <m/>
    <m/>
    <s v="BAJO"/>
    <n v="1"/>
    <s v="BAJO"/>
    <n v="1"/>
    <n v="0.5"/>
    <n v="1"/>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DIRECCIÓN GENERAL"/>
    <s v="ASESORÍA TÉCNICA"/>
    <s v="OFICIAL (TRD)"/>
    <x v="0"/>
    <s v="CONCEPTOS"/>
    <s v="Conceptos técnicos de iniciativas de cooperación internacional"/>
    <s v="Refleja los conceptos emitidos por la dependencia, para prestar asistencia a las demás áreas funcionales con relación a las iniciativas de cooperación internacional"/>
    <s v="CASTELLANO"/>
    <s v="ELECTRÓNICO/PAPEL"/>
    <s v="Archivo de gestión y central de la UPRA"/>
    <m/>
    <m/>
    <s v="Disponible. Información que se puede consultar por solicitud en el archivo central."/>
    <d v="2021-01-01T00:00:00"/>
    <s v="POR DEMANDA"/>
    <s v="DIRECCIÓN GENERAL"/>
    <s v="ASESORÍA TÉCNICA"/>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6) 14 DÍAS"/>
    <s v="NO APLICA"/>
    <m/>
    <m/>
    <m/>
    <s v="BAJO"/>
    <n v="1"/>
    <s v="BAJO"/>
    <n v="1"/>
    <n v="0.5"/>
    <n v="1"/>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DIRECCIÓN GENERAL"/>
    <s v="ASESORÍA TÉCNICA"/>
    <s v="OFICIAL (TRD)"/>
    <x v="0"/>
    <s v="INFORMES"/>
    <s v="Informes técnicos de cooperación internacional"/>
    <s v="Documento que contiene información sobre la gestión adelantada en el desarrollo de la implementación de la estrategia institucional de cooperación internacional"/>
    <s v="CASTELLANO"/>
    <s v="ELECTRÓNICO"/>
    <s v="Archivo de gestión y central de la UPRA"/>
    <m/>
    <m/>
    <s v="Disponible. Información que se puede consultar por solicitud en el archivo central."/>
    <d v="2021-01-02T00:00:00"/>
    <s v="ANUAL"/>
    <s v="DIRECCIÓN GENERAL"/>
    <s v="ASESORÍA TÉCNICA"/>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6) 14 DÍAS"/>
    <s v="NO APLICA"/>
    <m/>
    <m/>
    <m/>
    <s v="BAJO"/>
    <n v="1"/>
    <s v="BAJO"/>
    <n v="1"/>
    <n v="0.5"/>
    <n v="1"/>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DIRECCIÓN GENERAL"/>
    <s v="ASESORÍA TÉCNICA"/>
    <s v="OFICIAL (TRD)"/>
    <x v="0"/>
    <s v="INFORMES"/>
    <s v="Informes técnicos de gestión intersectorial"/>
    <s v="Documento que contiene la gestión adelantada con otros sectores para el uso eficiente del suelo rural"/>
    <s v="CASTELLANO"/>
    <s v="ELECTRÓNICO"/>
    <s v="Archivo de gestión y central de la UPRA"/>
    <m/>
    <m/>
    <s v="Disponible. Información que se puede consultar por solicitud en el archivo central."/>
    <d v="2021-01-03T00:00:00"/>
    <s v="ANUAL"/>
    <s v="DIRECCIÓN GENERAL"/>
    <s v="ASESORÍA TÉCNICA"/>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6) 14 DÍAS"/>
    <s v="NO APLICA"/>
    <m/>
    <m/>
    <m/>
    <s v="BAJO"/>
    <n v="1"/>
    <s v="BAJO"/>
    <n v="1"/>
    <n v="0.5"/>
    <n v="1"/>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DIRECCIÓN GENERAL"/>
    <s v="ASESORÍA DE PLANEACIÓN"/>
    <s v="OFICIAL (TRD)"/>
    <x v="0"/>
    <s v="ACTAS"/>
    <s v="Actas del comité institucional de gestión y desempeño"/>
    <s v="Documento en el que se relacionan los temas tratados y acordados por el Comité Institucional Gestión y Desempeño en razón de la resolución interna de conformación del comité CIGDE en la UPRA."/>
    <s v="CASTELLANO"/>
    <s v="ELECTRÓNICO/PAPEL"/>
    <s v="Archivo de gestión y central de la UPRA"/>
    <m/>
    <m/>
    <s v="Disponible. Información que se puede consultar por solicitud en el archivo central."/>
    <s v="18/04/2020"/>
    <s v="TRIMESTRAL"/>
    <s v="DIRECCIÓN GENERAL"/>
    <s v="ASESORÍA DE PLANEACIÓN"/>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DIRECCIÓN GENERAL"/>
    <s v="ASESORÍA DE PLANEACIÓN"/>
    <s v="OFICIAL (TRD)"/>
    <x v="0"/>
    <s v="ACTAS"/>
    <s v="Actas del comité programación presupuestal"/>
    <s v="Documento en el que se relacionan los temas tratados y acordados por el Comité de programación presupuestal en razón de la resolución interna de conformación de este comité en  la UPRA."/>
    <s v="CASTELLANO"/>
    <s v="ELECTRÓNICO/PAPEL"/>
    <s v="Archivo de gestión y central de la UPRA"/>
    <m/>
    <m/>
    <s v="Disponible. Información que se puede consultar por solicitud en el archivo central."/>
    <s v="12/03/2018"/>
    <s v="POR DEMANDA"/>
    <s v="DIRECCIÓN GENERAL"/>
    <s v="ASESORÍA DE PLANEACIÓN"/>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DIRECCIÓN GENERAL"/>
    <s v="ASESORÍA DE PLANEACIÓN"/>
    <s v="OFICIAL (TRD)"/>
    <x v="0"/>
    <s v="ACTAS"/>
    <s v="Actas sistemas de gestión"/>
    <s v="Documento en el que se relacionan los temas tratados y acordados en relación a la administración y seguimiento del Sistema de Gestión, las acciones adelantadas y decisionestomadas."/>
    <s v="CASTELLANO"/>
    <s v="ELECTRÓNICO/PAPEL"/>
    <s v="Archivo de gestión y central de la UPRA"/>
    <m/>
    <m/>
    <s v="Disponible. Información que se puede consultar por solicitud en el archivo central."/>
    <s v="01/01/2021"/>
    <s v="MENSUAL"/>
    <s v="DIRECCIÓN GENERAL"/>
    <s v="ASESORÍA DE PLANEACIÓN"/>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DIRECCIÓN GENERAL"/>
    <s v="ASESORÍA DE PLANEACIÓN"/>
    <s v="OFICIAL (TRD)"/>
    <x v="0"/>
    <s v="ANTEPROYECTO DE PRESUPUESTO"/>
    <s v="N/A"/>
    <s v="Consiste en la proyección de los ingresos y  gastos_x000a_de la entidad para una vigencia fiscal, conforme lo establece el Ministerio de Hacienda y Crédito Público."/>
    <s v="CASTELLANO"/>
    <s v="ELECTRÓNICO"/>
    <s v="Archivo de gestión y central de la UPRA"/>
    <m/>
    <m/>
    <s v="Disponible. Información que se puede consultar por solicitud en el archivo central."/>
    <s v="01/03/2014"/>
    <s v="ANUAL"/>
    <s v="DIRECCIÓN GENERAL"/>
    <s v="ASESORÍA DE PLANEACIÓN"/>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DIRECCIÓN GENERAL"/>
    <s v="ASESORÍA DE PLANEACIÓN"/>
    <s v="OFICIAL (TRD)"/>
    <x v="0"/>
    <s v="INFORMES"/>
    <s v="Informes a otras entidades"/>
    <s v="Informes excepcionales que son requeridos por entidades públicas o privadas en ejercicio de sus funciones."/>
    <s v="CASTELLANO"/>
    <s v="ELECTRÓNICO"/>
    <s v="Archivo de gestión y central de la UPRA"/>
    <m/>
    <m/>
    <s v="Disponible. Información que se puede consultar por solicitud en el archivo central."/>
    <s v="16/01/2013"/>
    <s v="ANUAL"/>
    <s v="DIRECCIÓN GENERAL"/>
    <s v="ASESORÍA DE PLANEACIÓN"/>
    <s v="1) INFORMACIÓN PÚBLICA"/>
    <s v="1) PÚBLICO EN GENERAL"/>
    <s v="Decreto 4145 de 2011 por el cual se crea la Unidad de Planificación de Tierras Rurales, Adecuación de Tierras y Usos Agropecuarios - UPRA y se dictan otras disposiciones."/>
    <s v="4) MAYOR"/>
    <s v="4) ES CRÍTICO PARA EL SERVICIO HACIA TERCEROS"/>
    <s v="5) 7 DÍAS"/>
    <s v="NO APLICA"/>
    <m/>
    <m/>
    <m/>
    <s v="BAJO"/>
    <n v="1"/>
    <s v="BAJO"/>
    <n v="1"/>
    <n v="1.5"/>
    <n v="1.25"/>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DIRECCIÓN GENERAL"/>
    <s v="ASESORÍA DE PLANEACIÓN"/>
    <s v="OFICIAL (TRD)"/>
    <x v="0"/>
    <s v="INFORMES"/>
    <s v="Informes de gestión institucional"/>
    <s v="Son los documentos que contienen la información consolidada sobre los resultados obtenidos en el proceso de Evaluación del Desempeño Laboral, y presenta los análisis cuantitativos y cualitativos que permitan establecer el Plan de Estímulos e Incentivos, así como detectar las fortalezas y debilidades, para que sean tenidas en cuenta en el Plan Institucional de Capacitación y en el Plan de Bienestar de la entidad."/>
    <s v="CASTELLANO"/>
    <s v="ELECTRÓNICO"/>
    <s v="Archivo de gestión y central de la UPRA"/>
    <m/>
    <m/>
    <s v="Disponible. Información que se puede consultar por solicitud en el archivo central."/>
    <s v="31/12/2014"/>
    <s v="SEMESTRAL"/>
    <s v="DIRECCIÓN GENERAL"/>
    <s v="ASESORÍA DE PLANEACIÓN"/>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5) 7 DÍAS"/>
    <s v="NO APLICA"/>
    <m/>
    <m/>
    <m/>
    <s v="BAJO"/>
    <n v="1"/>
    <s v="BAJO"/>
    <n v="1"/>
    <n v="1"/>
    <n v="1.25"/>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DIRECCIÓN GENERAL"/>
    <s v="ASESORÍA DE PLANEACIÓN"/>
    <s v="OFICIAL (TRD)"/>
    <x v="0"/>
    <s v="INFORMES"/>
    <s v="Informes de gestión de indicadores"/>
    <s v="Agrupación documental en la que se registra la metodología utilizada para el diseño, formulación, seguimiento de los indicadores del desempeño de los procesos del Sistema Integrado de Gestión de una entidad."/>
    <s v="CASTELLANO"/>
    <s v="ELECTRÓNICO"/>
    <s v="Archivo de gestión y central de la UPRA"/>
    <m/>
    <m/>
    <s v="Disponible. Información que se puede consultar por solicitud en el archivo central."/>
    <s v="09/04/2015"/>
    <s v="TRIMESTRAL"/>
    <s v="DIRECCIÓN GENERAL"/>
    <s v="ASESORÍA DE PLANEACIÓN"/>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5) 7 DÍAS"/>
    <s v="NO APLICA"/>
    <m/>
    <m/>
    <m/>
    <s v="BAJO"/>
    <n v="1"/>
    <s v="BAJO"/>
    <n v="1"/>
    <n v="1"/>
    <n v="1.25"/>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DIRECCIÓN GENERAL"/>
    <s v="ASESORÍA DE PLANEACIÓN"/>
    <s v="OFICIAL (TRD)"/>
    <x v="0"/>
    <s v="INSTRUMENTOS DEL SISTEMA DE GESTIÓN DE CALIDAD"/>
    <s v="Instrumentos para el control de documentos"/>
    <s v="Son aquellos para definir la modificaciòn o cambios de los documentos dentro del sistema de gestión"/>
    <s v="CASTELLANO"/>
    <s v="ELECTRÓNICO"/>
    <s v="Archivo de gestión y central de la UPRA"/>
    <m/>
    <m/>
    <s v="Disponible. Información que se puede consultar por solicitud en el archivo central."/>
    <s v="24/01/2014"/>
    <s v="POR DEMANDA"/>
    <s v="DIRECCIÓN GENERAL"/>
    <s v="ASESORÍA DE PLANEACIÓN"/>
    <s v="1) INFORMACIÓN PÚBLICA"/>
    <s v="1) PÚBLICO EN GENERAL"/>
    <s v="Decreto 4145 de 2011 por el cual se crea la Unidad de Planificación de Tierras Rurales, Adecuación de Tierras y Usos Agropecuarios - UPRA y se dictan otras disposiciones."/>
    <s v="2) MENOR"/>
    <s v="1) NO APLICA / NO ES RELEVANTE"/>
    <s v="7) 30 DÍAS"/>
    <s v="NO APLICA"/>
    <m/>
    <m/>
    <m/>
    <s v="BAJO"/>
    <n v="1"/>
    <s v="BAJO"/>
    <n v="1"/>
    <n v="0"/>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DIRECCIÓN GENERAL"/>
    <s v="ASESORÍA DE PLANEACIÓN"/>
    <s v="OFICIAL (TRD)"/>
    <x v="0"/>
    <s v="INSTRUMENTOS DE ADMINISTRACIÓN DEL SISTEMA DE GESTIÓN"/>
    <s v="Instrumentos para la planificación del SG"/>
    <s v="Son aquellos para planificar el desarrollo, control y medición dentro del sistema de gestión"/>
    <s v="CASTELLANO"/>
    <s v="ELECTRÓNICO"/>
    <s v="Archivo de gestión y central de la UPRA"/>
    <m/>
    <m/>
    <s v="Disponible. Información que se puede consultar por solicitud en el archivo central."/>
    <s v="01/01/2021"/>
    <s v="POR DEMANDA"/>
    <s v="DIRECCIÓN GENERAL"/>
    <s v="ASESORÍA DE PLANEACIÓN"/>
    <s v="1) INFORMACIÓN PÚBLICA"/>
    <s v="1) PÚBLICO EN GENERAL"/>
    <s v="Decreto 4145 de 2011 por el cual se crea la Unidad de Planificación de Tierras Rurales, Adecuación de Tierras y Usos Agropecuarios - UPRA y se dictan otras disposiciones."/>
    <s v="2) MENOR"/>
    <s v="2) ES CRÍTICO PARA LAS OPERACIONES INTERNAS"/>
    <s v="7) 30 DÍAS"/>
    <s v="NO APLICA"/>
    <m/>
    <m/>
    <m/>
    <s v="BAJO"/>
    <n v="1"/>
    <s v="BAJO"/>
    <n v="1"/>
    <n v="0.5"/>
    <n v="0.5"/>
    <s v="BAJO"/>
    <s v="BAJO"/>
    <s v="BAJO"/>
    <x v="2"/>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DIRECCIÓN GENERAL"/>
    <s v="ASESORÍA DE PLANEACIÓN"/>
    <s v="OFICIAL (TRD)"/>
    <x v="0"/>
    <s v="PLANES"/>
    <s v="Planes de acción"/>
    <s v="Instrumento de programación anual de las metas del plan de desarrollo que permite a cada dependencia de la administración orientar su quehacer para cumplir con los compromisos establecidos en el plan de desarrollo"/>
    <s v="CASTELLANO"/>
    <s v="ELECTRÓNICO/PAPEL"/>
    <s v="Archivo de gestión y central de la UPRA"/>
    <m/>
    <m/>
    <s v="Disponible. Información que se puede consultar por solicitud en el archivo central."/>
    <s v="30/03/2012"/>
    <s v="ANUAL"/>
    <s v="DIRECCIÓN GENERAL"/>
    <s v="ASESORÍA DE PLANEACIÓN"/>
    <s v="1) INFORMACIÓN PÚBLICA"/>
    <s v="1) PÚBLICO EN GENERAL"/>
    <s v="Decreto 4145 de 2011 por el cual se crea la Unidad de Planificación de Tierras Rurales, Adecuación de Tierras y Usos Agropecuarios - UPRA y se dictan otras disposiciones."/>
    <s v="4) MAYOR"/>
    <s v="2) ES CRÍTICO PARA LAS OPERACIONES INTERNAS"/>
    <s v="5) 7 DÍAS"/>
    <s v="NO APLICA"/>
    <m/>
    <m/>
    <m/>
    <s v="BAJO"/>
    <n v="1"/>
    <s v="BAJO"/>
    <n v="1"/>
    <n v="0.5"/>
    <n v="1.25"/>
    <s v="BAJO"/>
    <s v="ALTO"/>
    <s v="BAJ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DIRECCIÓN GENERAL"/>
    <s v="ASESORÍA DE PLANEACIÓN"/>
    <s v="OFICIAL (TRD)"/>
    <x v="0"/>
    <s v="PLANES"/>
    <s v="Planes estratégicos institucionales"/>
    <s v="Documento en el que se organiza y orienta estratégicamente las acciones de una entidad cuatrienalmente para alcanzar objetivos acordes con su misión y con el Plan Nacional de Desarrollo. Glosario Dirección Nacional de Planeación."/>
    <s v="CASTELLANO"/>
    <s v="ELECTRÓNICO/PAPEL"/>
    <s v="Archivo de gestión y central de la UPRA"/>
    <m/>
    <m/>
    <s v="Disponible. Información que se puede consultar por solicitud en el archivo central."/>
    <s v="15/04/2013"/>
    <s v="CUATRIENAL"/>
    <s v="DIRECCIÓN GENERAL"/>
    <s v="ASESORÍA DE PLANEACIÓN"/>
    <s v="1) INFORMACIÓN PÚBLICA"/>
    <s v="1) PÚBLICO EN GENERAL"/>
    <s v="Decreto 4145 de 2011 por el cual se crea la Unidad de Planificación de Tierras Rurales, Adecuación de Tierras y Usos Agropecuarios - UPRA y se dictan otras disposiciones."/>
    <s v="4) MAYOR"/>
    <s v="2) ES CRÍTICO PARA LAS OPERACIONES INTERNAS"/>
    <s v="5) 7 DÍAS"/>
    <s v="NO APLICA"/>
    <m/>
    <m/>
    <m/>
    <s v="BAJO"/>
    <n v="1"/>
    <s v="BAJO"/>
    <n v="1"/>
    <n v="0.5"/>
    <n v="1.25"/>
    <s v="BAJO"/>
    <s v="ALTO"/>
    <s v="BAJ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DIRECCIÓN GENERAL"/>
    <s v="ASESORÍA DE PLANEACIÓN"/>
    <s v="OFICIAL (TRD)"/>
    <x v="0"/>
    <s v="PROYECTOS"/>
    <s v="Proyectos de inversión"/>
    <s v="Se entiende como el instrumento de planeación que vincula recursos públicos (humanos, físicos, monetarios, entre otros)  con los cuales se da respuesta a las necesidades de planificación del ordenamiento productivo y social de la propiedad en el ámbito nacional y territorial"/>
    <s v="CASTELLANO"/>
    <s v="ELECTRÓNICO"/>
    <s v="Archivo de gestión y central de la UPRA"/>
    <m/>
    <m/>
    <s v="Disponible. Información que se puede consultar por solicitud en el archivo central."/>
    <s v="16/09/2013"/>
    <s v="ANUAL"/>
    <s v="DIRECCIÓN GENERAL"/>
    <s v="ASESORÍA DE PLANEACIÓN"/>
    <s v="1) INFORMACIÓN PÚBLICA"/>
    <s v="1) PÚBLICO EN GENERAL"/>
    <s v="Decreto 4145 de 2011 por el cual se crea la Unidad de Planificación de Tierras Rurales, Adecuación de Tierras y Usos Agropecuarios - UPRA y se dictan otras disposiciones."/>
    <s v="4) MAYOR"/>
    <s v="2) ES CRÍTICO PARA LAS OPERACIONES INTERNAS"/>
    <s v="5) 7 DÍAS"/>
    <s v="NO APLICA"/>
    <m/>
    <m/>
    <m/>
    <s v="BAJO"/>
    <n v="1"/>
    <s v="BAJO"/>
    <n v="1"/>
    <n v="0.5"/>
    <n v="1.25"/>
    <s v="BAJO"/>
    <s v="ALTO"/>
    <s v="BAJ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DIRECCIÓN GENERAL"/>
    <s v="DESPACHO DE LA DIRECCIÓN GENERAL"/>
    <s v="OFICIAL (TRD)"/>
    <x v="0"/>
    <s v="ACTAS"/>
    <s v="Actas del comité de dirección"/>
    <s v="Actas que registra los temas tratados, las decisiones y acciones tomadas en el comité de dirección, con la finalidad de certificar lo acontecido y dar validez a lo acordado."/>
    <s v="CASTELLANO"/>
    <s v="PAPEL"/>
    <s v="Archivo de gestión y central de la UPRA"/>
    <m/>
    <m/>
    <s v="Disponible. Información que se puede consultar por solicitud en el archivo central."/>
    <d v="2013-01-18T00:00:00"/>
    <s v="MENSUAL"/>
    <s v="DIRECCIÓN GENERAL"/>
    <s v="GESTIÓN DOCUMENTAL"/>
    <s v="1) INFORMACIÓN PÚBLICA"/>
    <s v="1) PÚBLICO EN GENERAL"/>
    <s v="Decreto 4145 de 2011 por el cual se crea la Unidad de Planificación de Tierras Rurales, Adecuación de Tierras y Usos Agropecuarios - UPRA y se dictan otras disposiciones."/>
    <s v="4) MAYOR"/>
    <s v="2) ES CRÍTICO PARA LAS OPERACIONES INTERNAS"/>
    <s v="6) 14 DÍAS"/>
    <s v="NO APLICA"/>
    <m/>
    <m/>
    <m/>
    <s v="BAJO"/>
    <n v="1"/>
    <s v="BAJO"/>
    <n v="1"/>
    <n v="0.5"/>
    <n v="1"/>
    <s v="BAJO"/>
    <s v="ALTO"/>
    <s v="BAJ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DIRECCIÓN GENERAL"/>
    <s v="DESPACHO DE LA DIRECCIÓN GENERAL"/>
    <s v="OFICIAL (TRD)"/>
    <x v="0"/>
    <s v="INFORMES DE GESTIÓN"/>
    <s v="Informes de gestión"/>
    <s v="Documento que incluye las actividades de coordinación, gestión, administración y dirección que se han efectuado durante un período de tiempo"/>
    <s v="CASTELLANO"/>
    <s v="PAPEL"/>
    <s v="Archivo de gestión y central de la UPRA"/>
    <m/>
    <m/>
    <s v="Disponible. Información que se puede consultar por solicitud en el archivo central."/>
    <d v="2017-09-06T00:00:00"/>
    <s v="MENSUAL"/>
    <s v="DIRECCIÓN GENERAL"/>
    <s v="GESTIÓN DOCUMENTAL"/>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NACIONAL"/>
    <s v="DIRECCIÓN DEL USO EFICIENTE DEL SUELO Y ADECUACIÓN DE TIERRAS"/>
    <s v="N/A"/>
    <s v="OFICIAL (TRD)"/>
    <x v="0"/>
    <s v="ESTUDIOS"/>
    <s v="Estudios para el Ordenamiento Productivo"/>
    <s v="Son los resultados de un proceso participativo de planificación multisectorial, de carácter técnico, administrativo y de política pública, que busca contribuir al uso sostenible de los recursos en el territorio, con el propósito de mejorar la productividad agropecuaria, la seguridad alimentaria y la competitividad local,_x000a_regional, nacional e internacional, bajo principios de responsabilidad social y_x000a_sostenibilidad ambiental."/>
    <s v="CASTELLANO"/>
    <s v="ELECTRONICO/PAPEL"/>
    <s v="Archivo de gestión y central de la UPRA"/>
    <m/>
    <m/>
    <s v="Disponible. Información que se puede consultar por solicitud en el archivo central."/>
    <d v="2014-01-17T00:00:00"/>
    <s v="POR DEMANDA"/>
    <s v="DIRECCIÓN DEL USO EFICIENTE DEL SUELO Y ADECUACIÓN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NACIONAL"/>
    <s v="DIRECCIÓN DEL USO EFICIENTE DEL SUELO Y ADECUACIÓN DE TIERRAS"/>
    <s v="N/A"/>
    <s v="OFICIAL (TRD)"/>
    <x v="0"/>
    <s v="ESTUDIOS"/>
    <s v="Estudios para el Ordenamiento Territorial"/>
    <s v="Son los resultados de un proceso de planificación del ordenamiento territorial agropecuario que promueve una estrategia territorializada de desarrollo agropecuario y un modelo territorial agropecuario, a partir de las cuales se define la estructura territorial agropecuaria del municipio, se evalúa el estado de aptitud y limitaciones del territorio para propiciar sistemas productivos agropecuarios eficientes, y se formula una estrategia de ordenación físico-espacial de ocupación y uso de los suelos agropecuarios que contribuya con los objetivos de desarrollo territorial agropecuario que se hayan concertado."/>
    <s v="CASTELLANO"/>
    <s v="ELECTRONICO/PAPEL"/>
    <s v="Archivo de gestión y central de la UPRA"/>
    <m/>
    <m/>
    <s v="Disponible. Información que se puede consultar por solicitud en el archivo central."/>
    <d v="2015-01-18T00:00:00"/>
    <s v="POR DEMANDA"/>
    <s v="DIRECCIÓN DEL USO EFICIENTE DEL SUELO Y ADECUACIÓN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NACIONAL"/>
    <s v="DIRECCIÓN DEL USO EFICIENTE DEL SUELO Y ADECUACIÓN DE TIERRAS"/>
    <s v="N/A"/>
    <s v="OFICIAL (TRD)"/>
    <x v="0"/>
    <s v="ESTUDIOS"/>
    <s v="Estudios para la Adecuación de Tierras"/>
    <s v="Son los resultados de los estudios e investigaciones que permitan establecer los criterios técnicos, económicos, sociales, jurídicos y ambientales para la adecuación de tierras así como  las necesidades estratégicas de adecuación de tierras, de pequeña, mediana y gran escala."/>
    <s v="CASTELLANO"/>
    <s v="ELECTRONICO/PAPEL"/>
    <s v="Archivo de gestión y central de la UPRA"/>
    <m/>
    <m/>
    <s v="Disponible. Información que se puede consultar por solicitud en el archivo central."/>
    <d v="2016-01-01T00:00:00"/>
    <s v="POR DEMANDA"/>
    <s v="DIRECCIÓN DEL USO EFICIENTE DEL SUELO Y ADECUACIÓN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NACIONAL"/>
    <s v="DIRECCIÓN DEL USO EFICIENTE DEL SUELO Y ADECUACIÓN DE TIERRAS"/>
    <s v="N/A"/>
    <s v="OFICIAL (TRD)"/>
    <x v="0"/>
    <s v="INFORMES"/>
    <s v="Informes técnicos de uso eficiente del suelo y adecuación de tierras"/>
    <s v="Es un instrumento de análisis, seguimento y evaluación de los productos desarrollados sobre el uso eficiente del suelo y adecuación de tierras."/>
    <s v="CASTELLANO"/>
    <s v="ELECTRONICO/PAPEL"/>
    <s v="Archivo de gestión y central de la UPRA"/>
    <m/>
    <m/>
    <s v="Disponible. Información que se puede consultar por solicitud en el archivo central."/>
    <s v="24/11/2018"/>
    <s v="POR DEMANDA"/>
    <s v="DIRECCIÓN DEL USO EFICIENTE DEL SUELO Y ADECUACIÓN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NACIONAL"/>
    <s v="DIRECCIÓN DEL USO EFICIENTE DEL SUELO Y ADECUACIÓN DE TIERRAS"/>
    <s v="N/A"/>
    <s v="OFICIAL (TRD)"/>
    <x v="0"/>
    <s v="INFORMES DE SEGUIMIENTO Y EVALUACIÓN"/>
    <s v="Informes de seguimiento y evaluación del plan de ordenamiento productivo y de propiedad"/>
    <s v="Documento que contiene el seguimiento y la evaluación de la Estrategia de Desarrollo Rural Agropecuario que brindar los criterios básicos y los elementos técnicos a tener en cuenta para llevar a cabo el proceso de monitoreo estratégico del diseño, la implementación y la valoración del ejercicio de planeación del desarrollo rural."/>
    <s v="CASTELLANO"/>
    <s v="ELECTRONICO/PAPEL"/>
    <s v="Archivo de gestión y central de la UPRA"/>
    <m/>
    <m/>
    <s v="Disponible. Información que se puede consultar por solicitud en el archivo central."/>
    <s v="26/04/2013"/>
    <s v="POR DEMANDA"/>
    <s v="DIRECCIÓN DEL USO EFICIENTE DEL SUELO Y ADECUACIÓN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NACIONAL"/>
    <s v="DIRECCIÓN DEL USO EFICIENTE DEL SUELO Y ADECUACIÓN DE TIERRAS"/>
    <s v="N/A"/>
    <s v="OFICIAL (TRD)"/>
    <x v="0"/>
    <s v="INFORMES DE SEGUIMIENTO Y EVALUACIÓN"/>
    <s v="Informes de seguimiento y evaluación para adecuación de tierras"/>
    <s v="Es el documento que contiene el procedimiento metodológico, ordenado y sistemático para determinar la pertinencia, eficiencia, eficacia e_x000a_impacto de las actividades realizadas dentro del proceso de adecuación de tierras en todas sus etapas."/>
    <s v="CASTELLANO"/>
    <s v="ELECTRONICO/PAPEL"/>
    <s v="Archivo de gestión y central de la UPRA"/>
    <m/>
    <m/>
    <s v="Disponible. Información que se puede consultar por solicitud en el archivo central."/>
    <s v="24/11/2018"/>
    <s v="POR DEMANDA"/>
    <s v="DIRECCIÓN DEL USO EFICIENTE DEL SUELO Y ADECUACIÓN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NACIONAL"/>
    <s v="DIRECCIÓN DEL USO EFICIENTE DEL SUELO Y ADECUACIÓN DE TIERRAS"/>
    <s v="N/A"/>
    <s v="OFICIAL (TRD)"/>
    <x v="0"/>
    <s v="INSTRUMENTOS"/>
    <s v="Instrumentos para el ordenamiento productivo"/>
    <s v="Documento que desarrolla las bases de una política para la Gestión del Territorio para Usos Agropecuarios (GESTUA), con el fin de orientar la planificación y gestión del uso eficiente del suelo rural agropecuario mediante instrumentos de planificación sectorial referidos al  ordenamiento_x000a_productivo agropecuario, entre otros; complementados con instrumentos de planificación territorial mediante los cuales se articulan los planes sectoriales con los planes de desarrollo y de ordenamiento territorial, en el ámbito jurisdiccional de las entidades territoriales."/>
    <s v="CASTELLANO"/>
    <s v="ELECTRONICO/PAPEL"/>
    <s v="Archivo de gestión y central de la UPRA"/>
    <m/>
    <m/>
    <s v="Disponible. Información que se puede consultar por solicitud en el archivo central."/>
    <s v="05/03/2013"/>
    <s v="POR DEMANDA"/>
    <s v="DIRECCIÓN DEL USO EFICIENTE DEL SUELO Y ADECUACIÓN DE TIERRAS"/>
    <s v="GESTIÓN DOCUMENTAL"/>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NACIONAL"/>
    <s v="DIRECCIÓN DEL USO EFICIENTE DEL SUELO Y ADECUACIÓN DE TIERRAS"/>
    <s v="N/A"/>
    <s v="OFICIAL (TRD)"/>
    <x v="0"/>
    <s v="INSTRUMENTOS"/>
    <s v="Instrumentos para el ordenamiento territorial"/>
    <s v="Documento que desarrolla las bases de una política para la Gestión del Territorio para Usos Agropecuarios (GESTUA), con el fin de orientar la planificación y gestión del uso eficiente del suelo rural agropecuario mediante instrumentos de planificación sectorial referidos al ordenamiento_x000a_productivo agropecuario y la adecuación de tierras; complementados con instrumentos de planificación territorial mediante los cuales se articulan los planes sectoriales con los planes de desarrollo y de ordenamiento territorial, en el ámbito jurisdiccional de las entidades territoriales."/>
    <s v="CASTELLANO"/>
    <s v="ELECTRONICO/PAPEL"/>
    <s v="Archivo de gestión y central de la UPRA"/>
    <m/>
    <m/>
    <s v="Disponible. Información que se puede consultar por solicitud en el archivo central."/>
    <s v="01/01/2016"/>
    <s v="POR DEMANDA"/>
    <s v="DIRECCIÓN DEL USO EFICIENTE DEL SUELO Y ADECUACIÓN DE TIERRAS"/>
    <s v="GESTIÓN DOCUMENTAL"/>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NACIONAL"/>
    <s v="DIRECCIÓN DEL USO EFICIENTE DEL SUELO Y ADECUACIÓN DE TIERRAS"/>
    <s v="N/A"/>
    <s v="OFICIAL (TRD)"/>
    <x v="0"/>
    <s v="INSTRUMENTOS"/>
    <s v="Instrumentos para la adecuación de tierras"/>
    <s v="Documento que desarrolla las bases de una política para la Gestión del Territorio para Usos Agropecuarios (GESTUA), con el fin de orientar la planificación y gestión del uso eficiente del suelo rural agropecuario mediante instrumentos de planificación sectorial referidos  a la adecuación de tierras entre otros; complementados con instrumentos de planificación territorial mediante los cuales se articulan los planes sectoriales con los planes de desarrollo y de ordenamiento territorial, en el ámbito jurisdiccional de las entidades territoriales."/>
    <s v="CASTELLANO"/>
    <s v="ELECTRONICO/PAPEL"/>
    <s v="Archivo de gestión y central de la UPRA"/>
    <m/>
    <m/>
    <s v="Disponible. Información que se puede consultar por solicitud en el archivo central."/>
    <s v="01/01/2016"/>
    <s v="POR DEMANDA"/>
    <s v="DIRECCIÓN DEL USO EFICIENTE DEL SUELO Y ADECUACIÓN DE TIERRAS"/>
    <s v="GESTIÓN DOCUMENTAL"/>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NACIONAL"/>
    <s v="DIRECCIÓN DEL USO EFICIENTE DEL SUELO Y ADECUACIÓN DE TIERRAS"/>
    <s v="N/A"/>
    <s v="OFICIAL (TRD)"/>
    <x v="0"/>
    <s v="LINEAMIENTOS Y CRITERIOS"/>
    <s v="Lineamientos y criterios para la adecuación de tierras"/>
    <s v="Documento que establece  LC de ADT enfocado al servicio público que contribuye al desarrollo rural integral, mediante la construcción_x000a_de infraestructura física para riego, drenaje y/o protección contra inundaciones, con acciones complementarias para mejorar la productividad, los ingresos de los productores y sus condiciones de vida, a través de un manejo integral, eficiente y sostenible, dentro del ordenamiento productivo territorial"/>
    <s v="CASTELLANO"/>
    <s v="ELECTRONICO/PAPEL"/>
    <s v="Archivo de gestión y central de la UPRA"/>
    <m/>
    <m/>
    <s v="Disponible. Información que se puede consultar por solicitud en el archivo central."/>
    <s v="04/05/2013"/>
    <s v="POR DEMANDA"/>
    <s v="DIRECCIÓN DEL USO EFICIENTE DEL SUELO Y ADECUACIÓN DE TIERRAS"/>
    <s v="GESTIÓN DOCUMENTAL"/>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NACIONAL"/>
    <s v="DIRECCIÓN DEL USO EFICIENTE DEL SUELO Y ADECUACIÓN DE TIERRAS"/>
    <s v="N/A"/>
    <s v="OFICIAL (TRD)"/>
    <x v="0"/>
    <s v="LINEAMIENTOS Y CRITERIOS"/>
    <s v="Lineamientos y criterios para el ordenamiento productivo"/>
    <s v="Documento que establece LC que definen el marco orientador para la formulación y ejecución de los programas, proyectos y acciones que se deben desarrollar a corto, mediano y largo plazo por los actores estratégicos de los sectores público y privado con el propósito de contribuir al desarrollo competitivo y sostenible a nivel nacional e internacional del sector agropecuario."/>
    <s v="CASTELLANO"/>
    <s v="ELECTRONICO/PAPEL"/>
    <s v="Archivo de gestión y central de la UPRA"/>
    <m/>
    <m/>
    <s v="Disponible. Información que se puede consultar por solicitud en el archivo central."/>
    <s v="26/12/2013"/>
    <s v="POR DEMANDA"/>
    <s v="DIRECCIÓN DEL USO EFICIENTE DEL SUELO Y ADECUACIÓN DE TIERRAS"/>
    <s v="GESTIÓN DOCUMENTAL"/>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NACIONAL"/>
    <s v="DIRECCIÓN DEL USO EFICIENTE DEL SUELO Y ADECUACIÓN DE TIERRAS"/>
    <s v="N/A"/>
    <s v="OFICIAL (TRD)"/>
    <x v="0"/>
    <s v="LINEAMIENTOS Y CRITERIOS"/>
    <s v="Lineamientos y criterios para el ordenamiento territorial"/>
    <s v="Documento que establece LC que definen el marco orientador para la formulación y ejecución de los programas, proyectos y acciones que se deben desarrollar a corto, mediano y largo plazo por los actores estratégicos de los sectores público y privado con el propósito de contribuir al desarrollo competitivo y sostenible a nivel regional del sector agropecuario."/>
    <s v="CASTELLANO"/>
    <s v="ELECTRONICO/PAPEL"/>
    <s v="Archivo de gestión y central de la UPRA"/>
    <m/>
    <m/>
    <s v="Disponible. Información que se puede consultar por solicitud en el archivo central."/>
    <s v="05/07/2013"/>
    <s v="POR DEMANDA"/>
    <s v="DIRECCIÓN DEL USO EFICIENTE DEL SUELO Y ADECUACIÓN DE TIERRAS"/>
    <s v="GESTIÓN DOCUMENTAL"/>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NACIONAL"/>
    <s v="DIRECCIÓN DEL USO EFICIENTE DEL SUELO Y ADECUACIÓN DE TIERRAS"/>
    <s v="N/A"/>
    <s v="OFICIAL (TRD)"/>
    <x v="0"/>
    <s v="ESTUDIOS"/>
    <s v="Estudios para el ordenamiento productivo"/>
    <s v="Son los resultados de un proceso participativo de planificación multisectorial, de carácter técnico, administrativo y de política pública, que busca contribuir al uso sostenible de los recursos en el territorio, con el propósito de mejorar la productividad agropecuaria, la seguridad alimentaria y la competitividad local,_x000a_regional, nacional e internacional, bajo principios de responsabilidad social y_x000a_sostenibilidad ambiental. "/>
    <s v="CASTELLANO"/>
    <s v="ELECTRONICO/PAPEL"/>
    <s v="Archivo de gestión y central de la UPRA"/>
    <m/>
    <m/>
    <s v="Disponible. Información que se puede consultar por solicitud en el archivo central."/>
    <d v="2022-11-11T00:00:00"/>
    <s v="POR DEMANDA"/>
    <s v="DIRECCIÓN DEL USO EFICIENTE DEL SUELO Y ADECUACIÓN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NACIONAL"/>
    <s v="DIRECCIÓN DEL USO EFICIENTE DEL SUELO Y ADECUACIÓN DE TIERRAS"/>
    <s v="N/A"/>
    <s v="OFICIAL (TRD)"/>
    <x v="0"/>
    <s v="ESTUDIOS"/>
    <s v="Estudios para la Adecuación de Tierras"/>
    <s v="Son los resultados de las investigaciones que permitan establecer los criterios técnicos, económicos, sociales, jurídicos y ambientales para  la construcción de infraestructura física para riego, drenaje y protección contra inundaciones, con acciones complementarias para mejorar la productividad, los ingresos de los productores y sus condiciones de vida a través de un manejo integral, eficiente y sostenible dentro del ordenamiento productivo territorial, así como  las necesidades estratégicas de adecuación de tierras, de pequeña, mediana y gran escala. Estructuración de proyectos de infraestructura de adecuación de tierras en Colombia a través del modelo de Asociación Público Privada."/>
    <s v="CASTELLANO"/>
    <s v="ELECTRONICO/PAPEL"/>
    <s v="Archivo de gestión y central de la UPRA"/>
    <m/>
    <m/>
    <s v="Disponible. Información que se puede consultar por solicitud en el archivo central."/>
    <d v="2022-11-11T00:00:00"/>
    <s v="POR DEMANDA"/>
    <s v="DIRECCIÓN DEL USO EFICIENTE DEL SUELO Y ADECUACIÓN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NACIONAL"/>
    <s v="DIRECCIÓN DEL USO EFICIENTE DEL SUELO Y ADECUACIÓN DE TIERRAS"/>
    <s v="N/A"/>
    <s v="OFICIAL (TRD)"/>
    <x v="0"/>
    <s v="INFORMES DE SEGUIMIENTO Y EVALUACIÓN"/>
    <s v="Informes de seguimiento y evaluación del Plan de Ordenamiento Productivo y de Propiedad"/>
    <s v="La Línea Base realiza la compilación de información estratégica para efectos de brindar elementos de análisis en el proceso de toma de decisiones para la elaboración de lineamientos, criterios e instrumentos y seguimiento y evaluación de las políticas públicas._x000a_El Instrumento de seguimiento y evaluación es la herramienta que tiene como objeto medir el avance y cumplimiento de la intervención de política pública propuesta y su efectividad para solucionar las necesidades de la cadena productiva._x000a_Seguimiento y Evaluación  de Política pública del sector agropecuario: contiene dos fases diferenciadas: 1) Seguimiento, entendido como una actividad sistemática permanente que recoge datos sobre indicadores para medir su cambio en el tiempo y 2) Evaluación, entendida como una valoración objetiva del diseño, ejecución y efectos de una intervención de política pública."/>
    <s v="CASTELLANO"/>
    <s v="ELECTRONICO/PAPEL"/>
    <s v="Archivo de gestión y central de la UPRA"/>
    <m/>
    <m/>
    <s v="Disponible. Información que se puede consultar por solicitud en el archivo central."/>
    <d v="2022-11-11T00:00:00"/>
    <s v="POR DEMANDA"/>
    <s v="DIRECCIÓN DEL USO EFICIENTE DEL SUELO Y ADECUACIÓN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NACIONAL"/>
    <s v="DIRECCIÓN DEL USO EFICIENTE DEL SUELO Y ADECUACIÓN DE TIERRAS"/>
    <s v="N/A"/>
    <s v="OFICIAL (TRD)"/>
    <x v="0"/>
    <s v="INFORMES DE SEGUIMIENTO Y EVALUACIÓN"/>
    <s v="Informes de Seguimiento y Evaluación para Adecuación de Tierras"/>
    <s v="La Línea Base realiza la compilación de información estratégica para efectos de brindar elementos de análisis en el proceso de toma de decisiones para la elaboración de lineamientos, criterios e instrumentos y seguimiento y evaluación de las políticas públicas de ADT._x000a_El Instrumento de seguimiento y evaluación es la herramienta que tiene como objeto medir el avance y cumplimiento de la intervención de política pública propuesta y su efectividad para solucionar las necesidades de la cadena productiva._x000a_Seguimiento y Evaluación  de Política pública del sector agropecuario: contiene dos fases diferenciadas: 1) Seguimiento, entendido como una actividad sistemática permanente que recoge datos sobre indicadores para medir su cambio en el tiempo y 2) Evaluación, entendida como una valoración objetiva del diseño, ejecución y efectos de una intervención de política pública."/>
    <s v="CASTELLANO"/>
    <s v="ELECTRONICO/PAPEL"/>
    <s v="Archivo de gestión y central de la UPRA"/>
    <m/>
    <m/>
    <s v="Disponible. Información que se puede consultar por solicitud en el archivo central."/>
    <d v="2022-11-11T00:00:00"/>
    <s v="POR DEMANDA"/>
    <s v="DIRECCIÓN DEL USO EFICIENTE DEL SUELO Y ADECUACIÓN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NACIONAL"/>
    <s v="DIRECCIÓN DEL USO EFICIENTE DEL SUELO Y ADECUACIÓN DE TIERRAS"/>
    <s v="N/A"/>
    <s v="OFICIAL (TRD)"/>
    <x v="0"/>
    <s v="INSTAMIENTOS PARA EL"/>
    <s v="Instrumentos para el ordenamiento productivo"/>
    <s v="Instrumentos que desarrollan las bases de una política para la Gestión del Territorio para Usos Agropecuarios (GESTUA), con el fin de orientar la planificación y gestión del uso eficiente del suelo rural agropecuario mediante instrumentos de planificación sectorial referidos al ordenamiento productivo agropecuario, entre otros; complementados con instrumentos de planificación territorial mediante los cuales se articulan los planes sectoriales con los planes de desarrollo y de ordenamiento territorial, en el ámbito jurisdiccional de las entidades municipales, distritales, metropolitanas, departamentales y del nivel nacional."/>
    <s v="CASTELLANO"/>
    <s v="ELECTRONICO/PAPEL"/>
    <s v="Archivo de gestión y central de la UPRA"/>
    <m/>
    <m/>
    <s v="Disponible. Información que se puede consultar por solicitud en el archivo central."/>
    <d v="2022-11-11T00:00:00"/>
    <s v="POR DEMANDA"/>
    <s v="DIRECCIÓN DEL USO EFICIENTE DEL SUELO Y ADECUACIÓN DE TIERRAS"/>
    <s v="GESTIÓN DOCUMENTAL"/>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NACIONAL"/>
    <s v="DIRECCIÓN DEL USO EFICIENTE DEL SUELO Y ADECUACIÓN DE TIERRAS"/>
    <s v="N/A"/>
    <s v="OFICIAL (TRD)"/>
    <x v="0"/>
    <s v="INSTAMIENTOS PARA LA"/>
    <s v="Instrumentos para la Adecuación de Tierras"/>
    <s v="Instumentos que desarrollen el componente  rural mediante la construcción de infraestructura física para riego, drenaje o protección contra inundaciones, con acciones complementarias para mejorar la productividad, los ingresos de los productores y sus condiciones de vida a través de un manejo integral, eficiente y sostenible, dentro del ordenamiento productivo territorial._x000a_2. Instrumentos que  identifiquen, focalicen y prioricen proyectos de riego de segunda generación 2G. "/>
    <s v="CASTELLANO"/>
    <s v="ELECTRONICO/PAPEL"/>
    <s v="Archivo de gestión y central de la UPRA"/>
    <m/>
    <m/>
    <s v="Disponible. Información que se puede consultar por solicitud en el archivo central."/>
    <d v="2022-11-11T00:00:00"/>
    <s v="POR DEMANDA"/>
    <s v="DIRECCIÓN DEL USO EFICIENTE DEL SUELO Y ADECUACIÓN DE TIERRAS"/>
    <s v="GESTIÓN DOCUMENTAL"/>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NACIONAL"/>
    <s v="DIRECCIÓN DEL USO EFICIENTE DEL SUELO Y ADECUACIÓN DE TIERRAS"/>
    <s v="N/A"/>
    <s v="OFICIAL (TRD)"/>
    <x v="0"/>
    <s v="LINEAMIENTOS Y CRITERIOS"/>
    <s v="Linemaientos y criterios para el ordenamiento productivo"/>
    <s v="Documento que establece lineamientos y criterios que definen el marco orientador para la formulación y ejecución de los programas, proyectos y acciones que se deben desarrollar a corto, mediano y largo plazo por los actores estratégicos de los sectores público y privado con el propósito de contribuir al desarrollo competitivo y sostenible a nivel nacional e internacional del sector agropecuario."/>
    <s v="CASTELLANO"/>
    <s v="ELECTRONICO/PAPEL"/>
    <s v="Archivo de gestión y central de la UPRA"/>
    <m/>
    <m/>
    <s v="Disponible. Información que se puede consultar por solicitud en el archivo central."/>
    <d v="2022-11-11T00:00:00"/>
    <s v="POR DEMANDA"/>
    <s v="DIRECCIÓN DEL USO EFICIENTE DEL SUELO Y ADECUACIÓN DE TIERRAS"/>
    <s v="GESTIÓN DOCUMENTAL"/>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NACIONAL"/>
    <s v="DIRECCIÓN DEL USO EFICIENTE DEL SUELO Y ADECUACIÓN DE TIERRAS"/>
    <s v="N/A"/>
    <s v="OFICIAL (TRD)"/>
    <x v="0"/>
    <s v="LINEAMIENTOS Y CRITERIOS"/>
    <s v="Lineamientos y criterios para la Adecuación de Tierras"/>
    <s v="Documento que establece  Lineamientos y criterios de ADT enfocado al servicio público que contribuye al desarrollo rural integral, mediante la construcción de infraestructura física para riego, drenaje y/o protección contra inundaciones, con acciones complementarias para mejorar la productividad, los ingresos de los productores y sus condiciones de vida, a través de un manejo integral, eficiente y sostenible, dentro del ordenamiento productivo."/>
    <s v="CASTELLANO"/>
    <s v="ELECTRONICO/PAPEL"/>
    <s v="Archivo de gestión y central de la UPRA"/>
    <m/>
    <m/>
    <s v="Disponible. Información que se puede consultar por solicitud en el archivo central."/>
    <d v="2022-11-11T00:00:00"/>
    <s v="POR DEMANDA"/>
    <s v="DIRECCIÓN DEL USO EFICIENTE DEL SUELO Y ADECUACIÓN DE TIERRAS"/>
    <s v="GESTIÓN DOCUMENTAL"/>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NACIONAL"/>
    <s v="DIRECCIÓN DEL USO EFICIENTE DEL SUELO Y ADECUACIÓN DE TIERRAS"/>
    <s v="N/A"/>
    <s v="NO OFICIAL (OTROS ACTIVOS)"/>
    <x v="0"/>
    <s v="N/A"/>
    <s v="Informes de gestión"/>
    <s v="Es un instrumento de consolidación de la información general de la dirección, donde se da cuenta de los logros, metas, proceso y dificultades de la gestión en un período determinado de tiempo."/>
    <s v="CASTELLANO"/>
    <s v="ELECTRONICO/PAPEL"/>
    <s v="Archivo de gestión y central de la UPRA"/>
    <m/>
    <m/>
    <s v="Disponible. Información que se puede consultar por solicitud en el archivo central."/>
    <d v="2018-11-24T00:00:00"/>
    <s v="POR DEMANDA"/>
    <s v="DIRECCIÓN DEL USO EFICIENTE DEL SUELO Y ADECUACIÓN DE TIERRAS"/>
    <s v="GESTIÓN DOCUMENTAL"/>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7) 30 DÍAS"/>
    <s v="NO APLICA"/>
    <m/>
    <m/>
    <m/>
    <s v="BAJO"/>
    <n v="1"/>
    <s v="BAJO"/>
    <n v="1"/>
    <n v="0.5"/>
    <n v="0.5"/>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TERRITORIAL"/>
    <s v="DIRECCIÓN DE ORDENAMIENTO DE LA PROPIEDAD Y MERCADO DE TIERRAS"/>
    <s v="N/A"/>
    <s v="OFICIAL (TRD)"/>
    <x v="0"/>
    <s v="ESTUDIOS"/>
    <s v="Estudios de distribución y tenencia de tierras rurales"/>
    <s v="Estudios realizados por equipos de trabajo de la Dirección de Ordenamiento de la Propiedad y Mercado de Tierras en temáticas asociadas con distribución y tenencia de tierras rurales"/>
    <s v="CASTELLANO"/>
    <s v="ELECTRONICO/PAPEL"/>
    <s v="Archivo de gestión y central de la UPRA"/>
    <m/>
    <m/>
    <s v="Disponible. Información que se puede consultar por solicitud en el archivo central."/>
    <s v="16/05/2013"/>
    <s v="ANUAL"/>
    <s v="DIRECCIÓN DE ORDENAMIENTO DE LA PROPIEDAD Y MERCADO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TERRITORIAL"/>
    <s v="DIRECCIÓN DE ORDENAMIENTO DE LA PROPIEDAD Y MERCADO DE TIERRAS"/>
    <s v="N/A"/>
    <s v="OFICIAL (TRD)"/>
    <x v="0"/>
    <s v="ESTUDIOS"/>
    <s v="Estudios de gestión territorial"/>
    <s v="Estudios realizados por equipos de trabajo de la Dirección de Ordenamiento de la Propiedad y Mercado de Tierras en temáticas asociadas con gestión territorial."/>
    <s v="CASTELLANO"/>
    <s v="ELECTRONICO/PAPEL"/>
    <s v="Archivo de gestión y central de la UPRA"/>
    <m/>
    <m/>
    <s v="Disponible. Información que se puede consultar por solicitud en el archivo central."/>
    <s v="07/03/2017"/>
    <s v="ANUAL"/>
    <s v="DIRECCIÓN DE ORDENAMIENTO DE LA PROPIEDAD Y MERCADO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TERRITORIAL"/>
    <s v="DIRECCIÓN DE ORDENAMIENTO DE LA PROPIEDAD Y MERCADO DE TIERRAS"/>
    <s v="N/A"/>
    <s v="OFICIAL (TRD)"/>
    <x v="0"/>
    <s v="ESTUDIOS"/>
    <s v="Estudios de mercado de tierras"/>
    <s v="Estudios realizados por equipos de trabajo de la Dirección de Ordenamiento de la Propiedad y Mercado de Tierras en temáticas asociadas con mercado de tierras."/>
    <s v="CASTELLANO"/>
    <s v="ELECTRONICO/PAPEL"/>
    <s v="Archivo de gestión y central de la UPRA"/>
    <m/>
    <m/>
    <s v="Disponible. Información que se puede consultar por solicitud en el archivo central."/>
    <s v="22/04/2013"/>
    <s v="ANUAL"/>
    <s v="DIRECCIÓN DE ORDENAMIENTO DE LA PROPIEDAD Y MERCADO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TERRITORIAL"/>
    <s v="DIRECCIÓN DE ORDENAMIENTO DE LA PROPIEDAD Y MERCADO DE TIERRAS"/>
    <s v="N/A"/>
    <s v="OFICIAL (TRD)"/>
    <x v="0"/>
    <s v="ESTUDIOS"/>
    <s v="Estudios de regularización de la propiedad y acceso a tierras rurales"/>
    <s v="Estudios realizados por equipos de trabajo de la Dirección de Ordenamiento de la Propiedad y Mercado de Tierras en temáticas asociadas con regularización de la propiedad y acceso a tierras rurales."/>
    <s v="CASTELLANO"/>
    <s v="ELECTRONICO/PAPEL"/>
    <s v="Archivo de gestión y central de la UPRA"/>
    <m/>
    <m/>
    <s v="Disponible. Información que se puede consultar por solicitud en el archivo central."/>
    <s v="12/09/2013"/>
    <s v="ANUAL"/>
    <s v="DIRECCIÓN DE ORDENAMIENTO DE LA PROPIEDAD Y MERCADO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TERRITORIAL"/>
    <s v="DIRECCIÓN DE ORDENAMIENTO DE LA PROPIEDAD Y MERCADO DE TIERRAS"/>
    <s v="N/A"/>
    <s v="NO OFICIAL (OTROS ACTIVOS)"/>
    <x v="0"/>
    <s v="N/A"/>
    <s v="Informes de gestión"/>
    <s v="Informes sobre la  ejecución y desarrollo de actividades de la Dirección de Ordenamiento de la Propiedad y Mercado de Tierras"/>
    <s v="CASTELLANO"/>
    <s v="ELECTRONICO/PAPEL"/>
    <s v="Archivo de gestión y central de la UPRA"/>
    <m/>
    <m/>
    <s v="Disponible. Información que se puede consultar por solicitud en el archivo central."/>
    <s v="17/02/2017"/>
    <s v="ANUAL"/>
    <s v="DIRECCIÓN DE ORDENAMIENTO DE LA PROPIEDAD Y MERCADO DE TIERRAS"/>
    <s v="GESTIÓN DOCUMENTAL"/>
    <s v="1) INFORMACIÓN PÚBLICA"/>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BAJO"/>
    <n v="1"/>
    <s v="BAJO"/>
    <n v="1"/>
    <n v="0.5"/>
    <n v="1"/>
    <s v="BAJO"/>
    <s v="MEDI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TERRITORIAL"/>
    <s v="DIRECCIÓN DE ORDENAMIENTO DE LA PROPIEDAD Y MERCADO DE TIERRAS"/>
    <s v="N/A"/>
    <s v="OFICIAL (TRD)"/>
    <x v="0"/>
    <s v="INFORMES"/>
    <s v="Informes técnicos de ordenamiento de la propiedad y mercado de tierras"/>
    <s v="Informes realizados por equipos de trabajo de la Dirección de Ordenamiento de la Propiedad y Mercado de Tierras en temáticas asociadas con las funciones de la Dirección de OSP"/>
    <s v="CASTELLANO"/>
    <s v="ELECTRONICO/PAPEL"/>
    <s v="Archivo de gestión y central de la UPRA"/>
    <m/>
    <m/>
    <s v="Disponible. Información que se puede consultar por solicitud en el archivo central."/>
    <s v="Por identificar"/>
    <s v="ANUAL"/>
    <s v="DIRECCIÓN DE ORDENAMIENTO DE LA PROPIEDAD Y MERCADO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TERRITORIAL"/>
    <s v="DIRECCIÓN DE ORDENAMIENTO DE LA PROPIEDAD Y MERCADO DE TIERRAS"/>
    <s v="N/A"/>
    <s v="OFICIAL (TRD)"/>
    <x v="0"/>
    <s v="INFORMES DE SEGUIMIENTO Y EVALUACIÓN"/>
    <s v="Informes de evaluación de políticas públicas"/>
    <s v="Informes de evaluación de políticas públicas sectoriales realizados por equipos de trabajo de la Dirección de Ordenamiento de la Propiedad y Mercado de Tierras algunas veces con la párticipación de consultores externos."/>
    <s v="CASTELLANO"/>
    <s v="ELECTRONICO/PAPEL"/>
    <s v="Archivo de gestión y central de la UPRA"/>
    <m/>
    <m/>
    <s v="Disponible. Información que se puede consultar por solicitud en el archivo central."/>
    <s v="01/03/2017"/>
    <s v="ANUAL"/>
    <s v="DIRECCIÓN DE ORDENAMIENTO DE LA PROPIEDAD Y MERCADO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TERRITORIAL"/>
    <s v="DIRECCIÓN DE ORDENAMIENTO DE LA PROPIEDAD Y MERCADO DE TIERRAS"/>
    <s v="N/A"/>
    <s v="OFICIAL (TRD)"/>
    <x v="0"/>
    <s v="INFORMES DE SLGIMIENTO Y SEGUIMIENTO"/>
    <s v="Informes de seguimiento a políticas públicas"/>
    <s v="Informes de seguimiento de políticas públicas sectoriales realizados por equipos de trabajo de la Dirección de Ordenamiento de la Propiedad y Mercado de Tierras algunas veces con la párticipación de consultores externos."/>
    <s v="CASTELLANO"/>
    <s v="ELECTRONICO/PAPEL"/>
    <s v="Archivo de gestión y central de la UPRA"/>
    <m/>
    <m/>
    <s v="Disponible. Información que se puede consultar por solicitud en el archivo central."/>
    <s v="22/04/2013"/>
    <s v="ANUAL"/>
    <s v="DIRECCIÓN DE ORDENAMIENTO DE LA PROPIEDAD Y MERCADO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TERRITORIAL"/>
    <s v="DIRECCIÓN DE ORDENAMIENTO DE LA PROPIEDAD Y MERCADO DE TIERRAS"/>
    <s v="N/A"/>
    <s v="OFICIAL (TRD)"/>
    <x v="0"/>
    <s v="INSTRUMENTOS DE ARTICULACIÓN"/>
    <s v="Instrumentos de articulación con instancias gubernamentales"/>
    <s v="Instrumentos desarrollados por equipos de trabajo de la Dirección de Ordenamiento de la Propiedad y Mercado de Tierras en conjunto con entidades gubernamentales y no gubernamentales en temáticas asociadas a las funciones de la UPRA."/>
    <s v="CASTELLANO"/>
    <s v="ELECTRONICO/PAPEL"/>
    <s v="Archivo de gestión y central de la UPRA"/>
    <m/>
    <m/>
    <s v="Disponible. Información que se puede consultar por solicitud en el archivo central."/>
    <s v="23/05/2013"/>
    <s v="ANUAL"/>
    <s v="DIRECCIÓN DE ORDENAMIENTO DE LA PROPIEDAD Y MERCADO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TERRITORIAL"/>
    <s v="DIRECCIÓN DE ORDENAMIENTO DE LA PROPIEDAD Y MERCADO DE TIERRAS"/>
    <s v="N/A"/>
    <s v="OFICIAL (TRD)"/>
    <x v="0"/>
    <s v="INSTRUMENTOS DE DISTRIBUCIÓN"/>
    <s v="Instrumentos de distribución y tenencia de tierras rurales"/>
    <s v="Instrumentos desarrollados por equipos de trabajo de la Dirección de Oredenamiento de la Propiedad y Mercado de Tierras en temáticas asociadas con Distribución y Tenencia de Tierras Rurales"/>
    <s v="CASTELLANO"/>
    <s v="ELECTRONICO/PAPEL"/>
    <s v="Archivo de gestión y central de la UPRA"/>
    <m/>
    <m/>
    <s v="Disponible. Información que se puede consultar por solicitud en el archivo central."/>
    <s v="03/02/2014"/>
    <s v="ANUAL"/>
    <s v="DIRECCIÓN DE ORDENAMIENTO DE LA PROPIEDAD Y MERCADO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TERRITORIAL"/>
    <s v="DIRECCIÓN DE ORDENAMIENTO DE LA PROPIEDAD Y MERCADO DE TIERRAS"/>
    <s v="N/A"/>
    <s v="OFICIAL (TRD)"/>
    <x v="0"/>
    <s v="INSTRUMENTOS"/>
    <s v="Instrumentos de gestión territorial"/>
    <s v="Instrumentos desarrollados por equipos de trabajo de la Dirección de Oredenamiento de la Propiedad y Mercado de Tierras en temáticas asociadas con gestión territorial."/>
    <s v="CASTELLANO"/>
    <s v="ELECTRONICO/PAPEL"/>
    <s v="Archivo de gestión y central de la UPRA"/>
    <m/>
    <m/>
    <s v="Disponible. Información que se puede consultar por solicitud en el archivo central."/>
    <s v="15/03/2014"/>
    <s v="ANUAL"/>
    <s v="DIRECCIÓN DE ORDENAMIENTO DE LA PROPIEDAD Y MERCADO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TERRITORIAL"/>
    <s v="DIRECCIÓN DE ORDENAMIENTO DE LA PROPIEDAD Y MERCADO DE TIERRAS"/>
    <s v="N/A"/>
    <s v="OFICIAL (TRD)"/>
    <x v="0"/>
    <s v="INSTRUMENTOS"/>
    <s v="Instrumentos de mercado de tierras"/>
    <s v="Instrumentos desarrollados por equipos de trabajo de la Dirección de Oredenamiento de la Propiedad y Mercado de Tierras en temáticas asociadas con mercado de tierras."/>
    <s v="CASTELLANO"/>
    <s v="ELECTRONICO/PAPEL"/>
    <s v="Archivo de gestión y central de la UPRA"/>
    <m/>
    <m/>
    <s v="Disponible. Información que se puede consultar por solicitud en el archivo central."/>
    <s v="02/09/2013"/>
    <s v="ANUAL"/>
    <s v="DIRECCIÓN DE ORDENAMIENTO DE LA PROPIEDAD Y MERCADO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TERRITORIAL"/>
    <s v="DIRECCIÓN DE ORDENAMIENTO DE LA PROPIEDAD Y MERCADO DE TIERRAS"/>
    <s v="N/A"/>
    <s v="OFICIAL (TRD)"/>
    <x v="0"/>
    <s v="INSTRUMENTOS DE REGULARIZACIÓN"/>
    <s v="Instrumentos de regularización de la propiedad y acceso a tierras rurales"/>
    <s v="Instrumentos desarrollados por equipos de trabajo de la Dirección de Oredenamiento de la Propiedad y Mercado de Tierras en temáticas asociadas con Regularización de la Propiedad y Acceso a Tierras Rurales."/>
    <s v="CASTELLANO"/>
    <s v="ELECTRONICO/PAPEL"/>
    <s v="Archivo de gestión y central de la UPRA"/>
    <m/>
    <m/>
    <s v="Disponible. Información que se puede consultar por solicitud en el archivo central."/>
    <s v="15/01/2014"/>
    <s v="ANUAL"/>
    <s v="DIRECCIÓN DE ORDENAMIENTO DE LA PROPIEDAD Y MERCADO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TERRITORIAL"/>
    <s v="DIRECCIÓN DE ORDENAMIENTO DE LA PROPIEDAD Y MERCADO DE TIERRAS"/>
    <s v="N/A"/>
    <s v="OFICIAL (TRD)"/>
    <x v="0"/>
    <s v="LINEAMIENTOS Y CRITERIOS"/>
    <s v="Lineamientos y criterios de articulación con instancias gubernamentales"/>
    <s v="Lineamientos y criterios formulados  por equipos de trabajo de la Dirección de Ordenamiento de la Propiedad y Mercado de Tierras en conjunto con entidades gubernamentales y no gubernamentales en temáticas asociadas a las funciones de la UPRA."/>
    <s v="CASTELLANO"/>
    <s v="ELECTRONICO/PAPEL"/>
    <s v="Archivo de gestión y central de la UPRA"/>
    <m/>
    <m/>
    <s v="Disponible. Información que se puede consultar por solicitud en el archivo central."/>
    <s v="Por identificar"/>
    <s v="ANUAL"/>
    <s v="DIRECCIÓN DE ORDENAMIENTO DE LA PROPIEDAD Y MERCADO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TERRITORIAL"/>
    <s v="DIRECCIÓN DE ORDENAMIENTO DE LA PROPIEDAD Y MERCADO DE TIERRAS"/>
    <s v="N/A"/>
    <s v="OFICIAL (TRD)"/>
    <x v="0"/>
    <s v="LINEAMIENTOS Y CRITERIOS"/>
    <s v="Lineamientos y criterios de distribución y tenencia de tierras rurales"/>
    <s v="Lineamientos y criterios formulados por equipos de trabajo de la Dirección de Oredenamiento de la Propiedad y Mercado de Tierras en temáticas asociadas con Distribución y Tenencia de Tierras Rurales"/>
    <s v="CASTELLANO"/>
    <s v="ELECTRONICO/PAPEL"/>
    <s v="Archivo de gestión y central de la UPRA"/>
    <m/>
    <m/>
    <s v="Disponible. Información que se puede consultar por solicitud en el archivo central."/>
    <s v="30/06/2014"/>
    <s v="ANUAL"/>
    <s v="DIRECCIÓN DE ORDENAMIENTO DE LA PROPIEDAD Y MERCADO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TERRITORIAL"/>
    <s v="DIRECCIÓN DE ORDENAMIENTO DE LA PROPIEDAD Y MERCADO DE TIERRAS"/>
    <s v="N/A"/>
    <s v="OFICIAL (TRD)"/>
    <x v="0"/>
    <s v="LINEAMIENTOS Y CRITERIOS"/>
    <s v="Lineamientos y criterios de gestión territorial"/>
    <s v="Lineamientos y criterios formulados por equipos de trabajo de la Dirección de Oredenamiento de la Propiedad y Mercado de Tierras en temáticas asociadas a gestión territorial."/>
    <s v="CASTELLANO"/>
    <s v="ELECTRONICO/PAPEL"/>
    <s v="Archivo de gestión y central de la UPRA"/>
    <m/>
    <m/>
    <s v="Disponible. Información que se puede consultar por solicitud en el archivo central."/>
    <s v="16/05/2013"/>
    <s v="ANUAL"/>
    <s v="DIRECCIÓN DE ORDENAMIENTO DE LA PROPIEDAD Y MERCADO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TERRITORIAL"/>
    <s v="DIRECCIÓN DE ORDENAMIENTO DE LA PROPIEDAD Y MERCADO DE TIERRAS"/>
    <s v="N/A"/>
    <s v="OFICIAL (TRD)"/>
    <x v="0"/>
    <s v="LINEAMIENTOS Y CRITERIOS"/>
    <s v="Lineamientos y criterios de mercado de tierras"/>
    <s v="Lineamientos y criterios formulados por equipos de trabajo de la Dirección de Oredenamiento de la Propiedad y Mercado de Tierras en temáticas asociadas con mercado de tierras."/>
    <s v="CASTELLANO"/>
    <s v="ELECTRONICO/PAPEL"/>
    <s v="Archivo de gestión y central de la UPRA"/>
    <m/>
    <m/>
    <s v="Disponible. Información que se puede consultar por solicitud en el archivo central."/>
    <s v="14/01/2014"/>
    <s v="ANUAL"/>
    <s v="DIRECCIÓN DE ORDENAMIENTO DE LA PROPIEDAD Y MERCADO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TERRITORIAL"/>
    <s v="DIRECCIÓN DE ORDENAMIENTO DE LA PROPIEDAD Y MERCADO DE TIERRAS"/>
    <s v="N/A"/>
    <s v="OFICIAL (TRD)"/>
    <x v="0"/>
    <s v="LINEAMIENTOS Y CRITERIOS"/>
    <s v="Lineamientos y criterios de regularización de la propiedad y acceso a tierras rurales"/>
    <s v="Lineamientos y criterios formulados por equipos de trabajo de la Dirección de Oredenamiento de la Propiedad y Mercado de Tierras en temáticas asociadas con  Regularización de la Propiedad y Acceso a Tierras Rurales."/>
    <s v="CASTELLANO"/>
    <s v="ELECTRONICO/PAPEL"/>
    <s v="Archivo de gestión y central de la UPRA"/>
    <m/>
    <m/>
    <s v="Disponible. Información que se puede consultar por solicitud en el archivo central."/>
    <s v="15/01/2014"/>
    <s v="ANUAL"/>
    <s v="DIRECCIÓN DE ORDENAMIENTO DE LA PROPIEDAD Y MERCADO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TERRITORIAL"/>
    <s v="DIRECCIÓN DE ORDENAMIENTO DE LA PROPIEDAD Y MERCADO DE TIERRAS"/>
    <s v="N/A"/>
    <s v="OFICIAL (TRD)"/>
    <x v="0"/>
    <s v="PLANES"/>
    <s v="Planes de ordenamiento productivo y social de la propiedad rural"/>
    <s v="Planes de ordenamiento productivo y social de la propiedad rural elaborados por equipos de la UPRA y entes territoriales."/>
    <s v="CASTELLANO"/>
    <s v="ELECTRONICO/PAPEL"/>
    <s v="Archivo de gestión y central de la UPRA"/>
    <m/>
    <m/>
    <s v="Disponible. Información que se puede consultar por solicitud en el archivo central."/>
    <s v="18/04/2013"/>
    <s v="ANUAL"/>
    <s v="DIRECCIÓN DE ORDENAMIENTO DE LA PROPIEDAD Y MERCADO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MISIONALES"/>
    <s v="PLANIFICACIÓN DEL ORDENAMIENTO AGROPECUARIO TERRITORIAL"/>
    <s v="DIRECCIÓN DE ORDENAMIENTO DE LA PROPIEDAD Y MERCADO DE TIERRAS"/>
    <s v="N/A"/>
    <s v="OFICIAL (TRD)"/>
    <x v="0"/>
    <s v="ESTUDIOS"/>
    <s v="Estudios de Articulación con Instancias Gubernamentales"/>
    <m/>
    <s v="CASTELLANO"/>
    <m/>
    <m/>
    <m/>
    <m/>
    <m/>
    <m/>
    <m/>
    <s v="DIRECCIÓN DE ORDENAMIENTO DE LA PROPIEDAD Y MERCADO DE TIERRAS"/>
    <s v="GESTIÓN DOCUMENTAL"/>
    <s v="1) INFORMACIÓN PÚBLICA"/>
    <s v="1) PÚBLICO EN GENERAL"/>
    <s v="Decreto 4145 de 2011 por el cual se crea la Unidad de Planificación de Tierras Rurales, Adecuación de Tierras y Usos Agropecuarios - UPRA y se dictan otras disposiciones."/>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DIRECCIÓN GENERAL"/>
    <m/>
    <s v="OFICIAL (TRD)"/>
    <x v="0"/>
    <s v="ACTAS"/>
    <s v="Actas del Comité Institucional de Desarrollo Administrativo"/>
    <m/>
    <m/>
    <m/>
    <m/>
    <m/>
    <m/>
    <m/>
    <m/>
    <m/>
    <m/>
    <m/>
    <s v="2) DATOS PERSONALES?"/>
    <m/>
    <s v="Decreto 4145 de 2011 por el cual se crea la Unidad de Planificación de Tierras Rurales, Adecuación de Tierras y Usos Agropecuarios - UPRA y se dictan otras disposiciones."/>
    <s v="4) MAYOR"/>
    <s v="3) PODRÍA AFECTAR LA TOMA DE DECISIONES"/>
    <s v="6) 14 DÍAS"/>
    <s v="NO APLICA"/>
    <m/>
    <m/>
    <m/>
    <s v="ALTO"/>
    <n v="3"/>
    <e v="#N/A"/>
    <n v="0"/>
    <n v="1"/>
    <n v="1"/>
    <s v="ALTO"/>
    <s v="ALTO"/>
    <s v="MEDI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m/>
  </r>
  <r>
    <s v="APOYO"/>
    <s v="GESTIÓN ADMINISTRATIVA"/>
    <s v="SECRETARÍA GENERAL"/>
    <m/>
    <s v="OFICIAL (TRD)"/>
    <x v="0"/>
    <s v="ACTAS"/>
    <s v="Actas del Consejo de Dirección Técnica"/>
    <m/>
    <m/>
    <m/>
    <m/>
    <m/>
    <m/>
    <m/>
    <m/>
    <m/>
    <m/>
    <m/>
    <m/>
    <m/>
    <s v="Decreto 4145 de 2011 por el cual se crea la Unidad de Planificación de Tierras Rurales, Adecuación de Tierras y Usos Agropecuarios - UPRA y se dictan otras disposiciones."/>
    <s v="4) MAYOR"/>
    <s v="3) PODRÍA AFECTAR LA TOMA DE DECISIONES"/>
    <s v="6) 14 DÍAS"/>
    <s v="NO APLICA"/>
    <m/>
    <m/>
    <m/>
    <e v="#N/A"/>
    <n v="0"/>
    <e v="#N/A"/>
    <n v="0"/>
    <n v="1"/>
    <n v="1"/>
    <s v="BAJO"/>
    <s v="ALTO"/>
    <s v="MEDIO"/>
    <x v="1"/>
    <e v="#N/A"/>
    <e v="#N/A"/>
    <s v="Decreto 4145 de 2011 por el cual se crea la Unidad de Planificación de Tierras Rurales, Adecuación de Tierras y Usos Agropecuarios - UPRA y se dictan otras disposiciones."/>
    <e v="#N/A"/>
    <m/>
  </r>
  <r>
    <s v="APOYO"/>
    <s v="GESTIÓN ADMINISTRATIVA"/>
    <s v="SECRETARÍA GENERAL"/>
    <m/>
    <s v="OFICIAL (TRD)"/>
    <x v="0"/>
    <s v="COMPROBANTES DEL ALMACÉN"/>
    <s v="Comprobantes de Salida de bienes de la Unidad"/>
    <m/>
    <m/>
    <m/>
    <m/>
    <m/>
    <m/>
    <m/>
    <m/>
    <m/>
    <m/>
    <m/>
    <m/>
    <m/>
    <s v="Decreto 4145 de 2011 por el cual se crea la Unidad de Planificación de Tierras Rurales, Adecuación de Tierras y Usos Agropecuarios - UPRA y se dictan otras disposiciones."/>
    <s v="4) MAYOR"/>
    <s v="3) PODRÍA AFECTAR LA TOMA DE DECISIONES"/>
    <s v="6) 14 DÍAS"/>
    <s v="NO APLICA"/>
    <m/>
    <m/>
    <m/>
    <e v="#N/A"/>
    <n v="0"/>
    <e v="#N/A"/>
    <n v="0"/>
    <n v="1"/>
    <n v="1"/>
    <s v="BAJO"/>
    <s v="ALTO"/>
    <s v="MEDIO"/>
    <x v="1"/>
    <e v="#N/A"/>
    <e v="#N/A"/>
    <s v="Decreto 4145 de 2011 por el cual se crea la Unidad de Planificación de Tierras Rurales, Adecuación de Tierras y Usos Agropecuarios - UPRA y se dictan otras disposiciones."/>
    <e v="#N/A"/>
    <m/>
  </r>
  <r>
    <s v="ESTRATEGICOS"/>
    <s v="PLANEACIÓN ESTRATÉGICA"/>
    <s v="DIRECCIÓN GENERAL"/>
    <s v="ASESORÍA DE PLANEACIÓN"/>
    <s v="OFICIAL (TRD)"/>
    <x v="0"/>
    <s v="INFORMES"/>
    <s v="Informes de Rendición de Cuentas"/>
    <m/>
    <m/>
    <m/>
    <m/>
    <m/>
    <m/>
    <m/>
    <m/>
    <m/>
    <m/>
    <m/>
    <m/>
    <m/>
    <s v="Decreto 4145 de 2011 por el cual se crea la Unidad de Planificación de Tierras Rurales, Adecuación de Tierras y Usos Agropecuarios - UPRA y se dictan otras disposiciones."/>
    <s v="4) MAYOR"/>
    <s v="3) PODRÍA AFECTAR LA TOMA DE DECISIONES"/>
    <s v="6) 14 DÍAS"/>
    <s v="NO APLICA"/>
    <m/>
    <m/>
    <m/>
    <e v="#N/A"/>
    <n v="0"/>
    <e v="#N/A"/>
    <n v="0"/>
    <n v="1"/>
    <n v="1"/>
    <s v="BAJO"/>
    <s v="ALTO"/>
    <s v="MEDIO"/>
    <x v="1"/>
    <e v="#N/A"/>
    <e v="#N/A"/>
    <s v="Decreto 4145 de 2011 por el cual se crea la Unidad de Planificación de Tierras Rurales, Adecuación de Tierras y Usos Agropecuarios - UPRA y se dictan otras disposiciones."/>
    <e v="#N/A"/>
    <m/>
  </r>
  <r>
    <s v="ESTRATEGICOS"/>
    <s v="PLANEACIÓN ESTRATÉGICA"/>
    <s v="DIRECCIÓN GENERAL"/>
    <s v="ASESORÍA DE PLANEACIÓN"/>
    <s v="OFICIAL (TRD)"/>
    <x v="0"/>
    <s v="INFORMES"/>
    <s v="Informes de Seguimiento a los Indicadores"/>
    <m/>
    <m/>
    <m/>
    <m/>
    <m/>
    <m/>
    <m/>
    <m/>
    <m/>
    <m/>
    <m/>
    <m/>
    <m/>
    <s v="Decreto 4145 de 2011 por el cual se crea la Unidad de Planificación de Tierras Rurales, Adecuación de Tierras y Usos Agropecuarios - UPRA y se dictan otras disposiciones."/>
    <s v="4) MAYOR"/>
    <s v="3) PODRÍA AFECTAR LA TOMA DE DECISIONES"/>
    <s v="6) 14 DÍAS"/>
    <s v="NO APLICA"/>
    <m/>
    <m/>
    <m/>
    <e v="#N/A"/>
    <n v="0"/>
    <e v="#N/A"/>
    <n v="0"/>
    <n v="1"/>
    <n v="1"/>
    <s v="BAJO"/>
    <s v="ALTO"/>
    <s v="MEDIO"/>
    <x v="1"/>
    <e v="#N/A"/>
    <e v="#N/A"/>
    <s v="Decreto 4145 de 2011 por el cual se crea la Unidad de Planificación de Tierras Rurales, Adecuación de Tierras y Usos Agropecuarios - UPRA y se dictan otras disposiciones."/>
    <e v="#N/A"/>
    <m/>
  </r>
  <r>
    <s v="ESTRATEGICOS"/>
    <s v="PLANEACIÓN ESTRATÉGICA"/>
    <s v="DIRECCIÓN GENERAL"/>
    <s v="ASESORÍA DE PLANEACIÓN"/>
    <s v="OFICIAL (TRD)"/>
    <x v="0"/>
    <s v="INSTRUMENTOS DEL SISTEMA DE GESTIÓN DE CALIDAD"/>
    <s v="Instrumentos para el Control de Procedimientos"/>
    <m/>
    <m/>
    <m/>
    <m/>
    <m/>
    <m/>
    <m/>
    <m/>
    <m/>
    <m/>
    <m/>
    <m/>
    <m/>
    <s v="Decreto 4145 de 2011 por el cual se crea la Unidad de Planificación de Tierras Rurales, Adecuación de Tierras y Usos Agropecuarios - UPRA y se dictan otras disposiciones."/>
    <s v="4) MAYOR"/>
    <s v="3) PODRÍA AFECTAR LA TOMA DE DECISIONES"/>
    <s v="6) 14 DÍAS"/>
    <s v="NO APLICA"/>
    <m/>
    <m/>
    <m/>
    <e v="#N/A"/>
    <n v="0"/>
    <e v="#N/A"/>
    <n v="0"/>
    <n v="1"/>
    <n v="1"/>
    <s v="BAJO"/>
    <s v="ALTO"/>
    <s v="MEDIO"/>
    <x v="1"/>
    <e v="#N/A"/>
    <e v="#N/A"/>
    <s v="Decreto 4145 de 2011 por el cual se crea la Unidad de Planificación de Tierras Rurales, Adecuación de Tierras y Usos Agropecuarios - UPRA y se dictan otras disposiciones."/>
    <e v="#N/A"/>
    <m/>
  </r>
  <r>
    <s v="ESTRATEGICOS"/>
    <s v="PLANEACIÓN ESTRATÉGICA"/>
    <s v="DIRECCIÓN GENERAL"/>
    <s v="ASESORÍA DE PLANEACIÓN"/>
    <s v="OFICIAL (TRD)"/>
    <x v="0"/>
    <s v="INSTRUMENTOS DEL SISTEMA DE GESTIÓN DE CALIDAD"/>
    <s v="Instrumentos para el Control de Procesos"/>
    <m/>
    <m/>
    <m/>
    <m/>
    <m/>
    <m/>
    <m/>
    <m/>
    <m/>
    <m/>
    <m/>
    <m/>
    <m/>
    <s v="Decreto 4145 de 2011 por el cual se crea la Unidad de Planificación de Tierras Rurales, Adecuación de Tierras y Usos Agropecuarios - UPRA y se dictan otras disposiciones."/>
    <s v="4) MAYOR"/>
    <s v="3) PODRÍA AFECTAR LA TOMA DE DECISIONES"/>
    <s v="6) 14 DÍAS"/>
    <s v="NO APLICA"/>
    <m/>
    <m/>
    <m/>
    <e v="#N/A"/>
    <n v="0"/>
    <e v="#N/A"/>
    <n v="0"/>
    <n v="1"/>
    <n v="1"/>
    <s v="BAJO"/>
    <s v="ALTO"/>
    <s v="MEDIO"/>
    <x v="1"/>
    <e v="#N/A"/>
    <e v="#N/A"/>
    <s v="Decreto 4145 de 2011 por el cual se crea la Unidad de Planificación de Tierras Rurales, Adecuación de Tierras y Usos Agropecuarios - UPRA y se dictan otras disposiciones."/>
    <e v="#N/A"/>
    <m/>
  </r>
  <r>
    <s v="ESTRATEGICOS"/>
    <s v="PLANEACIÓN ESTRATÉGICA"/>
    <s v="DIRECCIÓN GENERAL"/>
    <s v="ASESORÍA DE PLANEACIÓN"/>
    <s v="OFICIAL (TRD)"/>
    <x v="0"/>
    <s v="INSTRUMENTOS DEL SISTEMA DE GESTIÓN DE CALIDAD"/>
    <s v="Mapas de Riesgo Institucional"/>
    <m/>
    <m/>
    <m/>
    <m/>
    <m/>
    <m/>
    <m/>
    <m/>
    <m/>
    <m/>
    <m/>
    <m/>
    <m/>
    <s v="Decreto 4145 de 2011 por el cual se crea la Unidad de Planificación de Tierras Rurales, Adecuación de Tierras y Usos Agropecuarios - UPRA y se dictan otras disposiciones."/>
    <s v="4) MAYOR"/>
    <s v="3) PODRÍA AFECTAR LA TOMA DE DECISIONES"/>
    <s v="6) 14 DÍAS"/>
    <s v="NO APLICA"/>
    <m/>
    <m/>
    <m/>
    <e v="#N/A"/>
    <n v="0"/>
    <e v="#N/A"/>
    <n v="0"/>
    <n v="1"/>
    <n v="1"/>
    <s v="BAJO"/>
    <s v="ALTO"/>
    <s v="MEDIO"/>
    <x v="1"/>
    <e v="#N/A"/>
    <e v="#N/A"/>
    <s v="Decreto 4145 de 2011 por el cual se crea la Unidad de Planificación de Tierras Rurales, Adecuación de Tierras y Usos Agropecuarios - UPRA y se dictan otras disposiciones."/>
    <e v="#N/A"/>
    <m/>
  </r>
  <r>
    <s v="ESTRATEGICOS"/>
    <s v="PLANEACIÓN ESTRATÉGICA"/>
    <s v="DIRECCIÓN GENERAL"/>
    <s v="ASESORÍA DE PLANEACIÓN"/>
    <s v="OFICIAL (TRD)"/>
    <x v="0"/>
    <s v="INSTRUMENTOS DEL SISTEMA DE GESTIÓN INTEGRADO"/>
    <s v="N/A"/>
    <m/>
    <m/>
    <m/>
    <m/>
    <m/>
    <m/>
    <m/>
    <m/>
    <m/>
    <m/>
    <m/>
    <m/>
    <m/>
    <s v="Decreto 4145 de 2011 por el cual se crea la Unidad de Planificación de Tierras Rurales, Adecuación de Tierras y Usos Agropecuarios - UPRA y se dictan otras disposiciones."/>
    <s v="4) MAYOR"/>
    <s v="3) PODRÍA AFECTAR LA TOMA DE DECISIONES"/>
    <s v="6) 14 DÍAS"/>
    <s v="NO APLICA"/>
    <m/>
    <m/>
    <m/>
    <e v="#N/A"/>
    <n v="0"/>
    <e v="#N/A"/>
    <n v="0"/>
    <n v="1"/>
    <n v="1"/>
    <s v="BAJO"/>
    <s v="ALTO"/>
    <s v="MEDIO"/>
    <x v="1"/>
    <e v="#N/A"/>
    <e v="#N/A"/>
    <s v="Decreto 4145 de 2011 por el cual se crea la Unidad de Planificación de Tierras Rurales, Adecuación de Tierras y Usos Agropecuarios - UPRA y se dictan otras disposiciones."/>
    <e v="#N/A"/>
    <m/>
  </r>
  <r>
    <s v="ESTRATEGICOS"/>
    <s v="PLANEACIÓN ESTRATÉGICA"/>
    <s v="DIRECCIÓN GENERAL"/>
    <s v="ASESORÍA DE PLANEACIÓN"/>
    <s v="OFICIAL (TRD)"/>
    <x v="0"/>
    <s v="PLANES"/>
    <s v="Planes Anticorrupción"/>
    <m/>
    <m/>
    <m/>
    <m/>
    <m/>
    <m/>
    <m/>
    <m/>
    <m/>
    <m/>
    <m/>
    <m/>
    <m/>
    <s v="Decreto 4145 de 2011 por el cual se crea la Unidad de Planificación de Tierras Rurales, Adecuación de Tierras y Usos Agropecuarios - UPRA y se dictan otras disposiciones."/>
    <s v="4) MAYOR"/>
    <s v="3) PODRÍA AFECTAR LA TOMA DE DECISIONES"/>
    <s v="6) 14 DÍAS"/>
    <s v="NO APLICA"/>
    <m/>
    <m/>
    <m/>
    <e v="#N/A"/>
    <n v="0"/>
    <e v="#N/A"/>
    <n v="0"/>
    <n v="1"/>
    <n v="1"/>
    <s v="BAJO"/>
    <s v="ALTO"/>
    <s v="MEDIO"/>
    <x v="1"/>
    <e v="#N/A"/>
    <e v="#N/A"/>
    <s v="Decreto 4145 de 2011 por el cual se crea la Unidad de Planificación de Tierras Rurales, Adecuación de Tierras y Usos Agropecuarios - UPRA y se dictan otras disposiciones."/>
    <e v="#N/A"/>
    <m/>
  </r>
  <r>
    <s v="ESTRATEGICOS"/>
    <s v="PLANEACIÓN ESTRATÉGICA"/>
    <s v="SECRETARÍA GENERAL"/>
    <s v="DESPACHO SECRETARÍA GENERAL"/>
    <s v="OFICIAL (TRD)"/>
    <x v="0"/>
    <s v="PLANES"/>
    <s v="Planes de Gestión del Conocimiento"/>
    <m/>
    <m/>
    <m/>
    <m/>
    <m/>
    <m/>
    <m/>
    <m/>
    <m/>
    <m/>
    <m/>
    <m/>
    <m/>
    <s v="Decreto 4145 de 2011 por el cual se crea la Unidad de Planificación de Tierras Rurales, Adecuación de Tierras y Usos Agropecuarios - UPRA y se dictan otras disposiciones."/>
    <s v="4) MAYOR"/>
    <s v="3) PODRÍA AFECTAR LA TOMA DE DECISIONES"/>
    <s v="6) 14 DÍAS"/>
    <s v="NO APLICA"/>
    <m/>
    <m/>
    <m/>
    <e v="#N/A"/>
    <n v="0"/>
    <e v="#N/A"/>
    <n v="0"/>
    <n v="1"/>
    <n v="1"/>
    <s v="BAJO"/>
    <s v="ALTO"/>
    <s v="MEDIO"/>
    <x v="1"/>
    <e v="#N/A"/>
    <e v="#N/A"/>
    <s v="Decreto 4145 de 2011 por el cual se crea la Unidad de Planificación de Tierras Rurales, Adecuación de Tierras y Usos Agropecuarios - UPRA y se dictan otras disposiciones."/>
    <e v="#N/A"/>
    <m/>
  </r>
  <r>
    <s v="APOYO"/>
    <s v="GESTIÓN ADMINISTRATIVA"/>
    <s v="SECRETARÍA GENERAL"/>
    <s v="DESPACHO SECRETARÍA GENERAL"/>
    <s v="OFICIAL (TRD)"/>
    <x v="0"/>
    <s v="RESOLUCIONES"/>
    <s v="N/A"/>
    <m/>
    <m/>
    <m/>
    <m/>
    <m/>
    <m/>
    <m/>
    <m/>
    <m/>
    <m/>
    <m/>
    <m/>
    <m/>
    <s v="Decreto 4145 de 2011 por el cual se crea la Unidad de Planificación de Tierras Rurales, Adecuación de Tierras y Usos Agropecuarios - UPRA y se dictan otras disposiciones."/>
    <s v="4) MAYOR"/>
    <s v="3) PODRÍA AFECTAR LA TOMA DE DECISIONES"/>
    <s v="6) 14 DÍAS"/>
    <s v="NO APLICA"/>
    <m/>
    <m/>
    <m/>
    <e v="#N/A"/>
    <n v="0"/>
    <e v="#N/A"/>
    <n v="0"/>
    <n v="1"/>
    <n v="1"/>
    <s v="BAJO"/>
    <s v="ALTO"/>
    <s v="MEDIO"/>
    <x v="1"/>
    <e v="#N/A"/>
    <e v="#N/A"/>
    <s v="Decreto 4145 de 2011 por el cual se crea la Unidad de Planificación de Tierras Rurales, Adecuación de Tierras y Usos Agropecuarios - UPRA y se dictan otras disposiciones."/>
    <e v="#N/A"/>
    <m/>
  </r>
  <r>
    <s v="APOYO"/>
    <s v="GESTIÓN CONTRACTUAL"/>
    <s v="SECRETARÍA GENERAL"/>
    <s v="CONTRATACIÓN"/>
    <s v="OFICIAL (TRD)"/>
    <x v="0"/>
    <s v="SOLICITUDES DE CERTIFICACIONES CONTRACTUALES"/>
    <s v="N/A"/>
    <m/>
    <m/>
    <m/>
    <m/>
    <m/>
    <m/>
    <m/>
    <m/>
    <m/>
    <m/>
    <m/>
    <m/>
    <m/>
    <s v="Decreto 4145 de 2011 por el cual se crea la Unidad de Planificación de Tierras Rurales, Adecuación de Tierras y Usos Agropecuarios - UPRA y se dictan otras disposiciones."/>
    <s v="4) MAYOR"/>
    <s v="3) PODRÍA AFECTAR LA TOMA DE DECISIONES"/>
    <s v="6) 14 DÍAS"/>
    <s v="NO APLICA"/>
    <m/>
    <m/>
    <m/>
    <e v="#N/A"/>
    <n v="0"/>
    <e v="#N/A"/>
    <n v="0"/>
    <n v="1"/>
    <n v="1"/>
    <s v="BAJO"/>
    <s v="ALTO"/>
    <s v="MEDIO"/>
    <x v="1"/>
    <e v="#N/A"/>
    <e v="#N/A"/>
    <s v="Decreto 4145 de 2011 por el cual se crea la Unidad de Planificación de Tierras Rurales, Adecuación de Tierras y Usos Agropecuarios - UPRA y se dictan otras disposiciones."/>
    <e v="#N/A"/>
    <m/>
  </r>
  <r>
    <s v="APOYO"/>
    <s v="GESTIÓN ADMINISTRATIVA"/>
    <s v="SECRETARÍA GENERAL"/>
    <s v="DESPACHO SECRETARÍA GENERAL"/>
    <s v="NO OFICIAL (OTROS ACTIVOS)"/>
    <x v="1"/>
    <s v="N/A"/>
    <s v="Profesional especializado - Administrativa"/>
    <s v="Realizar la gestión administrativa de los bienes y servicios, así como la consolidación del Plan anual de adquicisiones de la UPRA de conformidad con los planes, programas y necesidades de la Unidad."/>
    <s v="N/A"/>
    <s v="N/A"/>
    <s v="N/A"/>
    <s v="N/A"/>
    <s v="N/A"/>
    <s v="N/A"/>
    <s v="N/A"/>
    <s v="POR DEMANDA"/>
    <s v="SECRETARÍA GENERAL"/>
    <s v="ADMINISTRATIVA RECURSOS FÍSICOS"/>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6) 14 DÍAS"/>
    <s v="NO APLICA"/>
    <d v="2024-12-31T00:00:00"/>
    <s v="Profesionales del proceso"/>
    <d v="2023-12-06T00:00:00"/>
    <s v="ALTO"/>
    <n v="3"/>
    <s v="ALTO"/>
    <n v="3"/>
    <n v="0.5"/>
    <n v="1"/>
    <s v="ALTO"/>
    <s v="BAJ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s v="GESTIÓN ADMINISTRATIVA"/>
    <s v="SECRETARÍA GENERAL"/>
    <s v="DESPACHO SECRETARÍA GENERAL"/>
    <s v="NO OFICIAL (OTROS ACTIVOS)"/>
    <x v="1"/>
    <s v="N/A"/>
    <s v="Tecnico Administrativo-Gestion Recursos físicos"/>
    <s v="Brindar soporte técnico en el desarrollo, actualización y operación de los planes, programas y procedimientos que adelante la dependencia, conforme a las políticas de operación de la UPRA y normatividad vigente "/>
    <s v="N/A"/>
    <s v="N/A"/>
    <s v="N/A"/>
    <s v="N/A"/>
    <s v="N/A"/>
    <s v="N/A"/>
    <s v="N/A"/>
    <s v="POR DEMANDA"/>
    <s v="SECRETARÍA GENERAL"/>
    <s v="ADMINISTRATIVA RECURSOS FÍSICOS"/>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6) 14 DÍAS"/>
    <s v="NO APLICA"/>
    <d v="2024-12-31T00:00:00"/>
    <s v="Profesionales del proceso"/>
    <d v="2023-12-06T00:00:00"/>
    <s v="ALTO"/>
    <n v="3"/>
    <s v="ALTO"/>
    <n v="3"/>
    <n v="0.5"/>
    <n v="1"/>
    <s v="ALTO"/>
    <s v="BAJ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s v="GESTIÓN ADMINISTRATIVA"/>
    <s v="SECRETARÍA GENERAL"/>
    <s v="ADMINISTRATIVA RECURSOS FÍSICOS"/>
    <s v="NO OFICIAL (OTROS ACTIVOS)"/>
    <x v="2"/>
    <s v="N/A"/>
    <s v="Base de Datos aplicativo Inventarios"/>
    <s v="Base de Datos aplicativo Inventarios"/>
    <s v="N/A"/>
    <s v="ELECTRÓNICO"/>
    <s v="Datacenter de la UPRA"/>
    <s v="ACCESS"/>
    <s v="Profesionales de inventarios"/>
    <s v="Disponible. Información que se puede consultar por solicitud en el archivo central"/>
    <d v="2013-09-01T00:00:00"/>
    <s v="POR DEMANDA"/>
    <s v="SECRETARÍA GENERAL"/>
    <s v="ADMINISTRATIVA RECURSOS FÍSICOS"/>
    <s v="4) SECRETOS COMERCIALES, INDUSTRIALES Y PROFESIONALES?"/>
    <s v="3) PROCESOS"/>
    <s v="Decreto 4145 de 2011 por el cual se crea la Unidad de Planificación de Tierras Rurales, Adecuación de Tierras y Usos Agropecuarios - UPRA y se dictan otras disposiciones."/>
    <s v="3) MODERADO"/>
    <s v="2) ES CRÍTICO PARA LAS OPERACIONES INTERNAS"/>
    <s v="5) 7 DÍAS"/>
    <s v="NO APLICA"/>
    <m/>
    <m/>
    <m/>
    <s v="ALTO"/>
    <n v="3"/>
    <s v="ALTO"/>
    <n v="3"/>
    <n v="0.5"/>
    <n v="1.25"/>
    <s v="ALTO"/>
    <s v="MEDI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APOYO"/>
    <s v="GESTIÓN CONTRACTUAL"/>
    <s v="SECRETARÍA GENERAL"/>
    <s v="CONTRATACIÓN"/>
    <s v="NO OFICIAL (OTROS ACTIVOS)"/>
    <x v="0"/>
    <s v="N/A"/>
    <s v="Base Contratacion de la vigencia."/>
    <s v="Base información contractual, desarrollada en cada vigencia."/>
    <s v="CASTELLANO"/>
    <m/>
    <m/>
    <m/>
    <m/>
    <m/>
    <m/>
    <m/>
    <s v="SECRETARÍA GENERAL"/>
    <s v="CONTRATACIÓN"/>
    <s v="1) INFORMACIÓN PÚBLICA"/>
    <s v="2) INTERNO DE LA ENTIDAD"/>
    <s v="Decreto 4145 de 2011 por el cual se crea la Unidad de Planificación de Tierras Rurales, Adecuación de Tierras y Usos Agropecuarios - UPRA y se dictan otras disposiciones."/>
    <s v="2) MENOR"/>
    <s v="2) ES CRÍTICO PARA LAS OPERACIONES INTERNAS"/>
    <s v="6) 14 DÍAS"/>
    <s v="NO APLICA"/>
    <m/>
    <m/>
    <m/>
    <s v="BAJO"/>
    <n v="1"/>
    <s v="MEDIO"/>
    <n v="2"/>
    <n v="0.5"/>
    <n v="1"/>
    <s v="MEDIO"/>
    <s v="BAJ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CONTRACTUAL"/>
    <s v="SECRETARÍA GENERAL"/>
    <s v="CONTRATACIÓN"/>
    <s v="NO OFICIAL (OTROS ACTIVOS)"/>
    <x v="1"/>
    <s v="N/A"/>
    <s v="Profesional especializado grado 20 - Contratos"/>
    <s v="Adelantar la gestión jurídica contractual y de control interno disciplinario, de competencia de la secretaria general de conformidad con la normatividad vigente."/>
    <s v="N/A"/>
    <s v="N/A"/>
    <s v="N/A"/>
    <s v="N/A"/>
    <s v="N/A"/>
    <s v="N/A"/>
    <s v="N/A"/>
    <s v="POR DEMANDA"/>
    <s v="SECRETARÍA GENERAL"/>
    <s v="CONTRATACIÓN"/>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5) 7 DÍAS"/>
    <s v="NO APLICA"/>
    <d v="2024-12-31T00:00:00"/>
    <s v="Profesionales del proceso"/>
    <d v="2023-12-06T00:00:00"/>
    <s v="ALTO"/>
    <n v="3"/>
    <s v="ALTO"/>
    <n v="3"/>
    <n v="0.5"/>
    <n v="1.25"/>
    <s v="ALTO"/>
    <s v="BAJ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s v="GESTIÓN CONTRACTUAL"/>
    <s v="SECRETARÍA GENERAL"/>
    <s v="CONTRATACIÓN"/>
    <s v="NO OFICIAL (OTROS ACTIVOS)"/>
    <x v="1"/>
    <s v="N/A"/>
    <s v="Profesional especializado grado 17 - Contratos"/>
    <s v="Realizar las actividades jurídicas de competencia de la secretaria general, relacionadas con la gestión contractual y de control interno disciplinario, que permitan dar cumplimiento a las metas establecidas en la planeación institucional."/>
    <s v="N/A"/>
    <s v="N/A"/>
    <s v="N/A"/>
    <s v="N/A"/>
    <s v="N/A"/>
    <s v="N/A"/>
    <s v="N/A"/>
    <s v="POR DEMANDA"/>
    <s v="SECRETARÍA GENERAL"/>
    <s v="CONTRATACIÓN"/>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5) 7 DÍAS"/>
    <s v="NO APLICA"/>
    <d v="2024-12-31T00:00:00"/>
    <s v="Profesionales del proceso"/>
    <d v="2023-12-06T00:00:00"/>
    <s v="ALTO"/>
    <n v="3"/>
    <s v="ALTO"/>
    <n v="3"/>
    <n v="0.5"/>
    <n v="1.25"/>
    <s v="ALTO"/>
    <s v="BAJ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s v="GESTIÓN CONTRACTUAL"/>
    <s v="SECRETARÍA GENERAL"/>
    <s v="CONTRATACIÓN"/>
    <s v="NO OFICIAL (OTROS ACTIVOS)"/>
    <x v="0"/>
    <s v="N/A"/>
    <s v="Referencias cruzadas de expedientes contractuales"/>
    <s v="Se establece conforme a la TRD del proceso los documentos precontractuales que integran el expediente"/>
    <s v="CASTELLANO"/>
    <m/>
    <m/>
    <m/>
    <m/>
    <m/>
    <m/>
    <m/>
    <s v="SECRETARÍA GENERAL"/>
    <s v="CONTRATACIÓN"/>
    <s v="1) INFORMACIÓN PÚBLICA"/>
    <s v="2) INTERNO DE LA ENTIDAD"/>
    <s v="Decreto 4145 de 2011 por el cual se crea la Unidad de Planificación de Tierras Rurales, Adecuación de Tierras y Usos Agropecuarios - UPRA y se dictan otras disposiciones."/>
    <s v="2) MENOR"/>
    <s v="2) ES CRÍTICO PARA LAS OPERACIONES INTERNAS"/>
    <s v="6) 14 DÍAS"/>
    <s v="NO APLICA"/>
    <m/>
    <m/>
    <m/>
    <s v="BAJO"/>
    <n v="1"/>
    <s v="MEDIO"/>
    <n v="2"/>
    <n v="0.5"/>
    <n v="1"/>
    <s v="MEDIO"/>
    <s v="BAJ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DOCUMENTAL"/>
    <s v="SECRETARÍA GENERAL"/>
    <s v="GESTIÓN DOCUMENTAL"/>
    <s v="NO OFICIAL (OTROS ACTIVOS)"/>
    <x v="0"/>
    <s v="N/A"/>
    <s v="Tablas de Retención Documental -TRD-, publicadas en página WEB"/>
    <s v="Listado de series, con sus correspondientes tipos documentales, a las cuales se asigna el tiempo de permanencia en cada etapa del ciclo vital de los documentos, publicadas en la pagina web de la UPRA."/>
    <s v="CASTELLANO"/>
    <s v="ELECTRÓNICO"/>
    <s v="Repositorio Institucional"/>
    <s v="pdf"/>
    <s v="Público en general_x000a_"/>
    <s v="Pagina WEB"/>
    <s v="2016 -2021"/>
    <s v="POR DEMANDA"/>
    <s v="SECRETARÍA GENERAL"/>
    <s v="GESTIÓN DOCUMENTAL"/>
    <s v="1) INFORMACIÓN PÚBLICA"/>
    <s v="2) INTERNO DE LA ENTIDAD"/>
    <s v="Decreto 4145 de 2011 por el cual se crea la Unidad de Planificación de Tierras Rurales, Adecuación de Tierras y Usos Agropecuarios - UPRA y se dictan otras disposiciones."/>
    <s v="4) MAYOR"/>
    <s v="2) ES CRÍTICO PARA LAS OPERACIONES INTERNAS"/>
    <s v="6) 14 DÍAS"/>
    <s v="NO APLICA"/>
    <s v="n.a"/>
    <s v="JUAN CARLOS LOPEZ"/>
    <d v="2023-05-12T00:00:00"/>
    <s v="BAJO"/>
    <n v="1"/>
    <s v="MEDIO"/>
    <n v="2"/>
    <n v="0.5"/>
    <n v="1"/>
    <s v="MEDIO"/>
    <s v="ALTO"/>
    <s v="BAJ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s v="GESTIÓN DOCUMENTAL"/>
    <s v="SECRETARÍA GENERAL"/>
    <s v="GESTIÓN DOCUMENTAL"/>
    <s v="NO OFICIAL (OTROS ACTIVOS)"/>
    <x v="0"/>
    <s v="N/A"/>
    <s v="Plan Instituional de Archivos - PINAR-, publicadoi en página WEB"/>
    <s v="Instrumento archivístico que permite generar cambios planificados, articulando y dando un ordenamiento lógico a los planes y proyectos que en materia archivística formule la Entidad. publicado en la pagina web de la UPRA."/>
    <s v="CASTELLANO"/>
    <s v="ELECTRÓNICO"/>
    <s v="Repositorio Institucional"/>
    <s v="pdf"/>
    <s v="Público en general_x000a_"/>
    <s v="Pagina WEB"/>
    <d v="2018-01-01T00:00:00"/>
    <s v="POR DEMANDA"/>
    <s v="SECRETARÍA GENERAL"/>
    <s v="GESTIÓN DOCUMENTAL"/>
    <s v="1) INFORMACIÓN PÚBLICA"/>
    <s v="2) INTERNO DE LA ENTIDAD"/>
    <s v="Decreto 4145 de 2011 por el cual se crea la Unidad de Planificación de Tierras Rurales, Adecuación de Tierras y Usos Agropecuarios - UPRA y se dictan otras disposiciones."/>
    <s v="4) MAYOR"/>
    <s v="2) ES CRÍTICO PARA LAS OPERACIONES INTERNAS"/>
    <s v="6) 14 DÍAS"/>
    <s v="NO APLICA"/>
    <s v="n.a"/>
    <s v="JUAN CARLOS LOPEZ"/>
    <d v="2023-05-12T00:00:00"/>
    <s v="BAJO"/>
    <n v="1"/>
    <s v="MEDIO"/>
    <n v="2"/>
    <n v="0.5"/>
    <n v="1"/>
    <s v="MEDIO"/>
    <s v="ALTO"/>
    <s v="BAJ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s v="GESTIÓN DOCUMENTAL"/>
    <s v="SECRETARÍA GENERAL"/>
    <s v="GESTIÓN DOCUMENTAL"/>
    <s v="NO OFICIAL (OTROS ACTIVOS)"/>
    <x v="0"/>
    <s v="N/A"/>
    <s v="Programa de Gestión Documental -PGD-, publicado en página WEB"/>
    <s v="Conjunto de actividades administrativas y técnicas tendientes a la planificación, manejo y organización de la documentación producida y recibida por las entidades, desde su origen hasta su destino final, con el objeto de facilitar su utilización y conservación, publicadas en la página web de la UPRA"/>
    <s v="CASTELLANO"/>
    <s v="ELECTRÓNICO"/>
    <s v="Repositorio Institucional"/>
    <s v="pdf"/>
    <s v="Público en general_x000a_"/>
    <s v="Pagina WEB"/>
    <d v="2020-01-01T00:00:00"/>
    <s v="POR DEMANDA"/>
    <s v="SECRETARÍA GENERAL"/>
    <s v="GESTIÓN DOCUMENTAL"/>
    <s v="1) INFORMACIÓN PÚBLICA"/>
    <s v="2) INTERNO DE LA ENTIDAD"/>
    <s v="Decreto 4145 de 2011 por el cual se crea la Unidad de Planificación de Tierras Rurales, Adecuación de Tierras y Usos Agropecuarios - UPRA y se dictan otras disposiciones."/>
    <s v="4) MAYOR"/>
    <s v="2) ES CRÍTICO PARA LAS OPERACIONES INTERNAS"/>
    <s v="6) 14 DÍAS"/>
    <s v="NO APLICA"/>
    <s v="n.a"/>
    <s v="JUAN CARLOS LOPEZ"/>
    <d v="2023-05-12T00:00:00"/>
    <s v="BAJO"/>
    <n v="1"/>
    <s v="MEDIO"/>
    <n v="2"/>
    <n v="0.5"/>
    <n v="1"/>
    <s v="MEDIO"/>
    <s v="ALTO"/>
    <s v="BAJ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s v="GESTIÓN DOCUMENTAL"/>
    <s v="SECRETARÍA GENERAL"/>
    <s v="GESTIÓN DOCUMENTAL"/>
    <s v="NO OFICIAL (OTROS ACTIVOS)"/>
    <x v="0"/>
    <s v="N/A"/>
    <s v="Inventario Unico de Inventario Documental -FUID- de eliminación de archivos, publicado en página WEB"/>
    <s v="Instrumento de recuperación de información que describe de manera exacta y precisa las series o asuntos de un fondo documental que se tienen como dispocisión final su eliminación."/>
    <s v="CASTELLANO"/>
    <s v="ELECTRÓNICO"/>
    <s v="Repositorio Institucional"/>
    <s v="pdf"/>
    <s v="Público en general_x000a_"/>
    <s v="Pagina WEB"/>
    <d v="2023-10-01T00:00:00"/>
    <s v="POR DEMANDA"/>
    <s v="SECRETARÍA GENERAL"/>
    <s v="GESTIÓN DOCUMENTAL"/>
    <s v="1) INFORMACIÓN PÚBLICA"/>
    <s v="2) INTERNO DE LA ENTIDAD"/>
    <s v="Decreto 4145 de 2011 por el cual se crea la Unidad de Planificación de Tierras Rurales, Adecuación de Tierras y Usos Agropecuarios - UPRA y se dictan otras disposiciones."/>
    <s v="4) MAYOR"/>
    <s v="2) ES CRÍTICO PARA LAS OPERACIONES INTERNAS"/>
    <s v="6) 14 DÍAS"/>
    <s v="NO APLICA"/>
    <s v="n.a"/>
    <s v="JUAN CARLOS LOPEZ"/>
    <d v="2023-05-12T00:00:00"/>
    <s v="BAJO"/>
    <n v="1"/>
    <s v="MEDIO"/>
    <n v="2"/>
    <n v="0.5"/>
    <n v="1"/>
    <s v="MEDIO"/>
    <s v="ALTO"/>
    <s v="BAJ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s v="GESTIÓN DOCUMENTAL"/>
    <s v="SECRETARÍA GENERAL"/>
    <s v="GESTIÓN DOCUMENTAL"/>
    <s v="NO OFICIAL (OTROS ACTIVOS)"/>
    <x v="2"/>
    <s v="N/A"/>
    <s v="Módulo de Administración Parámetros de Archivo"/>
    <s v="Módulo que establece las condiciones y permisos de funccionarioas frente a los otros modulos de gestión documental definiendo roles y permisos"/>
    <s v="CASTELLANO"/>
    <s v="ELECTRÓNICO"/>
    <s v="Repositorio Institucional"/>
    <s v="SQL"/>
    <s v="Directivos,Funcionarios, contratistas SG_x000a_"/>
    <s v="SGDEA"/>
    <d v="2018-01-01T00:00:00"/>
    <s v="POR DEMANDA"/>
    <s v="SECRETARÍA GENERAL"/>
    <s v="GESTIÓN DOCUMENTAL"/>
    <s v="1) INFORMACIÓN PÚBLICA"/>
    <s v="2) INTERNO DE LA ENTIDAD"/>
    <s v="Decreto 4145 de 2011 por el cual se crea la Unidad de Planificación de Tierras Rurales, Adecuación de Tierras y Usos Agropecuarios - UPRA y se dictan otras disposiciones."/>
    <s v="4) MAYOR"/>
    <s v="2) ES CRÍTICO PARA LAS OPERACIONES INTERNAS"/>
    <s v="6) 14 DÍAS"/>
    <s v="NO APLICA"/>
    <s v="n.a"/>
    <s v="JUAN CARLOS LOPEZ"/>
    <d v="2023-05-12T00:00:00"/>
    <s v="BAJO"/>
    <n v="1"/>
    <s v="MEDIO"/>
    <n v="2"/>
    <n v="0.5"/>
    <n v="1"/>
    <s v="MEDIO"/>
    <s v="ALTO"/>
    <s v="BAJ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s v="GESTIÓN DOCUMENTAL"/>
    <s v="SECRETARÍA GENERAL"/>
    <s v="GESTIÓN DOCUMENTAL"/>
    <s v="NO OFICIAL (OTROS ACTIVOS)"/>
    <x v="2"/>
    <s v="N/A"/>
    <s v="Modulo de Cronograma de Transferencias Primarias"/>
    <s v="Módulo que define el cronograma de transferencias documentales primarias para las dependencias y procesos de la entidad"/>
    <s v="CASTELLANO"/>
    <s v="ELECTRÓNICO"/>
    <s v="Repositorio Institucional"/>
    <s v="SQL"/>
    <s v="Directivos,Funcionarios, contratistas SG_x000a_"/>
    <s v="SGDEA"/>
    <d v="2018-01-01T00:00:00"/>
    <s v="POR DEMANDA"/>
    <s v="SECRETARÍA GENERAL"/>
    <s v="GESTIÓN DOCUMENTAL"/>
    <s v="2) DATOS PERSONALES?"/>
    <s v="2) INTERNO DE LA ENTIDAD"/>
    <s v="Decreto 4145 de 2011 por el cual se crea la Unidad de Planificación de Tierras Rurales, Adecuación de Tierras y Usos Agropecuarios - UPRA y se dictan otras disposiciones."/>
    <s v="4) MAYOR"/>
    <s v="2) ES CRÍTICO PARA LAS OPERACIONES INTERNAS"/>
    <s v="7) 30 DÍAS"/>
    <s v="NO APLICA"/>
    <s v="n.a"/>
    <s v="JUAN CARLOS LOPEZ"/>
    <d v="2023-05-12T00:00:00"/>
    <s v="ALTO"/>
    <n v="3"/>
    <s v="MEDIO"/>
    <n v="2"/>
    <n v="0.5"/>
    <n v="0.5"/>
    <s v="ALTO"/>
    <s v="ALTO"/>
    <s v="BAJ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APROBADO"/>
  </r>
  <r>
    <s v="APOYO"/>
    <s v="GESTIÓN DOCUMENTAL"/>
    <s v="SECRETARÍA GENERAL"/>
    <s v="GESTIÓN DOCUMENTAL"/>
    <s v="NO OFICIAL (OTROS ACTIVOS)"/>
    <x v="2"/>
    <s v="N/A"/>
    <s v="Modulo de Gestionar Préstamos Bodega Externa"/>
    <s v="Módulo que contienen las solictudes de préstamo de documentos existentes en el archivo central de la entidad (análogo)"/>
    <s v="CASTELLANO"/>
    <s v="ELECTRÓNICO"/>
    <s v="Repositorio Institucional"/>
    <s v="SQL"/>
    <s v="Directivos,Funcionarios, contratistas SG_x000a_"/>
    <s v="SGDEA"/>
    <d v="2018-01-01T00:00:00"/>
    <s v="POR DEMANDA"/>
    <s v="SECRETARÍA GENERAL"/>
    <s v="GESTIÓN DOCUMENTAL"/>
    <s v="2) DATOS PERSONALES?"/>
    <s v="2) INTERNO DE LA ENTIDAD"/>
    <s v="Decreto 4145 de 2011 por el cual se crea la Unidad de Planificación de Tierras Rurales, Adecuación de Tierras y Usos Agropecuarios - UPRA y se dictan otras disposiciones."/>
    <s v="4) MAYOR"/>
    <s v="2) ES CRÍTICO PARA LAS OPERACIONES INTERNAS"/>
    <s v="7) 30 DÍAS"/>
    <s v="NO APLICA"/>
    <s v="n.a"/>
    <s v="JUAN CARLOS LOPEZ"/>
    <d v="2023-05-12T00:00:00"/>
    <s v="ALTO"/>
    <n v="3"/>
    <s v="MEDIO"/>
    <n v="2"/>
    <n v="0.5"/>
    <n v="0.5"/>
    <s v="ALTO"/>
    <s v="ALTO"/>
    <s v="BAJ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APROBADO"/>
  </r>
  <r>
    <s v="APOYO"/>
    <s v="GESTIÓN DOCUMENTAL"/>
    <s v="SECRETARÍA GENERAL"/>
    <s v="GESTIÓN DOCUMENTAL"/>
    <s v="NO OFICIAL (OTROS ACTIVOS)"/>
    <x v="2"/>
    <s v="N/A"/>
    <s v="Modulo de Préstamo de Carpetas de Expedientes"/>
    <s v="Módulo que contienen las solictudes de préstamo de documentos existentes en el archivo central de la entidad (electrónicos)"/>
    <s v="CASTELLANO"/>
    <s v="ELECTRÓNICO"/>
    <s v="Repositorio Institucional"/>
    <s v="SQL"/>
    <s v="Directivos,Funcionarios, contratistas SG_x000a_"/>
    <s v="SGDEA"/>
    <d v="2018-01-01T00:00:00"/>
    <s v="POR DEMANDA"/>
    <s v="SECRETARÍA GENERAL"/>
    <s v="GESTIÓN DOCUMENTAL"/>
    <s v="2) DATOS PERSONALES?"/>
    <s v="2) INTERNO DE LA ENTIDAD"/>
    <s v="Decreto 4145 de 2011 por el cual se crea la Unidad de Planificación de Tierras Rurales, Adecuación de Tierras y Usos Agropecuarios - UPRA y se dictan otras disposiciones."/>
    <s v="4) MAYOR"/>
    <s v="2) ES CRÍTICO PARA LAS OPERACIONES INTERNAS"/>
    <s v="7) 30 DÍAS"/>
    <s v="NO APLICA"/>
    <s v="n.a"/>
    <s v="JUAN CARLOS LOPEZ"/>
    <d v="2023-05-12T00:00:00"/>
    <s v="ALTO"/>
    <n v="3"/>
    <s v="MEDIO"/>
    <n v="2"/>
    <n v="0.5"/>
    <n v="0.5"/>
    <s v="ALTO"/>
    <s v="ALTO"/>
    <s v="BAJ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APROBADO"/>
  </r>
  <r>
    <s v="APOYO"/>
    <s v="GESTIÓN DOCUMENTAL"/>
    <s v="SECRETARÍA GENERAL"/>
    <s v="GESTIÓN DOCUMENTAL"/>
    <s v="NO OFICIAL (OTROS ACTIVOS)"/>
    <x v="2"/>
    <s v="N/A"/>
    <s v="Modulo de Transferencias Documentales Secundarias"/>
    <s v="Módulo que permite el alistamiento de las transferencias documentales secundarias al archivo histórico correspondiente"/>
    <s v="CASTELLANO"/>
    <s v="ELECTRÓNICO"/>
    <s v="Repositorio Institucional"/>
    <s v="SQL"/>
    <s v="Directivos,Funcionarios, contratistas SG_x000a_"/>
    <s v="SGDEA"/>
    <d v="2018-01-01T00:00:00"/>
    <s v="POR DEMANDA"/>
    <s v="SECRETARÍA GENERAL"/>
    <s v="GESTIÓN DOCUMENTAL"/>
    <s v="2) DATOS PERSONALES?"/>
    <s v="2) INTERNO DE LA ENTIDAD"/>
    <s v="Decreto 4145 de 2011 por el cual se crea la Unidad de Planificación de Tierras Rurales, Adecuación de Tierras y Usos Agropecuarios - UPRA y se dictan otras disposiciones."/>
    <s v="4) MAYOR"/>
    <s v="2) ES CRÍTICO PARA LAS OPERACIONES INTERNAS"/>
    <s v="7) 30 DÍAS"/>
    <s v="NO APLICA"/>
    <s v="n.a"/>
    <s v="JUAN CARLOS LOPEZ"/>
    <d v="2023-05-12T00:00:00"/>
    <s v="ALTO"/>
    <n v="3"/>
    <s v="MEDIO"/>
    <n v="2"/>
    <n v="0.5"/>
    <n v="0.5"/>
    <s v="ALTO"/>
    <s v="ALTO"/>
    <s v="BAJ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APROBADO"/>
  </r>
  <r>
    <s v="APOYO"/>
    <s v="GESTIÓN DOCUMENTAL"/>
    <s v="SECRETARÍA GENERAL"/>
    <s v="GESTIÓN DOCUMENTAL"/>
    <s v="NO OFICIAL (OTROS ACTIVOS)"/>
    <x v="2"/>
    <s v="N/A"/>
    <s v="Modulo de Ubicación Física de Expedientes"/>
    <s v="Módulo que contiene la administración de las cajas y carpetas existentes en el archivo central de la entidad (análogo)"/>
    <s v="CASTELLANO"/>
    <s v="ELECTRÓNICO"/>
    <s v="Repositorio Institucional"/>
    <s v="SQL"/>
    <s v="Directivos,Funcionarios, contratistas SG_x000a_"/>
    <s v="SGDEA"/>
    <d v="2018-01-01T00:00:00"/>
    <s v="POR DEMANDA"/>
    <s v="SECRETARÍA GENERAL"/>
    <s v="GESTIÓN DOCUMENTAL"/>
    <s v="2) DATOS PERSONALES?"/>
    <s v="2) INTERNO DE LA ENTIDAD"/>
    <s v="Decreto 4145 de 2011 por el cual se crea la Unidad de Planificación de Tierras Rurales, Adecuación de Tierras y Usos Agropecuarios - UPRA y se dictan otras disposiciones."/>
    <s v="4) MAYOR"/>
    <s v="2) ES CRÍTICO PARA LAS OPERACIONES INTERNAS"/>
    <s v="7) 30 DÍAS"/>
    <s v="NO APLICA"/>
    <s v="n.a"/>
    <s v="JUAN CARLOS LOPEZ"/>
    <d v="2023-05-12T00:00:00"/>
    <s v="ALTO"/>
    <n v="3"/>
    <s v="MEDIO"/>
    <n v="2"/>
    <n v="0.5"/>
    <n v="0.5"/>
    <s v="ALTO"/>
    <s v="ALTO"/>
    <s v="BAJ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APROBADO"/>
  </r>
  <r>
    <s v="APOYO"/>
    <s v="GESTIÓN DOCUMENTAL"/>
    <s v="SECRETARÍA GENERAL"/>
    <s v="GESTIÓN DOCUMENTAL"/>
    <s v="NO OFICIAL (OTROS ACTIVOS)"/>
    <x v="2"/>
    <s v="N/A"/>
    <s v="Módulo de Descripción Archivística"/>
    <s v="Módulo que contiene los campos de descripción normalizada para documentos de transferencia documental secundaria"/>
    <s v="CASTELLANO"/>
    <s v="ELECTRÓNICO"/>
    <s v="Repositorio Institucional"/>
    <s v="SQL"/>
    <s v="Directivos,Funcionarios, contratistas SG_x000a_"/>
    <s v="SGDEA"/>
    <d v="2018-01-01T00:00:00"/>
    <s v="POR DEMANDA"/>
    <s v="SECRETARÍA GENERAL"/>
    <s v="GESTIÓN DOCUMENTAL"/>
    <s v="2) DATOS PERSONALES?"/>
    <s v="2) INTERNO DE LA ENTIDAD"/>
    <s v="Decreto 4145 de 2011 por el cual se crea la Unidad de Planificación de Tierras Rurales, Adecuación de Tierras y Usos Agropecuarios - UPRA y se dictan otras disposiciones."/>
    <s v="4) MAYOR"/>
    <s v="2) ES CRÍTICO PARA LAS OPERACIONES INTERNAS"/>
    <s v="7) 30 DÍAS"/>
    <s v="NO APLICA"/>
    <s v="n.a"/>
    <s v="JUAN CARLOS LOPEZ"/>
    <d v="2023-05-12T00:00:00"/>
    <s v="ALTO"/>
    <n v="3"/>
    <s v="MEDIO"/>
    <n v="2"/>
    <n v="0.5"/>
    <n v="0.5"/>
    <s v="ALTO"/>
    <s v="ALTO"/>
    <s v="BAJ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APROBADO"/>
  </r>
  <r>
    <s v="APOYO"/>
    <s v="GESTIÓN DOCUMENTAL"/>
    <s v="SECRETARÍA GENERAL"/>
    <s v="GESTIÓN DOCUMENTAL"/>
    <s v="NO OFICIAL (OTROS ACTIVOS)"/>
    <x v="2"/>
    <s v="N/A"/>
    <s v="Modulo de Transferencias Primarias - Archivo Centralizado"/>
    <s v="Módulo que permite el alistamiento de las transferencias documentales primarias al archivo central"/>
    <s v="CASTELLANO"/>
    <s v="ELECTRÓNICO"/>
    <s v="Repositorio Institucional"/>
    <s v="SQL"/>
    <s v="Directivos,Funcionarios, contratistas SG_x000a_"/>
    <s v="SGDEA"/>
    <d v="2018-01-01T00:00:00"/>
    <s v="POR DEMANDA"/>
    <s v="SECRETARÍA GENERAL"/>
    <s v="GESTIÓN DOCUMENTAL"/>
    <s v="2) DATOS PERSONALES?"/>
    <s v="2) INTERNO DE LA ENTIDAD"/>
    <s v="Decreto 4145 de 2011 por el cual se crea la Unidad de Planificación de Tierras Rurales, Adecuación de Tierras y Usos Agropecuarios - UPRA y se dictan otras disposiciones."/>
    <s v="4) MAYOR"/>
    <s v="2) ES CRÍTICO PARA LAS OPERACIONES INTERNAS"/>
    <s v="7) 30 DÍAS"/>
    <s v="NO APLICA"/>
    <s v="n.a"/>
    <s v="JUAN CARLOS LOPEZ"/>
    <d v="2023-05-12T00:00:00"/>
    <s v="ALTO"/>
    <n v="3"/>
    <s v="MEDIO"/>
    <n v="2"/>
    <n v="0.5"/>
    <n v="0.5"/>
    <s v="ALTO"/>
    <s v="ALTO"/>
    <s v="BAJO"/>
    <x v="1"/>
    <s v="INFORMACIÓN PÚBLICA CLASIFICADA"/>
    <s v="LEY 1712, ARTÍCULO 18 LITERAL A &quot;EL DERECHO DE TODA PERSONA A LA INTIMIDAD.&quot;"/>
    <s v="Decreto 4145 de 2011 por el cual se crea la Unidad de Planificación de Tierras Rurales, Adecuación de Tierras y Usos Agropecuarios - UPRA y se dictan otras disposiciones."/>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APROBADO"/>
  </r>
  <r>
    <s v="ESTRATEGICOS"/>
    <s v="GESTIÓN DEL CONOCIMIENTO Y COMUNICACIONES"/>
    <s v="DIRECCIÓN GENERAL"/>
    <s v="ASESORÍA DE COMUNICACIONES"/>
    <s v="NO OFICIAL (OTROS ACTIVOS)"/>
    <x v="0"/>
    <s v="N/A"/>
    <s v="Noticias"/>
    <s v="Publicación de noticias sobre eventos, actividades y avances logrados por la entidad en el desarrollo de su misionalidad o de relevancia para el sector agropecuario. Allí se publican noticias a medida que van surgiendo, desde octubre de 2014."/>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01, con corte a 28 de mayo de 2013, contiene noticias sobre el segundo panel sobre Gobernanza de la tierr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02, con corte a 28 de junio de 2013, contiene noticias sobre la Zonificación de plantaciones forestales, la metodología de evaluación de tierras y el Ordenamiento territorial"/>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03, con corte a 22 de julio de 2013, contiene noticias sobre la jornada de rendición de cuentas y la planificacin del sector agropecuario."/>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04, con corte a 11 de septiembre de 2013, contiene noticias sobre criterios y lineamientos para la formalización de la propiedad rural y conversatorios en torno a la planificación rural agropecuari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05, con corte a 12 de noviembre de 2013, contiene noticias sobre mercado de tierras: validación en Tolima y Meta, comienzo de la elaboración de plan de ordenamiento social de la propiedad rural en Colombia, avances del proyecto de zonificación de plantaciones forestales comerciale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06, con corte a 20 de diciembre de 2013, contiene noticias sobre la planificación de los usos del suelo rural, mercado de tierras, pacto por el uso eficiente del agua, la audiencia de rendición de cuentas y la presentación de resultados UPRA 2013."/>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07, comprende el período de enero a marzo de 2014, contiene noticias sobre: Upra por la planificación rural agropecuaria en los diálogos regionales de MinAgricultura, nuevo modelo en el sector agropecuario, Con asistencia técnica de la Unión Europea la UPRA inicia la construcción de un observatorio del mercado de tierras rurales, Pacto nacional por el agro y el desarrollo rural, UPRA y CIAT unidos por la gestión del conocimiento para la planificación agropecuari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08, comprende el período de mayo a agosto de 2014, contiene noticias sobre: Presentación del Ministro de Agricultura y Desarrollo Rural: Aurelio Iragorri Valencia, Diez departamentos aprovecharon el paso del diamante agropecuario, En Santander de Quilichao se adelantó el taller para la formulación de un plan de ordenamiento social y productivo de la propiedad rural, Avances en el diseño conceptual del Observatorio del mercado de tierras rurales en Colombia, Norte de Santander adopta instrumentos de la UPRA para el diseño de un plan de ordenamiento productivo y social de la propiedad del suelo rural, La UPRA en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09, comprende el período de septiembre a diciembre de 2014, contiene noticias sobre: Avances del Ministerio de agricultura frente a las metas del plan nacional de desarrollo, Agroencuentros en Popayán, UPRA acompaña proceso Pares-2015, Pensar el mapa del cacao en Colombia, Taller para perfilar una iniciativa de monitoreo del sector agrícola con base en sensores remotos e información in situ, UPRA en foro: Cuenca de la Magdalena, UPRA en diálogos área de manejo especial de la Macarena, UPRA en foro sobre agroindustria y petróleo en el Meta, Desarrollo rural y agricultura familiar en Colombia, Conozca el proyecto de Ley ZIDRES, Resultados del proyecto de fortalecimiento a la política de restitución de tierras, en Chile intercambio de experiencias sobre adecuación de tierra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10, comprende el período de enero a febrero de 2015, contiene noticias sobre: Informe de gestión UPRA 2014, Retos para el 2015, Trabajo conjunto ambiente - agricultura por Santurbán, Ordenamiento productivo, reto de la UPRA en 2015, Atlántico le apuesta al desarrollo agropecuario en Pares 2015, UPRA trabaja en pro del desarrollo rural en Pereira, Gobierno comprometido con el paisaje cultural cafetero, Planificación y ordenamiento pesquero, UPRA trabaja en evaluación de tierras para el Catatumbo, UPRA en medios. "/>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11, comprende el período de marzo a abril de 2015, contiene noticias sobre:MinAgricultura ahora en la radio, Presentación del balance 2014 de la UPRA, Trtagsa apoya planificación del suelo rural, UPRA y AUNAP: por el desarrollo acuícola y pesquero del país, UPRA trabaja en la planificación de la formalización de predios rurales, Regularización del mercado de tierras rurales en Colombia, Evaluación de tierras para un campo más competitivo, Agroencuentro Valledupar 2015, UPRA fortalece herramientas de divulgación de información, UPRA en los medios. "/>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12, comprende el período de abril de 2015, contiene noticias sobre: El Cesar le apuesta a la planificación del campo, Ordenamiento productivo, protagonista en los escenarios de cambio climático, Oferta UPRA en Agroencuentro Valledupar, Zonificación de aptitud para acuicultura y pesca,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13, comprende el período de mayo a junio de 2015, contiene noticias sobre: Planificar el campo: apuesta del departamento del Tolima, El Agro es región Pacífico, Planificación rural agropecuaria clave en la asociatividad, Productividad y competitividad: banderas del proyecto de Ley ZIDRES, Finaliza con éxito el primer foro ZIDRES, Por una Colombia más productiva, UPRA participa en la ENREDD+, Nairo Quintana, embajador del agro colombiano,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14, comprende el período de junio a julio de 2015, contiene noticias sobre: Un expo Milano, un homenaje a nuestros campesinos, Adecuación de tierras, futuro del campo en el Huila, Primeros pasos por el POPSPR para Tolima, UPRA trabaja por la competitividad del sector papero, Evaluación de tierras para la Altillanura, La pesca artesanal, ejemplo de planificación y ordenamiento, Primera reunión de la mesa intersectorial para la zonificación acuícola y pesquera, Zonificación, aliada del sector maderero,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15, Boletín especial sobre Agroexpo 2015."/>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16, comprende el período de julio a agosto de 2015, contiene noticias sobre: Rendición de cuentas 2015; MinAgricultura trabaja por la productividad del Valle del Cauca; Pereira, una apuesta por la armonización urbano - rural; Avances en la planificación rural agropecuaria del país; Oferta Insitucional para el agro en Agrofuturo 2015; Financiamiento y crédito eficiente para el campo colombiano; Ordenamiento de la acuicultura y pesca para el Magdalena Medio; Foro: Inteligencia Comercial Aplicada al Mercado de tierras; Ordenamiento Territorial y Zonificación: Futuro del campo cesarense; UPRA busca fortalecer la ruralidad en las Áreas Metropolitanas; UPRA y SENA: educación agropecuario para el Tolima; Gobierno Nacional le cumple al sector agropecuario; Ambiente y Agricultura: un acuerdo por las Macrocuencas; Con $1.1 billones Minagricultura impulsa el futuro productivo del Tolima; Ordenamiento Productivo: la nueva agricultura que requiere el país; Medellín, hacia el Ordenamiento Productivo Acuícola; UPRA inicia proceso de auditoria con BVQI Colombia;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17, comprende el período de septiembre de 2015, contiene noticias sobre: Rendición de Cuentas Permanente; Ministerio de Agricultura identifica zonas de mayor productividad agropecuaria; Ordenamiento productivo: por la competitividad del Agro; El ordenamiento productivo y social de la propiedad es planear el futuro del campo; Minagricultura busca ordenar productivamente el campo colombiano; Sostenibilidad ambiental, base de la productividad agropecuaria; UPRA presenta nuevos datos sobre la dinámica del mercado formal en Colombia; Pereira, Dosquebradas y la Virginia hacia el Uso Eficiente del Suelo; Avanza la construcción del plan de ordenamiento de acuicultura y pesca; UPRA participa del Consejo Nacional de la Cadena Forestal; Altamira, ejemplo de uso eficiente del suelo en el Valle del Cauca; Uso eficiente del suelo base de la productividad de ‘El Hatico’;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18, comprende el período de octubre y noviembre de 2015, contiene noticias sobre: Rendicuentas 2015: Planificación rural agropecuaria, la clave del PLAN COLOMBIA SIEMBRA’; Premio ExcelGEL 2015 para Agricultura; Investigación e innovación en Agronova 2015; Minagricultura y UPRA identifican zonas productivas para la papa; UPRA en el XXXVIII Congreso Agrario Nacional; Minagricultura revisa criterios para determinar zonas de importancia para la pesca y la acuicultura; Convenio FND y MADR permitirá a UPRA orientar la política agro en los departamentos; Ordenamiento productivo para áreas sustraídas de reserva forestal; MinAgricultura presenta el plan ‘Colombia Siembra’; A sembrar lo que toca, donde toca: MinAgricultura; Colombia sabrá qué activida- des agropecuarias son las más competitivas; Minagricultura impulsa el desa- rrollo pesquero de Colombia; Acuicultura ornamental: Una oportunidad para el Amazonas; Ordenar la pesca ornamental y la acuicultura de consumo en el Meta; Café Villavo’ ejemplo de asociatividad y ordenamiento productivo;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19, comprende el período de diciembre de 2015, contiene noticias sobre: Foros semana colombia siembra; UPRA, fundamental en la red de gestión territorial para el desarrollo rural; Adecuación de tierras; Minagricultura planifica el futuro del campo;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20, comprende el período de enero y febrero de 2016, contiene noticias sobre: Planes de Desarrollo fortalecerán el sector agropecuario; UPRA se traslada a nueva sede; Cundinamarca se suma al plan ‘Colombia Siembra’; La UPRA y Fedepapa trabajan por un sector papero más competitivo y rentable; Minagricultura entrega al Atlántico primer instrumento de ‘Colombia Siembra’; Productores y Compradores unidos por Colombia Siembra; Planificación agropecuaria, prioridad para Antioquia; Avances y desafíos UPRA 2016; Minagricultura respalda el crecimiento agropecuario del Cesar; Minagricultura respalda el crecimiento agropecuario del Cesar; Ley Zidres sancionada por Presidente Santos; Sector agropecuario fortalecido en el Plan de Desarrollo del Quindío; Gremio maicero respalda mapa de zonificación UPRA; Se amplía plazo de inscripción en Colombia Siembra; Atlántico fortalecerá el sector agropecuario en su Plan de Desarrollo;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21, comprende el período de marzo de 2016, contiene noticias sobre: Así planifican el campo y las zidres; Dos millones de hectáreas potenciales para la papa; Plan de desarrollo del Meta se enfocará en el campo; Tolima: pionero en incorporar el agro en el Plan de desarrollo departamental; El Caribe comprometido con Colombia Siembra; Huila adoptará componente Rural en su Planificación; Nariño fortalece planificación rural; UPRA participa en el XVIII Congreso Nacional de la papa; UPRA presente en feria del Mueble y la Madera; Agronegocios y Productividad para el Putumayo; La UPRA respalda la campaña: Apagar Paga;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22, comprende el período de abril de 2016, contiene noticias sobre: Financiamiento y planificación para el desarrollo agropecuario del Tolima; Comités y asociaciones de ganaderos del país se reúnen con Minagricultura; Colombia Siembra Agronegocios en Tame; Casanare promueve el desarrollo rural agropecuario; Inversiones de productores protegidas con seguro agropecuario; UPRA presenta conclusiones sobre extranjerización y tenencia de la tierra; La OCDE aprueba ingreso de Colombia al Comité de Pesca; Colombia Siembra: futuro del campo antioqueño; MinAgricultura invita a la banca a sembrar en el campo; Productores hortofrutícolas identifican mejores zonas para cultivar; Minagricultura fortalece política del sector forestal; Colombia Siembra Vida y Siembra Paz; UPRA acompaña nueva propuesta de Tasa por Uso de Agua; Así es el Mercado de Tierras del país; Ordenamiento productivo y social para el campo Cesarense;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23, comprende el período de mayo de 2016, contiene noticias sobre: Vichada: hacia el ordenamiento productivo; Pereira: planeación y ordenamiento del suelo rural; Armenia: visión de planificación rural; UPRA fortalece procesos de zonificación de hortofrutícolas; Ordenamiento y Derecho de Tierras; Pasturas para la producción pecuaria; El Catatumbo: qué y dónde sembrar; Cesar Siembra el futuro del campo; Córdoba: Tierra de oportunidades para el desarrollo rural y agropecuario; Minagricultura y UPRA se unen al Fondo de Agua de Santa Marta; Riego y Drenaje para el sector Agropecuario; Instrumentos tributarios y fiscales motivarían uso eficiente del suelo; Colombia Siembra futuro en Risaralda;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24, comprende el período de junio de 2016, contiene noticias sobre: Participe en nuestro proceso Rendicuentas 2016; Entidades trabajan en lineamientos para el sector agropecuario; Gobernanza en áreas protegidas y zonas de influencia; UPRA avanza en formulación de política de Ordenamiento Productivo; Agua, alimentos y energía: ¿cómo gobernarlos?; Uso y apropiación arquitectura TI en UPRA; UPRA entrega lineamientos en el día del campesino;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25, comprende el período de julio de 2016, contiene noticias sobre: Invitación a la Audiencia de Rendición de cuentas 2016; Nos debemos al campo y por eso trabajamos todos los días: Felipe Fonseca Fino; Lineamientos para política forestal comercial; Santander le apuesta a la planificación rural agropecuaria; Montes de María: Por desarrollo rural con enfoque territorial; Manejo sostenible del suelo para América Latina y el Caribe; ‘Cesar Siembra’, por un campo más productivo; Industriales se suman al plan ‘Colombia Siembra’; Bahía Solano: epicentro de pesca en el Pacífico Norte; Planificar la tierra rural para la paz; Agro y Ambiente: integrando biodiversidad y producción; Páramos y humedales para planificar el Campo;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26, comprende el período de agosto de 2016, contiene noticias sobre: Ley Zidres: el gran paso para el desarrollo del campo colombiano, dice Presidente Santos; Desarrollo Rural Agropecuario, prioridad para Bolívar; Primeras acciones del Plan Nacional de Ordenamiento Productivo; Colombia busca mayor desarrollo para la acuicultura; Convenio UPRA-COSUDE; Cesar, ejemplo de planificación rural agropecuaria; Planificar para proteger y recuperar la propiedad rural; RENDICUENTAS 2016: Ordenamiento y planificación para el futuro del campo; Magdalena prepara convenio por el desarrollo agropecuario; Planificación rural y ordenamiento territorial; UPRA en los medios. "/>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27, comprende el período de septiembre de 2016, contiene noticias sobre: El sector Agro se moviliza por la paz del campo; Sector agro unido por la formalización de la propiedad; Ordenamiento Rural Agropecuario para la Región Central; AgroMojana escenario para el Ordenamiento Productivo; Ordenamiento productivo: futuro del agro antioqueño; Colombia Siembra Paz, oferta institucional en Agrofuturo; Planificación rural agropecuaria para la agroindustria; Entidades del sector reflexionan sobre el postconflicto; Atlántico y UPRA firman acuerdo por el ordenamiento del campo; Planificación y Agronegocios en Cundinamarca; Desarrollo agropecuario, una oportunidad para el Quindío; UPRA en Conferencia Tierras y Territorios;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28, comprende el período de octubre de 2016, contiene noticias sobre: ‘Magdalena crece’ con la Planificación agropecuaria; Agricultura familiar se fortalece en Colombia; Financiamiento y comercialización: desafíos del sector agropecuario; Cesar, comprometido con la política agropecuaria; Planificación rural, conocimiento y tecnología para el campo; UPRA en foro ZIDRES, Casanare; En Florencia, Caquetá se validad información de acuicultura; Impuesto predial rural para el desarrollo del campo; Procedimientos agrarios para ordenar el territorio; Minagricultura reafirma compromiso con el Caribe; UPRA en XVIII Congreso de las Ciencias del Suelo; Planificar el campo para saber qué y dónde sembrar; En Cauca se valida zonificación de trucha arco iris; UPRA en octavo Foro Nacional del Agua; Así se planifica la política forestal del país; UPRA en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29, comprende el período de noviembre de 2016, contiene noticias sobre: UPRA acompaña Plan de Ordenamiento productivo en Quindío; Colombia Siembra llega al 43%de su meta; Formalización de la Propiedad, la tierra y los bosques; Agronova, Ciencia y tecnología para el sector agropecuario; Diálogo: ordenamiento, ambiente y productividad; UPRA, aliado estratégico para la cooperación internacional;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30, comprende el período de diciembre de 2016, contiene noticias sobre: Colombia tiene 38 millones de hectáreas aptas para la avicultura; Bolívar: sí a la planificación del campo; Colombia y su potencial para avicultura en un mapa; 200.000 nuevos empleos genera el Agro; Se reactiva mesa técnica de Agricultura Familiar; UPRA y FAO presentan estado de concentración de la tierra en el país; Diálog  internacional promueve desarrollo rural con enfoque territorial; Planificación para el campo en Expogestión Orinoquia; Gobierno entregó planta de secamiento y almacenamiento de arroz; Mesa técnica promueve fortalecimiento del sector forestal; UPRA y FAO acuerdan por el uso sostenible de la tierra;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31, comprende el período de enero de 2017, contiene noticias sobre: Lineamientos para el sector forestal; Avances de la planificación rural agropecuaria en 2016; UPRA y Fenavi comprometidos con el desarrollo de la avicultura; Fondo Biocarbono promoverá un campo sostenible en Colombia; Con Minambiente se define frontera agropecuaria; Planificación rural, gestión territorial y paz en red;  Colombia 2030 un referente del crecimiento verde;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32, comprende el período de febrero de 2017, contiene noticias sobre: Planificación rural, gestión territorial y paz en red; Colombia 2030 un referente del crecimiento verde; Agronegocios y productividad en el Meta; Atlántico planifica su futuro agropecuario; Con recomendaciones de la OCDE se fortalecerá la pesca y la acuicultura; Atlántico: hacia el ordenamiento rural agropecuario; Avanza Mesa Técnica de Agricultura Familiar y Economía Campesina; Agro contribuye con más de 880 mil ha a la política de reforestación del país; Quindío avanza hacia el ordenamiento rural agropecuario; Agroclimatología para la sostenibilidad; Planificación rural en el año del campo; UPRA e Instituto Humboldt emprenden trabajo conjunto;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No. 033, comprende el período de marzo de 2017, contiene noticias sobre: El Meta le apuesta al desarrollo rural agropecuario; Agricultura familiar, lamayor fuente de empleo en el campo; Planificación y Agronegocios en el Cauca; Ordenamiento productivopara el futuro de Cundinamarca; Institucionalidad de tierras del país en la Comisión de Estupefacientes; En marcha ley para la adecuación de tierras; El campo colombiano sabe mejor; Frontera agrícola seráfundamental para el futuro del agro; Producción agropecuaria sin deforestación; Zonificación agroclimática para el agro; Diálogo Social para el campo casanareño; Guaviare anfitrión del Ordenamiento Productivo; Hacia la gestión de información para el sector; Zonificaciones de aptitud para el desarrollo agropecuario; UPRA participa en los encuentros por la paz;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34, comprende el período de abril de 2017, contiene noticias sobre: Diálogo: ordenamiento y Zonas de Reserva Campesina; Adecuación de tierras, base para la productividad agropecuaria; UPRA participa en jornada de actualización bufalina; Planificación agroclimática para el campo; 9 departamentos planifican su futuro agropecuario; Agronegocios por la paz en el Cauca; Ordenamiento productivo para la pesca y la acuicultura; Pasifloras, hacia el ordenamiento productivo; Plaza de mercado provisional para Mocoa;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35, comprende el período de mayo de 2017, contiene noticias sobre: Ordenamiento Social y Productivo para Magdalena; Caquetá le apuesta a la planificación del campo; Planificación rural en agronegocios Corabastos; Proyecto de Ley deadecuación de tierras en el Congreso; Agromojana, escenario para el desarrollo rural; Inducción a la planificación del ordenamiento productivo en el Meta; Mercado de tierras Rurales en la Cátedra Fulbright;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36, comprende el período de junio de 2017, contiene noticias sobre: Resultados y avances técnicos para la planificación del campo; Zonificación de ganadería de leche y carne en el Cesar; 176 familias boyacenses ya son propietarias legales de sus tierras; Campesinos celebran por primera vez su día tras firmarse la paz; Gobernación de Casanare, MADR y UPRA se unen para orientar el sector agropecuario; Así avanza el ordenamiento departamental en Bolívar; Se consolida la política para la agricultura familiar; Planificación rural y alianzas productivas en el Magdalena; En Congreso del sector palmero se anuncia modelo de zonificación; Taller MADR y UPRA para periodistas «Tierras para Todos»; Agronegocios ypara periodistas «Tierras para Todos»; Agronegocios y para periodistas «Tierras para Todos»; Agronegocios y planificación rural en Córdoba; MinAgricultura explicó los beneficios del Decreto Ley de tierras; Diálogo en Cesar sobre Ley de tierras; Avanza formulación del Plan Nacional de Adecuación de Tierras entre UPRA y TRAGSA; Revista ganadera destaca avances en la planificación rural agropecuaria;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37, comprende el período de julio de 2017, contiene noticias sobre: ESPACIO DE DIÁLOGO CON NUESTROS USUARIOS; Los contratos en el campo dejarán de ser de palabra; Agroexpo 2017, escenariopara el lanzamiento de «Contratos agropecuarios»; Agroexpo 2017 sigue adelante, habrá presencia de animales; En Agroexpo 2017: una institucionalidad, fortalecida para 12 millones de campesinos; La UPRA avanza en el proceso de planificaciónde la pesca marina sostenible; Avanza el plan de acción para la cadena forestal; Gestión del desarrollo rural en Casanare; Avanza la zonificación de aptitud para lap roducción bovina; Acuerdo por el desarrollo rural agropecuario sostenible; La UPRA participó en la rueda de negocios y encuentros comerciales en la subregión de Urabá (Antioquia); Diálogo con la OIM sobre el Decreto Ley de Tierras;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38, comprende el período de agosto de 2017, contiene noticias sobre: Segunda mesa de trabajo por el desarrollo forestal; Articulación TIC para el Agro; Colombia Siembra más de un millón de hectáreas nuevas; Planificar el agro desde las regiones; Colombia: 16 millones de hectáreas aptas para palma de aceite; Urge implementación del Decreto de tierras; Ponen orden al uso del suelo para «sembrar lo que toca donde toca»; Así funciona el mercado de tierras rurales;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39, comprende el período de septiembre de 2017, contiene noticias sobre: Agronegocios y productividad en Caquetá; MinAgricultura inicia ruta metodológica para construir plan de desarrollo rural en Buenaventura; Integrantes del Centro de Estudios de la Orinoquia se capacitan sobre el SIPRA; Así funciona el mercado de tierras rurales; En expo Agrofuturo productos y herramientas digitales para planificar el campo; Diálogo sobre equidad en la distribución de la tierra rural en Colombia; Ordenar el campo a través del paisaje agropecuario; Datos UPRA con sello de excelencia digital; UPRA presentó zonificación de palma de aceite en la XIV reunión técnica nacional del sector palmero;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40, comprende el período de octubre de 2017, contiene noticias sobre: RAP Caribe, MinAgricultura y UPRA unidos por el desarrollo rural agropecuario de la costa norte colombiana; Presidente Santos nombra como nuevo Ministro de Agricultura a Juan Guillermo Zuluaga; Taller técnico de pasturas como insumo para la zonificación bovina; Entidades del sector rural trabajan para llegar al campo de forma articulada; Agrointeligencia, un desafío tecnológico y analítico; UPRA presenta su publicación: «Unidad agrícola familiar en el ordenamiento jurídico colombiano»; La UPRA apoya la planificación del desarrollo rural agropecuario de la Rap Caribe;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41, comprende el período de noviembre de 2017, contiene noticias sobre: Rendición de cuentas, SEGUNDA JORNADA DE DIÁLOGO CON NUESTROS USUARIOS; Lineamientos de política para plantaciones forestalescon fines comerciales; Presentación oficial del libro «Análisis de la distribución de la propiedad rural en el país»; Diálogo institucional y académico sobre ordenamiento rural y urbano; Desafíos de la innovación en el agro; Gestión institucional 2017; Ante el CEI-COT se presenta trabaja por la planificación rural;  34 toneladas de aguacate Hass hacia los Estados Unidos; Se materializa el plan de acción para plantaciones forestales comerciales; Agronova: sector unido trabaja por el renacer del campo; El agro se consolida como motor de la economía; Guaviare comprometido con el desarrollo rural agropecuario; Secretarios de Agricultura del país hacia la planificación del campo; MinAgricultura lanza estrategia ‘Colombia vende’ ; Unidos por el ordenamiento productivo de la pesca marina en el país; Un futuro promisorio para la pesca en Colombia; El agro, fundamental para la construcción de la paz;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42, comprende el período de diciembre de 2017, contiene noticias sobre: Colombia cuenta con 17 millones de ha con potencial para irrigación con fines agropecuarios; El plan para la adecuación de tierras en Colombia; Así se validó el mapa del potencial para la pesca marina artesanal de camarón; Gobernanza territorial para el renacer del campo; Cadena forestal comercial se perfila como un importante promotor del desarrollo rural; La palma: foco de desarrollo para el renacer del campo; UPRA en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2 - 2018, comprende el período de marzo de 2018, contiene noticias sobre: El Huila, modelo de liderazgo territorial para el ordenamiento productivo; Con Minagricultura avanza el proceso de socialización para la constitución de zidres; UPRA y FEDEPAPA reiteran su compromiso por la planificación del sector papero en Colombia; Atlántico avanza en la planificación rural agropecuaria de su territorio; Con el Caquetá avanza la planificación del ordenamiento productivo; Lineamientos de política y plan de acción forestal comercial en Colombia; En Caquetá se utilizan mapas para la acuicultura elaborados por la UPRA; Fortalecer la gobernanza, insumo clave para resolver conflictos de uso, ocupación y tenencia de tierra; La UPRA y la AUNAP trabajan de la mano por la acuicultura colombiana; Noticias del sector; Así ven a la UPRA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3 - 2018, comprende el período de abril de 2018, contiene noticias sobre: Brasil y Colombia en misión por la agricultura familiar; Jefes de Planeación de entidades del MinAgricultura comprometidos con la implementación de la Política de Ordenamiento Productivo y Social de la Propiedad Rural en Colombia; El Meta trabaja para lograr el desarrollo rural agropecuario; El Cesar planifica su desarrollo rural zonificación ante la junta del Fondo Nacional de la agropecuario en el Consea; La UPRA expone Porcicultura; Con porcicultores se valida la zonificación de aptitud para granjas porcícolas comerciales; Noticias del sector; Así ven a la UPRA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5 - 2018, comprende el período de junio de 2018, contiene noticias sobre: Frontera Agrícola fundamental para el desarrollo del cultivo de palma de aceite en Colombia; El departamento del Cesar avanza en la planificación del sector rural agropecuario; Con la definición de la Frontera Agrícola, Colombia demuestra que biodiversidad y productividad pueden convivir; Paisaje palmero biodiverso: un compromiso nacional, regional y sectorial; Gremios y agroindustriales fundamentales para el desarrollo de proyectos dentro de las zidres; Letonia conoce avances en la planificación forestal del país; La innovación en el agro se fortalece en alianza con el Reino Unido; Nariño: visión y planificación del ordenamiento productivo; «La declaración de la primera zidres será un acontecimiento histórico»: Víctor Bravo, Alcalde de Puerto López, Meta; UPRA presenta avances de la construcción de la zonificación de aptitud para la ganadería bovina de carne en Colombia; En Cali, Minagricultura y la UPRA participaron en Congreso de Palma de Aceite; UPRA presenta a los empresarios de Puerto López las ventajas y beneficios de las Zidres; Las Zidres se construyen desde el territorio con las comunidades; Noticias del sector; Así ven a la UPRA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4 - 2018, comprende el período de mayo de 2018, contiene noticias sobre: Consea aliado estratégico en el proceso de constitución de las Zidres; Planificación y gestión de calidad para el manejo sostenible de la tierra; Continúan mesas de jefes de planeación del sector para la concertación del plan de acción de la Política de Ordenamiento productivo y Social de la Propiedad Rural; UPRA presentó al Concejo Municipal de Puerto López áreas potenciales para delimitar la primera Zidres; UPRA presenta ante la gobernación del Huila la zonificación de las 6 alternativas productivas de la acuicultura; Fedepalma y UPRA trabajan de la mano para definir la zonificación de aptitud del cultivo de palma de aceite; UPRA comprometida con la planificación rural de los Llanos Orientales; Las Zidres se construyen desde el territorio; Noticias del sector; Así ven a la UPRA los med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6 - 2018, comprende el período de julio de 2018, contiene noticias sobre: UPRA intercambia conocimientos del sector agropecuario con Fundación proyección Eco Social y Universidad de Wisconsin; En Puerto López, integrantes de la Mesa Municipal de Víctimas conocieron los beneficios de las zidres; UPRA socializó con el Consejo Municipal de Desarrollo Rural de Puerto López, los planes que harán posible la primera zidres de Colombia; En marcha actividades de evaluación de tierras en Cundinamarca, a través de acompañamiento de la UPRA; Noticias del sector; Así ven los medios a la UPR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7 - 2018, comprende el período de agosto de 2018, contiene noticias sobre: La Política de Adecuación de Tierras, una herramienta para que el agro saque un mejor provecho; Iván Duque Márquez tomó posesión como Presidente de la República 2018-2022; UPRA y Caquetá definen lineamientos para elaboración del plan de ordenamiento productivo y social de la propiedad rural; Andrés Valencia Pinzón tomó posesión como nuevo ministro de Agricultura y Desarrollo Rural; Nuevo Ministro de Agricultura ve en la Frontera Agrícola una herramienta clave para planificación del campo colombiano; Ministro Valencia reitera trabajo con los gremios para recuperar la rentabilidad del sector agropecuario; Análisis de información para planificar el manejo sostenible de la tierra; Noticias del sector; Así ven los medios a la UPR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8 - 2018, comprende el período de septiembre de 2018, contiene noticias sobre: Plan Nacional de Desarrollo y agro colombiano, apuntan a productividad y sostenibilidad del sector; UPRA presente en la XIX Conferencia Internacional sobre Palma de Aceite; Geoinformación para planificar el futuro del campo; La UPRA presenta, en el XXVII Congreso Nacional Cerealista y de Leguminosas, la zonificación de aptitud para el cultivo comercial de maíz tecnificado de clima cálido en Colombia; La UPRA rinde cuentas a la ciudadanía; Noticias del sector; Así ven los medios a la UPR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9 - 2018, comprende el período de octubre de 2018, contiene noticias sobre: Avanza planificación de la acuicultura y la pesca marina en Colombia; ¿Necesita ayuda para simplificar su relación con el estado?; Atentos con el clima; Industrias comerciales validan la zonificación para el cultivo tecnificado de la papa variedad Diacol Capiro; Noticias del sector; Así ven los medios a la UPR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10 - 2018, comprende el período de noviembre de 2018, contiene noticias sobre: La UPRA hace presencia en primera feria Chocoshow, una experiencia alrededor del cacao y el chocolate; La planificación rural, punto clave en el ordenamiento territorial de la agricultura colombiana; En Puerto López, Meta, ya se habla de articulación entre zidres y plan básico de ordenamiento territorial; Noticias del sector; Así ven los medios a la UPR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1 - 2019, comprende el período de febrero de 2019, contiene noticias sobre: Ordenamiento de la Producción Agropecuaria, una apuesta para el campo; Comienza el ordenamiento de la producción de aguacate Hass; Intercambio de Experiencias en Procesos de Ordenamiento Territorial; Prácticas de sostenibilidad recuperan los suelos degradados; Noticias del sector; Así ven los medios a la UPR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2 - 2019, comprende el período de marzo de 2019, contiene noticias sobre: UPRA participa en taller sobre planificación responsable del uso del suelo; Minagricultura y UPRA socializan el Plan de Ordenamiento de la Producción del Arroz; La UPRA participa en la presentación del Plan de Ordenamiento Territorial Agropecuario de Antioquia; Resultados del proyecto Gobernanza en Áreas Protegidas; Noticias del sector; Así ven los medios a la UPR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3 - 2019, comprende el período de mayo de 2019, contiene noticias sobre: Gestión de información agropecuaria para asumir prioridades sectoriales; La UPRA busca consolidar un sistema de información único para la toma de decisiones en el sector agropecuario; Comienza formulación del Plan de Ordenamiento Productivo de Arroz en Colombia (2019-2038); En Bolívar el Sipra se puso en acción; Noticias del sector; Así ven los medios a la UPR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4 - 2019, comprende el período de junio de 2019, contiene noticias sobre: Sipra: herramienta tecnológica soporte para la toma de decisiones; Viva junto a la UPRA una experiencia en Agroexpo 2019; Colombia tiene madera: resolución del MADR que adopta los lineamientos y el plan de acción nacional para plantaciones forestales comerciales para obtención de madera; Noticias del sector; Así ven los medios a la UPR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5 - 2019, comprende el período de julio de 2019, contiene noticias sobre: La upra recibe un reconocimiento internacional por el logro en el uso de sistemas de información geográfica; La upra presentó en Agroexpo 2019 una herramienta clave para la planificación del campo; Ecopetrol navega en el Sipra; Upra presenta la Estrategia Departamental de Desarrollo Agropecuario; Fondo Acción conoce la frontera agrícola;  Noticias del sector; Así ven los medios a la UPR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6 - 2019, comprende el período de agosto de 2019, contiene noticias sobre: upra presenta avances en el Plan de Ordenamiento Productivo para la Ganadería en Colombia; Entérate de todo lo que pasa en la upra en solo 60 segundos; Hablamos de política pública de catastro multipropósito; UPRA vivió el primer campamento Pioneros: Desafío de la Innovación 2019; Noticias del sector; Así ven los medios a la UPR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7 - 2019, comprende el período de septiembre de 2019, contiene noticias sobre: La upra presenta en Agrofuturo el Sistema de Información para la Planificación Rural Agropecuaria (Sipra); La upra, actor fundamental en la implementación de la política de osp en Colombia; La upra apoyó la construcción del Plan de Desarrollo Agropecuario del Tolima; La upra presentó tecnologías disruptivas para la planificación del campo colombiano en Andicom 2019; La upra, invitada a la Conferencia Colombiana de Usuarios esri 2019; Noticias del sector; Así ven los medios a la UPR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8 - 2019, comprende el período de octubre de 2019, contiene noticias sobre: Por primera vez en Colombia se identifican las áreas aptas para el cultivo de pastos; La upra presentó el Sipra en el Consea del Cesar; La upra realizó el taller «Diálogo sobre lineamientos para la gestión del paisaje agropecuario»; Se identificaron desafíos de la cadena láctea en el Taller de Ordenamiento Productivo realizado por la upra en Caquetá; El Meta ya cuenta con una hoja de ruta agropecuaria para los próximos 20 años; Noticias del sector; Así ven los medios a la UPR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9 - 2019, comprende el período de noviembre de 2019, contiene noticias sobre: En Congreso Agropecuario Nacional la upra anuncia la reactivación de la Mesa de Estadísticas Agropecuarias; La upra se une por primera vez al evento mundial GISday; En Cauca ven con buen futuro la zonificación; Felipe Fonseca Fino habla de la Estrategia de Desarrollo Agropecuario del Meta en Caracol Radio; Fue entregada la carta de navegación para el desarrollo del agro del Meta; Atlántico pasa la última página en proceso por el ordenamiento del campo; La Gobernación del Quindío y la upra trabajan en la etapa final del popspr; upra presenta la Metodología de evaluación de tierras para la zonificación con fines agropecuarios, escala general; Noticias del sector; Así ven los medios a la UPR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11 - 2019, comprende el período de diciembre de 2019, contiene noticias sobre: El ambicioso plan del Meta para volverse la despensa agrícola del país; El departamento del Huila y la upra presentan el Plan de Ordenamiento Productivo y Social de la Propiedad Rural de los próximos 20 años; La Gobernación del Quindío y la upra presentan la Estrategia Departamental de Desarrollo Agropecuario de los próximos 20 años; VI Reunión de la Mesa de Estadísticas Agropecuarias;  Noticias del sector; Así ven los medios a la UPR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1 - 2020, comprende el período de marzo de 2020, contiene noticias sobre: Análisis y seguimiento al abastecimiento de alimentos realiza la upra en la Cuarentena Nacional; Continúa disminución de precios de alimentos, específicamente en frutas y papa; Infografías de los boletines de precios de los alimentos en redes sociales; Noticias del sector; Así ven los medios a la UPR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2 - 2020, comprende el período de abirl de 2020, contiene noticias sobre: ¿Sabía que en Bogotá se pueden cultivar truchas?; Doce alimentos hacen parte de los 26 productos que serán vigilados durante la cuarentena; Durante la cuarentena, medidas de impacto al sector agropecuario de Colombia; Noticias del sector; Así ven los medios a la UPR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3 - 2020, comprende el período de mayo de 2020, contiene noticias sobre: Avanza la formulación del Plan de Ordenamiento Productivo de la cadena láctea en Colombia; #BoletinesdeAbastecimiento: dónde y cómo consultar la variación de precios de los alimentos; Frontera agrícola colombiana: desarrollo agropecuario y protección ambiental; Noticias del sector; Así ven los medios a la UPR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5 - 2020, comprende el período de julio de 2020, contiene noticias sobre: MinAgricultura y upra activan tablero en línea para entregar información sobre disponibilidad de productos agropecuarios; En el Día Mundial del Cacao, un reconocimiento a las regiones cacaocultoras; Sipra, una herramienta para aprovechar el boom del aguacate Hass; Inicia operación de las evaluaciones agropecuarias municipales (eva 2019-2020); Sipra, una herramienta al servicio de entidades públicas; Noticias del sector; Así ven los medios a la UPR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6 - 2020, comprende el período de agosto de 2020, contiene noticias sobre: upra inicia capacitacióncon Cundinamarca, Caldas y Nariño para la operación evaluaciones agropecuarias municipales (eva 2019-2020); La upra socializa avances del Plan de Ordenamiento de la Cadena Láctea 2020-2039; Gobierno nacional y sector maicero avanzan en laconstrucción del futuro del maíz de Colombia; Frontera agrícola: apunta a disminuir la pérdida de ecosistemas de importancia ambiental; «Todos ganan»: Ministerio de Agricultura y sector lácteo pasan a la siguiente fase del Plan de Ordenamiento Productivo 2020-2039; Noticias del sector; Así ven los medios a la UPR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7 - 2020, comprende el período de septiembre de 2020, contiene noticias sobre: Con nuevos mercados y una estrategia a 2039, la cadena cárnica en Colombia se hace más competitiva y sostenible; La upra inicia la caracterización de usuarios 2020; Mesa de Estadísticas Agropecuarias identificó 105 necesidades de información en el sector; El potencial cacaotero de Colombia se confirma con el mapa de zonificación y la tienda «Federación Chocolate»; Tableros de control: las herramientas de la upra para monitorear el sector agropecuario; Noticias del sector; Así ven los medios a la UPR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8 - 2020, comprende el período de octubre de 2020, contiene noticias sobre: upra presentó soluciones alternativas de acceso al agua para mejorar la productividad de la agricultura familiar; upra prepara una nueva versión de la zonificación de aptitud para granjas avícolas; Empoderamiento, desarrollo y equidad para las mujeres rurales de Colombia; Balance de las Evaluaciones Agropecuarias Municipales - #eva 2020; Denominación de origen: arroz de la meseta de Ibagué; Noticias del sector; Así ven los medios a la UPR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9 - 2020, comprende el período de noviembrede 2020, contiene noticias sobre: Plan de ordenamiento productivo del arroz, noticias del sector, Bancolombia incorpora el Sipra a su conjunto de herramientas de información agropecuaria, A sus 9 años, la UPRA se consolida como gestor de la información agropecuaria en Colombia y lo más destacado en las redes sociale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10 - 2020, comprende el período de diciembre de 2020, contiene un balance de los hitos que marcaron la gestión de la UPRA durante el año."/>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1 - 2021, comprende el período de abril de 2021, contiene noticias sobre: Presentación del mapa de zonificación de caña de azúcar para la produccción de panela en Colombia; las mueres rurales cuentan y cartas del paisaje agropecuario en la Orinoqui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2 - 2021, comprende el período de mayo de 2021, contiene noticias sobre: Avances del pla de ordenammiento productivo de la cadena del cultivo del maíz en Colombia; Informalidad en la tenencia de la tierra: escenario nacional y Agendas sectoriales departamentale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3 - 2021, comprende el período de junio de 2021, contiene noticias sobre: Identificación de zonas aptas para el cultivo de algodón en Colombia. Sin campo no hay ciudad; Avances en la formulación del Plan de ordenamiento productivo de la cadena láctea y En el mes del Campesino, Gobierno nacional sigue apostando por la reactivación del campo y destacó el agro como uno de lo motores de la economí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4 - 2021, comprende el período de julio de 2021, contiene noticias sobre: Bolckchain la tencología que usará la UPRA para conocer la dinámica de precios del sector panelero en Colombia; La UPRA hace parte del libro Gobierno en Mapas, de Esri Colombia y Hacia la consolidación del modelo de ocupación regional sostenible."/>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s v="Boletín 5 - 2021, comprende el período de agosto de 2021, contiene noticias sobre: Maíz, el Ministerio de Agricultura con el apoyo técnico de la UPRA, presenta los resultados preliminares del análisis prospectivo de la cadena de maíz; Ministerio de Agricultura a través de la UPRA presentó de la evaluación de tierras para 30 tipos de utilización de la tierra en las islas de Providencia y Santa Catalina y Gobernación del Meta y UPRA firman convenio para oreintar la planificaciónd el ordanemiento territorial agropecuario."/>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Calendario de eventos UPRA"/>
    <s v="Presenta información sobre los eventos que se realizarán durante en los cuales la UPRA tiene presenci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UPRA niños"/>
    <s v="Espacio en el sitio web en el cual se brinda información para los niños y niñas relacionada con la misión de la entidad."/>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Boletines e Infografías de abastecimiento"/>
    <s v="Presenta información priorizada y significativa del sector agropecuario, como insumo para los grupos de valor de la Unidad de Planificación Rural Agropecuaria -  UPR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odcast"/>
    <s v="Presenta en formato audio las emisiones de los podcast realizados por la UPRA, relacionados con la planificación del ordenamiento del territorio agropecuario y la gestión de información agropecuari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AGENDAS SECTORIALES DEPARTAMENTALE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ANÁLISIS DE EXPERIENCIAS INTERNACIONALES EN ORDENAMIENTO SOCIAL DE LA PROPIEDAD: LOS CASOS DE MÉXICO, BRASIL Y ARGENTIN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ANÁLISIS DE LA DISTRIBUCIÓN DE LA PROPIEDAD RURAL EN COLOMBIA: RESULTADOS 2015"/>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ANÁLISIS DE LOS CONFLICTOS DE ORDENAMIENTO TERRITORIAL Y PRODUCTIVO QUE AFECTAN EL EFICIENTE USO DEL SUELO RURAL"/>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ANÁLISIS DISTRIBUCIÓN PROPIEDAD RURAL EN COLOMBI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ATLAS MERCADO DE TIERRA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BASES CONCEPTUALES REGULARIZACIÓN PROPIEDAD RURAL Y ACCESO A TIERRA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COMPONENTE ESTRATÉGICO ORDENAMIENTO PRODUCTIVO DEL ORDENAMIENTO PRODUCTIVO AGROPECUARIO"/>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CONTENIDOS DEL COMPONENTE RURAL DE LOS POT: ELEMENTOS PARA SU COMPRENSIÓN E INSUMOS PARA SU FORMULACIÓN"/>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CONTEXTO PARA LA PLANIFICACIÓN, GESTIÓN DEL DESARROLLO Y ORDENAMIENTO TERRITORIAL RURAL AGROPECUARIO"/>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CONTRATOS AGROPECUARIOS-CONCEPT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CONTRATOS AGROPECUARIOS-MINUTA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COOPERACIÓN INTERNACIONAL 2019-2022. ESTRATEGIA PARA CONFORMAR ALIANZAS PARA LA FORMULACIÓN DE POLÍTICAS PÚBLICAS DE GESTIÓN DEL TERRITORIO PARA USOS AGROPECUAR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CRITERIOS GENERALES PARA LA AGRICULTURA FAMILIAR"/>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CULTIVO COMERCIAL DE AGUACATE HASS EN COLOMBIA ZONAS APTAS A ESCALA 1:100.000"/>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CULTIVO COMERCIAL DE ARROZ SECANO MECANIZADO IDENTIFICACIÓN DE ZONAS APTAS EN COLOMBIA, ESCALA 1:100.000"/>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CULTIVO COMERCIAL DE CACAO ZONAS APTAS EN COLOMBIA A ESCALA 1:100.000"/>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CULTIVO COMERCIAL DE CEBOLLA DE BULBO IDENTIFICACIÓN DE ZONAS APTAS PARA COLOMBIA, ESCALA 1:100.000"/>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CULTIVO COMERCIAL DE FRESA IDENTIFICACIÓN DE ZONAS APTAS EN COLOMBIA ESCALA 1:100.000"/>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CULTIVO COMERCIAL DE MAÍZ TECNIFICADO DE CLIMA CÁLIDO IDENTIFICACIÓN DE ZONAS APTAS PARA COLOMBIA, ESCALA 1:100.000"/>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CULTIVO COMERCIAL DE MANGO IDENTIFICACIÓN DE ZONAS APTAS EN COLOMBIA ESCALA 1:100.000"/>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CULTIVO COMERCIAL DE PAPA: IDENTIFICACIÓN DE ZONAS APTAS 1:100.000"/>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DEFINICIÓN DE MODELO TERRITORIAL AGROPECUARIO Y ESTRATEGIA DE OCUPACIÓN Y USO DEL TERRITORIO"/>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DISPONIBILIDAD DE MADERA DE PLANTACIONES FORESTALES CON FINES COMERCIALES EN COLOMBIA. ANÁLISIS DE PROSPECTIVA 2015-2047"/>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DATOS CLAVE SOBRE LA UNIDAD AGRÍCOLA FAMILIAR"/>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ESTRUCTURA DEL PLAN DE ORDENAMIENTO SOCIAL DE LA PROPIEDAD"/>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EVALUACIÓN DE TIERRAS PARA LA ZONIFICACIÓN CON FINES AGROPECUAR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EVALUACIÓN DE TIERRAS ZONIFICACIÓN CON FINES AGROPECUARIOS - TOLIM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GESTIÓN DEL TERRITORIO PARA USOS AGROPECUAR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EVALUACIÓN DE TIERRAS PROVIDENCIA Y SANTA CATALIN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EVALUACIÓN DE TIERRAS PARA LA ZONIFICACIÓN CON FINES AGROPECUARIOS- CAUC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FORMULACIÓN DE UNIDADES DE PLANIFICACIÓN RURAL (UPR)"/>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GESTIÓN DEL TERRITORIO PARA USOS AGROPECUAR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GOBERNANZA DE LA TIERRA EN COLOMBIA PROPUESTA CONCEPTUAL Y METODOLÓGICA PARA SU EVALUACIÓN"/>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GRANJAS AVÍCOLAS COMERCIALES: IDENTIFICACIÓN DE ZONAS APTAS EN COLOMBIA, A ESCALA 1:100.000"/>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GUÍA PARA LA ETAPA DE ADMINISTRACIÓN, OPERACIÓN, MANTENIMIENTO Y MANEJO INTEGRAL DE DISTRITOS DE ADT"/>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GUÍA PARA LA ETAPA DE INVERSIÓN EN PROYECTOS DE ADT"/>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ÍNDICE DE INFORMALIDAD"/>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INFORMALIDAD DE LA TENENCIA DE LA TIERRA EN COLOMBIA 2019"/>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INFORME TÉCNICO IDENTIFICACIÓN DE ÁREAS POTENCIALES, ZONA DE INTERÉS DE DESARROLLO RURAL, ECONÓMICO Y SOCIAL (ZIDRE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LA GESTIÓN DEL TERRITORIO PARA USOS AGROPECUARIOS (GESTUA): ENFOQUE DESDE LA PERSPECTIVA CONSTITUCIONAL"/>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LEYENDA DE USOS AGROPECUARIOS DEL SUELO"/>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LINEAMIENTOS PARA EL OBSERVATORIO DE TIERRAS RURALE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LINEAMIENTOS PARA LA IMPLEMENTACIÓN DE LA ESTRATEGIA DE ORDENAMIENTO TERRITORIAL AGROPECUARIO EN LOS PLANES DE ORDENAMIENTO TERRITORIAL MUNICIPALE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LINEAMIENTOS PARA LA IMPLEMENTACIÓN DE LA ESTRATEGIA DE ORDENAMIENTO TERRITORIAL RURAL Y AGROPECUARIO EN LOS PLANES ESTRATÉGICOS METROPOLITANOS DE ORDENAMIENTO TERRITORIAL"/>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MANUAL DE NORMAS TÉCNICAS BÁSICAS PARA LA REALIZACIÓN DE PROYECTOS DE ADECUACIÓN DE TIERRA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MARCO ESTRATÉGICO DE LA POLÍTICA NACIONAL DE ADECUACIÓN DE TIERRA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MECANISMOS DE GESTIÓN Y FINANCIACIÓN DEL SUELO RURAL, BASES CONCEPTUALE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MECANISMOS DE GESTIÓN Y FINANCIAMIENTO DEL SUELO RURAL"/>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MERCADO DE PRODUCTOS AGROPECUAR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MERCADO DE TIERRAS RURALES PRODUCTIVAS EN COLOMBI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METODOLOGÍA DE EVALUACIÓN DE TIERRAS 1:25.000"/>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Metodología para el cálculo del a Unidad Agrícola Familiar por Unidades Físicas Homogéneas a escala municipal"/>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METODOLOGÍA ESTIMACIÓN DE ÁREAS DE REFERENCIA COMO INSUMO PARA LA IDENTIFICACIÓN DE LAS ZIDRE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METODOLOGÍA FORMULACIÓN PLAN ORDENAMIENTO SOCIAL DE LA PROPIEDAD RURAL"/>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METODOLOGÍA PARA LA IDENTIFICACIÓN GENERAL DE LA FRONTERA AGRÍCOLA EN COLOMBIA, A ESCALA 1:100.000"/>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PAISAJE AGROPECUARIO: INCORPORACIÓN EN LA PLANIFICACIÓN TERRITORIAL"/>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PLAN DE ACCIÓN PARA EL DESARROLLO Y CONSOLIDACIÓN DE LA CADENA PRODUCTIVA DE LAS PLANTACIONES FORESTALES CON FINES COMERCIALES PARA LA OBTENCIÓN DE MADERA 2018-2038"/>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PLAN DE DESARROLLO DEPARTAMENTAL GUÍA PARA LA INCORPORACIÓN DEL COMPONENTE RURAL"/>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PLAN DE DESARROLLO RURAL INTEGRAL ZIDRE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PLAN DE ORDENAMIENTO DEPARTAMENTAL, LINEAMIENTOS PARA LA INCORPORACIÓN DEL COMPONENTE RURAL"/>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PLAN DE ORDENAMIENTO PRODUCTIVO Y SOCIAL DE LA PROPIEDAD RURAL DEL ATLÁNTICO"/>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PLAN DE ORDENAMIENTO PRODUCTIVO Y SOCIAL DE LA PROPIEDAD RURAL DE LA ZIDRES. PUERTO LÓPEZ (MET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PLAN DE ORDENAMIENTO PRODUCTIVO Y SOCIAL DE LA PROPIEDAD RURAL DEL CESAR"/>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PLAN DE ORDENAMIENTO PRODUCTIVO Y SOCIAL DE LA PROPIEDAD RURAL DEPARTAMENTO DEL MET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PLAN DE ORDENAMIENTO PRODUCTIVO Y SOCIAL DE LA PROPIEDAD RURAL - QUINDÍO"/>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PLANIFICACIÓN DEL ORDENAMIENTO PRODUCTIVO DE LA ACUICULTUR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PLAN DE ORDENAMIENTO PRODUCTIVO DEL ARROZ EN COLOMBIA 2020-2038"/>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PLANTACIONES FORESTALES CON FINES COMERCIALES PARA LA OBTENCIÓN DE MADERA Y SU CADENA PRODUCTIVA"/>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POLÍTICA DE ORDENAMIENTO PRODUCTIVO Y SOCIAL DE LA PROPIEDAD RURAL (RESOLUCIÓN 128 DE 2017 DEL MADR)"/>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PREGUNTAS FRECUENTES ZIDRE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PREINVERSIÓN EN PROYECTOS DE ADECUACIÓN DE TIERRA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PROCESOS ADMINISTRATIVOS ESPECIALES AGRARIO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RESUMEN CULTIVO COMERCIAL DEL MAÍZ TECNIFICADO DE CLIMA CÁLIDO. IDENTIFICACIÓN DE ZONAS APTAS PARA COLOMBIA, ESCALA 1:100.000"/>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SEGUIMIENTO, CONTROL, MONITOREO Y EVALUACIÓN EX POST DE PROGRAMAS Y PROYECTOS DE ADT"/>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TÉRMINOS PARA EL APORTE DE ESTUDIOS E INFORMACIÓN QUE APOYEN LA IDENTIFICACIÓN DE LAS ZIDRE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UNIDAD AGRÍCOLA FAMILIAR EN EL ORDENAMIENTO JURÍDICO COLOMBIANO"/>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ZONIFICACIÓN GENERAL DE TIERRAS CON FINES DE IRRIGACIÓN PARA COLOMBIA A ESCALA 1:100.000"/>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0"/>
    <s v="N/A"/>
    <s v="Publicaciones"/>
    <s v="ZONIFICACIÓN PARA PLANTACIONES FORESTALES CON FINES COMERCIALES"/>
    <m/>
    <m/>
    <m/>
    <m/>
    <m/>
    <m/>
    <m/>
    <m/>
    <s v="DIRECCIÓN GENERAL"/>
    <s v="ASESORÍA DE COMUNICACIONES"/>
    <m/>
    <m/>
    <s v="Decreto 4145 de 2011 por el cual se crea la Unidad de Planificación de Tierras Rurales, Adecuación de Tierras y Usos Agropecuarios - UPRA y se dictan otras disposiciones."/>
    <s v="2) MENOR"/>
    <s v="3) PODRÍA AFECTAR LA TOMA DE DECISIONES"/>
    <s v="7) 30 DÍAS"/>
    <s v="NO APLICA"/>
    <m/>
    <m/>
    <m/>
    <e v="#N/A"/>
    <n v="0"/>
    <e v="#N/A"/>
    <n v="0"/>
    <n v="1"/>
    <n v="0.5"/>
    <s v="BAJO"/>
    <s v="BAJO"/>
    <s v="BAJO"/>
    <x v="2"/>
    <e v="#N/A"/>
    <e v="#N/A"/>
    <s v="Decreto 4145 de 2011 por el cual se crea la Unidad de Planificación de Tierras Rurales, Adecuación de Tierras y Usos Agropecuarios - UPRA y se dictan otras disposiciones."/>
    <e v="#N/A"/>
    <m/>
  </r>
  <r>
    <s v="ESTRATEGICOS"/>
    <s v="GESTIÓN DEL CONOCIMIENTO Y COMUNICACIONES"/>
    <s v="DIRECCIÓN GENERAL"/>
    <s v="ASESORÍA DE COMUNICACIONES"/>
    <s v="NO OFICIAL (OTROS ACTIVOS)"/>
    <x v="1"/>
    <s v="N/A"/>
    <s v="Asesor de Comunicaciones"/>
    <s v="Asesorar a la Dirección general en la formulación e implementación de la estrategia de comunción, la divulgación de la información de los procesos institucionales y el manejo de las comunicaciones internas y externas de la UPRA."/>
    <s v="N/A"/>
    <s v="N/A"/>
    <s v="N/A"/>
    <s v="N/A"/>
    <s v="N/A"/>
    <s v="N/A"/>
    <s v="N/A"/>
    <s v="POR DEMANDA"/>
    <s v="DIRECCIÓN GENERAL"/>
    <s v="ASESORÍA DE COMUNICACIONES"/>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5) 7 DÍAS"/>
    <s v="NO APLICA"/>
    <d v="2024-12-31T00:00:00"/>
    <s v="Profesionales del proceso"/>
    <d v="2023-12-06T00:00:00"/>
    <s v="ALTO"/>
    <n v="3"/>
    <s v="ALTO"/>
    <n v="3"/>
    <n v="0.5"/>
    <n v="1.25"/>
    <s v="ALTO"/>
    <s v="BAJ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MISIONALES"/>
    <s v="PLANIFICACIÓN DEL ORDENAMIENTO AGROPECUARIO NACIONAL"/>
    <s v="DIRECCIÓN DEL USO EFICIENTE DEL SUELO Y ADECUACIÓN DE TIERRAS"/>
    <s v="N/A"/>
    <s v="NO OFICIAL (OTROS ACTIVOS)"/>
    <x v="0"/>
    <s v="N/A"/>
    <s v="Actas seguimiento de los proyectos de la  Dirección UESAT "/>
    <s v="Documento trimestral que establece el avance, dificultades, estrategias de solución, lecciones aprendidas, metas y retos. de los proyectos de cada anualidad  la DUESAT  "/>
    <m/>
    <s v="ELECTRÓNICO/PAPEL"/>
    <m/>
    <m/>
    <m/>
    <m/>
    <m/>
    <m/>
    <s v="DIRECCIÓN DEL USO EFICIENTE DEL SUELO Y ADECUACIÓN DE TIERRAS"/>
    <s v="ASESORÍA TÉCNICA"/>
    <s v="1) INFORMACIÓN PÚBLICA"/>
    <s v="2) INTERNO DE LA ENTIDAD"/>
    <m/>
    <s v="1) INSIGNIFICANTE"/>
    <s v="2) ES CRÍTICO PARA LAS OPERACIONES INTERNAS"/>
    <s v="6) 14 DÍAS"/>
    <s v="NO APLICA"/>
    <m/>
    <m/>
    <m/>
    <s v="BAJO"/>
    <n v="1"/>
    <s v="MEDIO"/>
    <n v="2"/>
    <n v="0.5"/>
    <n v="1"/>
    <s v="MEDIO"/>
    <s v="BAJ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DEL TALENTO HUMANO"/>
    <s v="SECRETARÍA GENERAL"/>
    <s v="TALENTO HUMANO"/>
    <s v="NO OFICIAL (OTROS ACTIVOS)"/>
    <x v="1"/>
    <s v="N/A"/>
    <s v="Profesional Especializado - Gestión del Talento Humano"/>
    <s v="Adelantar la formulación, diseño, organización, ejecución y control de planes y programas de Talento Humano, conforme a los lineamientos institucionales. "/>
    <s v="N/A"/>
    <s v="N/A"/>
    <s v="N/A"/>
    <s v="N/A"/>
    <s v="N/A"/>
    <s v="N/A"/>
    <s v="N/A"/>
    <s v="POR DEMANDA"/>
    <s v="DIRECCIÓN GENERAL"/>
    <s v="TALENTO HUMANO"/>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6) 14 DÍAS"/>
    <s v="NO APLICA"/>
    <d v="2024-12-31T00:00:00"/>
    <s v="Profesionales del proceso"/>
    <d v="2023-12-06T00:00:00"/>
    <s v="ALTO"/>
    <n v="3"/>
    <s v="ALTO"/>
    <n v="3"/>
    <n v="0.5"/>
    <n v="1"/>
    <s v="ALTO"/>
    <s v="BAJ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s v="GESTIÓN DEL TALENTO HUMANO"/>
    <s v="SECRETARÍA GENERAL"/>
    <s v="TALENTO HUMANO"/>
    <s v="NO OFICIAL (OTROS ACTIVOS)"/>
    <x v="1"/>
    <s v="N/A"/>
    <s v="Técnico administrativo de nomina"/>
    <s v="Brindar soporte técnico en el desarrollo, actualización y operación de los planes, programas y procedimientos que adelante la dependencia, conforme a las políticas de operación de la UPRA y normatividad vigente "/>
    <s v="N/A"/>
    <s v="N/A"/>
    <s v="N/A"/>
    <s v="N/A"/>
    <s v="N/A"/>
    <s v="N/A"/>
    <s v="N/A"/>
    <s v="POR DEMANDA"/>
    <s v="DIRECCIÓN GENERAL"/>
    <s v="TALENTO HUMANO"/>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6) 14 DÍAS"/>
    <s v="NO APLICA"/>
    <d v="2024-12-31T00:00:00"/>
    <s v="Profesionales del proceso"/>
    <d v="2023-12-06T00:00:00"/>
    <s v="ALTO"/>
    <n v="3"/>
    <s v="ALTO"/>
    <n v="3"/>
    <n v="0.5"/>
    <n v="1"/>
    <s v="ALTO"/>
    <s v="BAJ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s v="GESTIÓN DEL TALENTO HUMANO"/>
    <s v="SECRETARÍA GENERAL"/>
    <s v="TALENTO HUMANO"/>
    <s v="NO OFICIAL (OTROS ACTIVOS)"/>
    <x v="2"/>
    <s v="N/A"/>
    <s v="SIGEP interno - (PeopleNET)"/>
    <s v="Software de ejecución de la nómina parametrizable de acuerdo a las necesidades de la Entidad  y establecidas en la normatividad."/>
    <s v="N/A"/>
    <s v="N/A"/>
    <s v="N/A"/>
    <s v="N/A"/>
    <s v="Profesionales del área financiera"/>
    <s v="N/A"/>
    <s v="N/A"/>
    <s v="POR DEMANDA"/>
    <s v="DIRECCIÓN GENERAL"/>
    <s v="TALENTO HUMANO"/>
    <s v="4) SECRETOS COMERCIALES, INDUSTRIALES Y PROFESIONALES?"/>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ALTO"/>
    <n v="3"/>
    <s v="BAJO"/>
    <n v="1"/>
    <n v="0.5"/>
    <n v="1"/>
    <s v="ALTO"/>
    <s v="MEDI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PRECALIFICADO"/>
  </r>
  <r>
    <s v="EVALUACIÓN"/>
    <s v="EVALUACIÓN INDEPENDIENTE"/>
    <s v="DIRECCIÓN GENERAL"/>
    <s v="ASESORÍA DE CONTROL INTERNO"/>
    <s v="NO OFICIAL (OTROS ACTIVOS)"/>
    <x v="3"/>
    <s v="N/A"/>
    <s v="Token USB"/>
    <s v="Dispositivo usado para realizar consultas en SIIF Nación."/>
    <s v="N/A"/>
    <s v="N/A"/>
    <s v="N/A"/>
    <s v="N/A"/>
    <s v="N/A"/>
    <s v="N/A"/>
    <s v="N/A"/>
    <s v="POR DEMANDA"/>
    <s v="DIRECCIÓN GENERAL"/>
    <s v="ASESORÍA DE CONTROL INTERNO"/>
    <s v="4) SECRETOS COMERCIALES, INDUSTRIALES Y PROFESIONALES?"/>
    <s v="3) PROCESOS"/>
    <s v="Decreto 4145 de 2011 por el cual se crea la Unidad de Planificación de Tierras Rurales, Adecuación de Tierras y Usos Agropecuarios - UPRA y se dictan otras disposiciones."/>
    <s v="3) MODERADO"/>
    <s v="2) ES CRÍTICO PARA LAS OPERACIONES INTERNAS"/>
    <s v="6) 14 DÍAS"/>
    <s v="NO APLICA"/>
    <d v="2024-12-31T00:00:00"/>
    <s v="Profesionales del proceso"/>
    <d v="2023-12-06T00:00:00"/>
    <s v="ALTO"/>
    <n v="3"/>
    <s v="ALTO"/>
    <n v="3"/>
    <n v="0.5"/>
    <n v="1"/>
    <s v="ALTO"/>
    <s v="MEDI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EVALUACIÓN"/>
    <s v="EVALUACIÓN INDEPENDIENTE"/>
    <s v="DIRECCIÓN GENERAL"/>
    <s v="ASESORÍA DE CONTROL INTERNO"/>
    <s v="NO OFICIAL (OTROS ACTIVOS)"/>
    <x v="2"/>
    <s v="N/A"/>
    <s v="Sistema para la Eficiencia Administrativa relacionados con Control Interno"/>
    <s v="Sistema que permite la gestión de información en desarrollo de las actividades del proceso Evaluación Independiente."/>
    <s v="N/A"/>
    <s v="N/A"/>
    <s v="N/A"/>
    <s v="N/A"/>
    <s v="Profesionales de control interno"/>
    <s v="N/A"/>
    <s v="N/A"/>
    <s v="POR DEMANDA"/>
    <s v="DIRECCIÓN GENERAL"/>
    <s v="ASESORÍA DE CONTROL INTERNO"/>
    <s v="4) SECRETOS COMERCIALES, INDUSTRIALES Y PROFESIONALES?"/>
    <s v="3) PROCESOS"/>
    <s v="Decreto 4145 de 2011 por el cual se crea la Unidad de Planificación de Tierras Rurales, Adecuación de Tierras y Usos Agropecuarios - UPRA y se dictan otras disposiciones."/>
    <s v="3) MODERADO"/>
    <s v="2) ES CRÍTICO PARA LAS OPERACIONES INTERNAS"/>
    <s v="6) 14 DÍAS"/>
    <s v="NO APLICA"/>
    <m/>
    <m/>
    <m/>
    <s v="ALTO"/>
    <n v="3"/>
    <s v="ALTO"/>
    <n v="3"/>
    <n v="0.5"/>
    <n v="1"/>
    <s v="ALTO"/>
    <s v="MEDI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EVALUACIÓN"/>
    <s v="EVALUACIÓN INDEPENDIENTE"/>
    <s v="DIRECCIÓN GENERAL"/>
    <s v="ASESORÍA DE CONTROL INTERNO"/>
    <s v="NO OFICIAL (OTROS ACTIVOS)"/>
    <x v="1"/>
    <s v="N/A"/>
    <s v="Asesor de Control Interno"/>
    <s v="Persona que asesora  a la entidad en todos los temas que tienen que ver con el proceso de control interno  de la entidad."/>
    <s v="N/A"/>
    <s v="N/A"/>
    <s v="N/A"/>
    <s v="N/A"/>
    <s v="N/A"/>
    <s v="N/A"/>
    <s v="N/A"/>
    <s v="POR DEMANDA"/>
    <s v="DIRECCIÓN GENERAL"/>
    <s v="ASESORÍA DE CONTROL INTERNO"/>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6) 14 DÍAS"/>
    <s v="NO APLICA"/>
    <d v="2024-12-31T00:00:00"/>
    <s v="Profesionales del proceso"/>
    <d v="2023-12-06T00:00:00"/>
    <s v="ALTO"/>
    <n v="3"/>
    <s v="ALTO"/>
    <n v="3"/>
    <n v="0.5"/>
    <n v="1"/>
    <s v="ALTO"/>
    <s v="BAJ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ESTRATEGICOS"/>
    <s v="GESTIÓN DE LA INFORMACIÓN AGROPECUARIA"/>
    <s v="DIRECCIÓN GENERAL"/>
    <s v="ANÁLISIS DE INFORMACIÓN"/>
    <s v="NO OFICIAL (OTROS ACTIVOS)"/>
    <x v="2"/>
    <s v="N/A"/>
    <s v="Sistema para la Eficiencia Administrativa"/>
    <s v="Sistema que realiza la gestión administrativa de la UPRA"/>
    <s v="N/A"/>
    <s v="N/A"/>
    <s v="Datacenter de la UPRA"/>
    <s v="N/A"/>
    <s v="Funcionarios, contratistas UPRA_x000a_"/>
    <s v="N/A"/>
    <s v="N/A"/>
    <s v="POR DEMANDA"/>
    <s v="OFICINA DE TECNOLOGÍAS DE LA INFORMACIÓN Y COMUNICACIONES"/>
    <s v="ANÁLISIS DE INFORMACIÓN"/>
    <s v="4) SECRETOS COMERCIALES, INDUSTRIALES Y PROFESIONALES?"/>
    <s v="3) PROCESOS"/>
    <s v="Decreto 4145 de 2011 por el cual se crea la Unidad de Planificación de Tierras Rurales, Adecuación de Tierras y Usos Agropecuarios - UPRA y se dictan otras disposiciones."/>
    <s v="3) MODERADO"/>
    <s v="2) ES CRÍTICO PARA LAS OPERACIONES INTERNAS"/>
    <s v="6) 14 DÍAS"/>
    <s v="NO APLICA"/>
    <m/>
    <m/>
    <m/>
    <s v="ALTO"/>
    <n v="3"/>
    <s v="ALTO"/>
    <n v="3"/>
    <n v="0.5"/>
    <n v="1"/>
    <s v="ALTO"/>
    <s v="MEDI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ESTRATEGICOS"/>
    <s v="GESTIÓN DE LA INFORMACIÓN AGROPECUARIA"/>
    <s v="DIRECCIÓN GENERAL"/>
    <s v="ANÁLISIS DE INFORMACIÓN"/>
    <s v="NO OFICIAL (OTROS ACTIVOS)"/>
    <x v="2"/>
    <s v="N/A"/>
    <s v="Sistema de gestión de contenidos del portal UPRA - Liferay"/>
    <s v="Sistema que realiza la gestión de los contenidos de la UPRA en el portal WEB."/>
    <s v="N/A"/>
    <s v="N/A"/>
    <s v="Datacenter de la UPRA"/>
    <s v="N/A"/>
    <s v="Profesionales de Comunicaciones"/>
    <s v="N/A"/>
    <s v="N/A"/>
    <s v="POR DEMANDA"/>
    <s v="OFICINA DE TECNOLOGÍAS DE LA INFORMACIÓN Y COMUNICACIONES"/>
    <s v="ANÁLISIS DE INFORMACIÓN"/>
    <s v="4) SECRETOS COMERCIALES, INDUSTRIALES Y PROFESIONALES?"/>
    <s v="3) PROCESOS"/>
    <s v="Decreto 4145 de 2011 por el cual se crea la Unidad de Planificación de Tierras Rurales, Adecuación de Tierras y Usos Agropecuarios - UPRA y se dictan otras disposiciones."/>
    <s v="3) MODERADO"/>
    <s v="2) ES CRÍTICO PARA LAS OPERACIONES INTERNAS"/>
    <s v="6) 14 DÍAS"/>
    <s v="NO APLICA"/>
    <m/>
    <m/>
    <m/>
    <s v="ALTO"/>
    <n v="3"/>
    <s v="ALTO"/>
    <n v="3"/>
    <n v="0.5"/>
    <n v="1"/>
    <s v="ALTO"/>
    <s v="MEDI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ESTRATEGICOS"/>
    <s v="GESTIÓN DE LA INFORMACIÓN AGROPECUARIA"/>
    <s v="DIRECCIÓN GENERAL"/>
    <s v="ANÁLISIS DE INFORMACIÓN"/>
    <s v="NO OFICIAL (OTROS ACTIVOS)"/>
    <x v="2"/>
    <s v="N/A"/>
    <s v="Sistema para la Eficiencia Administrativa"/>
    <s v="Sistema que realiza la gestión administrativa de la UPRA"/>
    <s v="N/A"/>
    <s v="N/A"/>
    <s v="Datacenter de la UPRA"/>
    <s v="N/A"/>
    <s v="Funcionarios, contratistas UPRA_x000a_"/>
    <s v="N/A"/>
    <s v="N/A"/>
    <s v="POR DEMANDA"/>
    <s v="OFICINA DE TECNOLOGÍAS DE LA INFORMACIÓN Y COMUNICACIONES"/>
    <s v="ANÁLISIS DE INFORMACIÓN"/>
    <s v="4) SECRETOS COMERCIALES, INDUSTRIALES Y PROFESIONALES?"/>
    <s v="3) PROCESOS"/>
    <s v="Decreto 4145 de 2011 por el cual se crea la Unidad de Planificación de Tierras Rurales, Adecuación de Tierras y Usos Agropecuarios - UPRA y se dictan otras disposiciones."/>
    <s v="3) MODERADO"/>
    <s v="2) ES CRÍTICO PARA LAS OPERACIONES INTERNAS"/>
    <s v="6) 14 DÍAS"/>
    <s v="NO APLICA"/>
    <m/>
    <m/>
    <m/>
    <s v="ALTO"/>
    <n v="3"/>
    <s v="ALTO"/>
    <n v="3"/>
    <n v="0.5"/>
    <n v="1"/>
    <s v="ALTO"/>
    <s v="MEDI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ESTRATEGICOS"/>
    <s v="GESTIÓN DE LA INFORMACIÓN AGROPECUARIA"/>
    <s v="DIRECCIÓN GENERAL"/>
    <s v="ANÁLISIS DE INFORMACIÓN"/>
    <s v="NO OFICIAL (OTROS ACTIVOS)"/>
    <x v="2"/>
    <s v="N/A"/>
    <s v="Catalogo de Metadatos"/>
    <s v="Sistema que responde a los estandaras OGC (es un codigo abierto geonetwork) se realiza la adminstración, creación, modificación y publicación de metadatos de la UPRA."/>
    <s v="N/A"/>
    <s v="N/A"/>
    <s v="Datacenter de la UPRA"/>
    <s v="N/A"/>
    <s v="Profesionales de Sistemas de Información"/>
    <s v="N/A"/>
    <s v="N/A"/>
    <s v="POR DEMANDA"/>
    <s v="OFICINA DE TECNOLOGÍAS DE LA INFORMACIÓN Y COMUNICACIONES"/>
    <s v="ANÁLISIS DE INFORMACIÓN"/>
    <s v="4) SECRETOS COMERCIALES, INDUSTRIALES Y PROFESIONALES?"/>
    <s v="3) PROCESOS"/>
    <s v="Decreto 4145 de 2011 por el cual se crea la Unidad de Planificación de Tierras Rurales, Adecuación de Tierras y Usos Agropecuarios - UPRA y se dictan otras disposiciones."/>
    <s v="3) MODERADO"/>
    <s v="2) ES CRÍTICO PARA LAS OPERACIONES INTERNAS"/>
    <s v="6) 14 DÍAS"/>
    <s v="NO APLICA"/>
    <m/>
    <m/>
    <m/>
    <s v="ALTO"/>
    <n v="3"/>
    <s v="ALTO"/>
    <n v="3"/>
    <n v="0.5"/>
    <n v="1"/>
    <s v="ALTO"/>
    <s v="MEDI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ESTRATEGICOS"/>
    <s v="GESTIÓN DE LA INFORMACIÓN AGROPECUARIA"/>
    <s v="DIRECCIÓN GENERAL"/>
    <s v="ANÁLISIS DE INFORMACIÓN"/>
    <s v="NO OFICIAL (OTROS ACTIVOS)"/>
    <x v="2"/>
    <s v="N/A"/>
    <s v="Consulta del repositorio de información de la UPRA"/>
    <s v="Se consulta la información del repositorio."/>
    <s v="N/A"/>
    <s v="N/A"/>
    <s v="Datacenter de la UPRA"/>
    <s v="N/A"/>
    <s v="Funcionarios, contratistas UPRA_x000a_"/>
    <s v="N/A"/>
    <s v="N/A"/>
    <s v="POR DEMANDA"/>
    <s v="OFICINA DE TECNOLOGÍAS DE LA INFORMACIÓN Y COMUNICACIONES"/>
    <s v="ANÁLISIS DE INFORMACIÓN"/>
    <s v="4) SECRETOS COMERCIALES, INDUSTRIALES Y PROFESIONALES?"/>
    <s v="3) PROCESOS"/>
    <s v="Decreto 4145 de 2011 por el cual se crea la Unidad de Planificación de Tierras Rurales, Adecuación de Tierras y Usos Agropecuarios - UPRA y se dictan otras disposiciones."/>
    <s v="3) MODERADO"/>
    <s v="2) ES CRÍTICO PARA LAS OPERACIONES INTERNAS"/>
    <s v="6) 14 DÍAS"/>
    <s v="NO APLICA"/>
    <m/>
    <m/>
    <m/>
    <s v="ALTO"/>
    <n v="3"/>
    <s v="ALTO"/>
    <n v="3"/>
    <n v="0.5"/>
    <n v="1"/>
    <s v="ALTO"/>
    <s v="MEDI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ESTRATEGICOS"/>
    <s v="GESTIÓN DE LA INFORMACIÓN AGROPECUARIA"/>
    <s v="DIRECCIÓN GENERAL"/>
    <s v="ANÁLISIS DE INFORMACIÓN"/>
    <s v="NO OFICIAL (OTROS ACTIVOS)"/>
    <x v="2"/>
    <s v="N/A"/>
    <s v="TESAURO"/>
    <s v="Herramienta web para la gestión y explotación de los vocabularios controlados y estructurados de la UPRA, formado por términos que guardan entre sí relaciones semánticas y genéricas."/>
    <s v="N/A"/>
    <s v="N/A"/>
    <s v="Datacenter de la UPRA"/>
    <s v="N/A"/>
    <s v="Profesionales de Sistemas de Información"/>
    <s v="N/A"/>
    <s v="N/A"/>
    <s v="POR DEMANDA"/>
    <s v="OFICINA DE TECNOLOGÍAS DE LA INFORMACIÓN Y COMUNICACIONES"/>
    <s v="ANÁLISIS DE INFORMACIÓN"/>
    <s v="4) SECRETOS COMERCIALES, INDUSTRIALES Y PROFESIONALES?"/>
    <s v="3) PROCESOS"/>
    <s v="Decreto 4145 de 2011 por el cual se crea la Unidad de Planificación de Tierras Rurales, Adecuación de Tierras y Usos Agropecuarios - UPRA y se dictan otras disposiciones."/>
    <s v="3) MODERADO"/>
    <s v="2) ES CRÍTICO PARA LAS OPERACIONES INTERNAS"/>
    <s v="6) 14 DÍAS"/>
    <s v="NO APLICA"/>
    <m/>
    <m/>
    <m/>
    <s v="ALTO"/>
    <n v="3"/>
    <s v="ALTO"/>
    <n v="3"/>
    <n v="0.5"/>
    <n v="1"/>
    <s v="ALTO"/>
    <s v="MEDI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ESTRATEGICOS"/>
    <s v="GESTIÓN DE LA INFORMACIÓN AGROPECUARIA"/>
    <s v="DIRECCIÓN GENERAL"/>
    <s v="ANÁLISIS DE INFORMACIÓN"/>
    <s v="NO OFICIAL (OTROS ACTIVOS)"/>
    <x v="2"/>
    <s v="N/A"/>
    <s v="Informacion de referencia y ingreso -IRI"/>
    <s v="Aplicativo para ingresar la información obtenida por la Unidad."/>
    <s v="N/A"/>
    <s v="N/A"/>
    <s v="Datacenter de la UPRA"/>
    <s v="N/A"/>
    <s v="Profesionales de Sistemas de Información"/>
    <s v="N/A"/>
    <s v="N/A"/>
    <s v="POR DEMANDA"/>
    <s v="OFICINA DE TECNOLOGÍAS DE LA INFORMACIÓN Y COMUNICACIONES"/>
    <s v="ANÁLISIS DE INFORMACIÓN"/>
    <s v="4) SECRETOS COMERCIALES, INDUSTRIALES Y PROFESIONALES?"/>
    <s v="3) PROCESOS"/>
    <s v="Decreto 4145 de 2011 por el cual se crea la Unidad de Planificación de Tierras Rurales, Adecuación de Tierras y Usos Agropecuarios - UPRA y se dictan otras disposiciones."/>
    <s v="3) MODERADO"/>
    <s v="2) ES CRÍTICO PARA LAS OPERACIONES INTERNAS"/>
    <s v="6) 14 DÍAS"/>
    <s v="NO APLICA"/>
    <m/>
    <m/>
    <m/>
    <s v="ALTO"/>
    <n v="3"/>
    <s v="ALTO"/>
    <n v="3"/>
    <n v="0.5"/>
    <n v="1"/>
    <s v="ALTO"/>
    <s v="MEDI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ESTRATEGICOS"/>
    <s v="GESTIÓN DE LA INFORMACIÓN AGROPECUARIA"/>
    <s v="DIRECCIÓN GENERAL"/>
    <s v="DESPACHO DE LA DIRECCIÓN GENERAL"/>
    <s v="NO OFICIAL (OTROS ACTIVOS)"/>
    <x v="1"/>
    <s v="N/A"/>
    <s v="Rol Oficina TIC"/>
    <s v="1- Profesional uso y apropiación: Implementar la estrategia de uso y apropiación de TI enmarcadas en la gestión de conocimiento organizacional._x000a__x000a_2- Analista de información: Gestionar los servicios de análisis de información, para que los procedimientos espaciales y alfanuméricos faciliten la eficiencia y efectividad de los productos institucionales._x000a__x000a_3- Gestor de calidad y estándares: Gestionar las actividades de análisis y aseguramiento de calidad de los componentes de información, acorde con el marco de referencia de arquitectura de TI._x000a__x000a_4- Gestor de información: Gestionar el análisis y seguimiento de los componentes de información acorde con el marco de referencia de arquitectura TI, para que la toma de decisiones facilite la eficiencia y efectividad de los procesos institucionales._x000a__x000a_"/>
    <s v="N/A"/>
    <s v="N/A"/>
    <s v="N/A"/>
    <s v="N/A"/>
    <s v="N/A"/>
    <s v="N/A"/>
    <s v="N/A"/>
    <s v="POR DEMANDA"/>
    <s v="OFICINA DE TECNOLOGÍAS DE LA INFORMACIÓN Y COMUNICACIONES"/>
    <s v="ANÁLISIS DE INFORMACIÓN"/>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6) 14 DÍAS"/>
    <s v="NO APLICA"/>
    <d v="2024-12-31T00:00:00"/>
    <s v="Profesionales del proceso"/>
    <d v="2023-12-06T00:00:00"/>
    <s v="ALTO"/>
    <n v="3"/>
    <s v="ALTO"/>
    <n v="3"/>
    <n v="0.5"/>
    <n v="1"/>
    <s v="ALTO"/>
    <s v="BAJ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ESTRATEGICOS"/>
    <s v="GESTIÓN DE LA INFORMACIÓN AGROPECUARIA"/>
    <s v="DIRECCIÓN GENERAL"/>
    <s v="ASESORÍA DE COMUNICACIONES"/>
    <s v="NO OFICIAL (OTROS ACTIVOS)"/>
    <x v="1"/>
    <s v="N/A"/>
    <s v="Sistema de gestión de contenidos del portal UPRA - Liferay"/>
    <s v="Sistema que realiza la gestión de los contenidos de la UPRA en el portal WEB."/>
    <s v="N/A"/>
    <s v="N/A"/>
    <s v="N/A"/>
    <s v="N/A"/>
    <s v="N/A"/>
    <s v="N/A"/>
    <s v="N/A"/>
    <s v="POR DEMANDA"/>
    <s v="OFICINA DE TECNOLOGÍAS DE LA INFORMACIÓN Y COMUNICACIONES"/>
    <s v="ANÁLISIS DE INFORMACIÓN"/>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6) 14 DÍAS"/>
    <s v="NO APLICA"/>
    <d v="2024-12-31T00:00:00"/>
    <s v="Profesionales del proceso"/>
    <d v="2023-12-06T00:00:00"/>
    <s v="ALTO"/>
    <n v="3"/>
    <s v="ALTO"/>
    <n v="3"/>
    <n v="0.5"/>
    <n v="1"/>
    <s v="ALTO"/>
    <s v="BAJ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s v="GESTIÓN CONTRACTUAL"/>
    <s v="SECRETARÍA GENERAL"/>
    <s v="CONTRATACIÓN"/>
    <s v="NO OFICIAL (OTROS ACTIVOS)"/>
    <x v="0"/>
    <s v="N/A"/>
    <s v="Plan Anual de Adquisiciones - PAA"/>
    <s v="Estimación de las necesidades contractuales de conformidad con los proyectos de inversión y funcionamiento aprobados para cada vigencia"/>
    <s v="CASTELLANO"/>
    <m/>
    <m/>
    <m/>
    <m/>
    <m/>
    <m/>
    <m/>
    <s v="SECRETARÍA GENERAL"/>
    <s v="CONTRATACIÓN"/>
    <s v="1) INFORMACIÓN PÚBLICA"/>
    <s v="2) INTERNO DE LA ENTIDAD"/>
    <m/>
    <s v="2) MENOR"/>
    <s v="2) ES CRÍTICO PARA LAS OPERACIONES INTERNAS"/>
    <s v="6) 14 DÍAS"/>
    <s v="NO APLICA"/>
    <m/>
    <m/>
    <m/>
    <s v="BAJO"/>
    <n v="1"/>
    <s v="MEDIO"/>
    <n v="2"/>
    <n v="0.5"/>
    <n v="1"/>
    <s v="MEDIO"/>
    <s v="BAJ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CONTRACTUAL"/>
    <s v="SECRETARÍA GENERAL"/>
    <s v="CONTRATACIÓN"/>
    <s v="NO OFICIAL (OTROS ACTIVOS)"/>
    <x v="0"/>
    <s v="N/A"/>
    <s v="SIGEP - DAFP"/>
    <s v="Habilitar y Reportar información de los contratistas que se vinculan bajo la modalidad de contratos de prestación de servicios profesionales o de apoyo a la gestión"/>
    <s v="N/A"/>
    <s v="N/A"/>
    <s v="N/A"/>
    <s v="N/A"/>
    <s v="N/A"/>
    <s v="N/A"/>
    <s v="N/A"/>
    <m/>
    <s v="SECRETARÍA GENERAL"/>
    <s v="CONTRATACIÓN"/>
    <s v="1) INFORMACIÓN PÚBLICA"/>
    <s v="2) INTERNO DE LA ENTIDAD"/>
    <m/>
    <s v="4) MAYOR"/>
    <s v="2) ES CRÍTICO PARA LAS OPERACIONES INTERNAS"/>
    <s v="6) 14 DÍAS"/>
    <s v="NO APLICA"/>
    <m/>
    <m/>
    <m/>
    <s v="BAJO"/>
    <n v="1"/>
    <s v="MEDIO"/>
    <n v="2"/>
    <n v="0.5"/>
    <n v="1"/>
    <s v="MEDIO"/>
    <s v="ALTO"/>
    <s v="BAJ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CONTRACTUAL"/>
    <s v="SECRETARÍA GENERAL"/>
    <s v="CONTRATACIÓN"/>
    <s v="NO OFICIAL (OTROS ACTIVOS)"/>
    <x v="4"/>
    <s v="N/A"/>
    <s v="Sistema Electrónico de Contratación Publica - SECOP I y II (Contratos y Convenios)"/>
    <s v="Plataforma transaccional por medio de la cual las Estidades publicas materializan sus necesidades del PAA en las diversas tipologias de contratos de conformidad con las Modalidades de Selección de Contratistas, estas ultimas cumpliendo con las tres etapas contractuales definidas (precontractual - contractual y postcontractual)"/>
    <s v="N/A"/>
    <s v="N/A"/>
    <s v="N/A"/>
    <s v="N/A"/>
    <s v="Profesionales del área financiera"/>
    <s v="N/A"/>
    <s v="N/A"/>
    <s v="POR DEMANDA"/>
    <s v="SECRETARÍA GENERAL"/>
    <s v="CONTRATACIÓN"/>
    <s v="1) INFORMACIÓN PÚBLICA"/>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Profesionales del proceso"/>
    <d v="2023-12-06T00:00:00"/>
    <s v="BAJO"/>
    <n v="1"/>
    <s v="ALTO"/>
    <n v="3"/>
    <n v="0.5"/>
    <n v="1.25"/>
    <s v="ALTO"/>
    <s v="ALTO"/>
    <s v="BAJ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s v="Decreto 4145 de 2011 por el cual se crea la Unidad de Planificación de Tierras Rurales, Adecuación de Tierras y Usos Agropecuarios - UPRA y se dictan otras disposiciones."/>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s v="APROBADO"/>
  </r>
  <r>
    <s v="APOYO"/>
    <s v="GESTIÓN CONTRACTUAL"/>
    <s v="SECRETARÍA GENERAL"/>
    <s v="CONTRATACIÓN"/>
    <s v="NO OFICIAL (OTROS ACTIVOS)"/>
    <x v="0"/>
    <s v="N/A"/>
    <s v="Riesgos e Indicadores"/>
    <s v="Herramientas de información que apoyan el proceso para la debida toma de decisiones"/>
    <s v="CASTELLANO"/>
    <m/>
    <m/>
    <m/>
    <m/>
    <m/>
    <m/>
    <m/>
    <s v="SECRETARÍA GENERAL"/>
    <s v="CONTRATACIÓN"/>
    <s v="1) INFORMACIÓN PÚBLICA"/>
    <s v="2) INTERNO DE LA ENTIDAD"/>
    <m/>
    <s v="2) MENOR"/>
    <s v="2) ES CRÍTICO PARA LAS OPERACIONES INTERNAS"/>
    <s v="5) 7 DÍAS"/>
    <s v="NO APLICA"/>
    <m/>
    <m/>
    <m/>
    <s v="BAJO"/>
    <n v="1"/>
    <s v="MEDIO"/>
    <n v="2"/>
    <n v="0.5"/>
    <n v="1.25"/>
    <s v="MEDIO"/>
    <s v="BAJ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CONTRACTUAL"/>
    <s v="SECRETARÍA GENERAL"/>
    <s v="CONTRATACIÓN"/>
    <s v="NO OFICIAL (OTROS ACTIVOS)"/>
    <x v="0"/>
    <s v="N/A"/>
    <s v="Sistema de Rendición Electrónica de la Cuenta e Informes - SIRECI"/>
    <s v="Reportar información de los contratistas que se vinculan bajo la modalidad de selección de contratistas"/>
    <s v="CASTELLANO"/>
    <m/>
    <m/>
    <m/>
    <m/>
    <m/>
    <m/>
    <m/>
    <s v="SECRETARÍA GENERAL"/>
    <s v="CONTRATACIÓN"/>
    <s v="1) INFORMACIÓN PÚBLICA"/>
    <s v="2) INTERNO DE LA ENTIDAD"/>
    <m/>
    <s v="2) MENOR"/>
    <s v="2) ES CRÍTICO PARA LAS OPERACIONES INTERNAS"/>
    <s v="6) 14 DÍAS"/>
    <s v="NO APLICA"/>
    <m/>
    <m/>
    <m/>
    <s v="BAJO"/>
    <n v="1"/>
    <s v="MEDIO"/>
    <n v="2"/>
    <n v="0.5"/>
    <n v="1"/>
    <s v="MEDIO"/>
    <s v="BAJ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CONTRACTUAL"/>
    <s v="SECRETARÍA GENERAL"/>
    <s v="CONTRATACIÓN"/>
    <s v="NO OFICIAL (OTROS ACTIVOS)"/>
    <x v="0"/>
    <s v="N/A"/>
    <s v="Planes de mejoramiento (Acciones Preventivas, Correctivas y de Mejora)"/>
    <s v="Acciones que permiten a la administración corregir, ajustar, modificar o actualizar procesos, procedimientos, formatos o manuales, de los procesos transversales y misionales de la Entidad publica."/>
    <s v="CASTELLANO"/>
    <m/>
    <m/>
    <m/>
    <m/>
    <m/>
    <m/>
    <m/>
    <s v="SECRETARÍA GENERAL"/>
    <s v="CONTRATACIÓN"/>
    <s v="1) INFORMACIÓN PÚBLICA"/>
    <s v="2) INTERNO DE LA ENTIDAD"/>
    <m/>
    <s v="2) MENOR"/>
    <s v="2) ES CRÍTICO PARA LAS OPERACIONES INTERNAS"/>
    <s v="6) 14 DÍAS"/>
    <s v="NO APLICA"/>
    <m/>
    <m/>
    <m/>
    <s v="BAJO"/>
    <n v="1"/>
    <s v="MEDIO"/>
    <n v="2"/>
    <n v="0.5"/>
    <n v="1"/>
    <s v="MEDIO"/>
    <s v="BAJO"/>
    <s v="BAJO"/>
    <x v="0"/>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DEL TALENTO HUMANO"/>
    <s v="SECRETARÍA GENERAL"/>
    <s v="TALENTO HUMANO"/>
    <s v="NO OFICIAL (OTROS ACTIVOS)"/>
    <x v="2"/>
    <s v="N/A"/>
    <s v="Solicitud de inexistencia o insuficiencia de personal en planta"/>
    <s v="Módulo en SEA que permite ejecutar la proyección y aprobación del documento de inexistencia de personal o insuficiencia de personal en planta."/>
    <s v="N/A"/>
    <s v="N/A"/>
    <s v="N/A"/>
    <s v="N/A"/>
    <s v="Profresionales de talento humano y contratación"/>
    <s v="N/A"/>
    <s v="N/A"/>
    <s v="POR DEMANDA"/>
    <s v="DIRECCIÓN GENERAL"/>
    <s v="TALENTO HUMANO"/>
    <s v="4) SECRETOS COMERCIALES, INDUSTRIALES Y PROFESIONALES?"/>
    <s v="1) PÚBLICO EN GENERAL"/>
    <s v="Decreto 4145 de 2011 por el cual se crea la Unidad de Planificación de Tierras Rurales, Adecuación de Tierras y Usos Agropecuarios - UPRA y se dictan otras disposiciones."/>
    <s v="3) MODERADO"/>
    <s v="2) ES CRÍTICO PARA LAS OPERACIONES INTERNAS"/>
    <s v="6) 14 DÍAS"/>
    <s v="NO APLICA"/>
    <m/>
    <m/>
    <m/>
    <s v="ALTO"/>
    <n v="3"/>
    <s v="BAJO"/>
    <n v="1"/>
    <n v="0.5"/>
    <n v="1"/>
    <s v="ALTO"/>
    <s v="MEDI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MISIONALES"/>
    <s v="PLANIFICACIÓN DEL ORDENAMIENTO AGROPECUARIO TERRITORIAL"/>
    <s v="DIRECCIÓN DE ORDENAMIENTO DE LA PROPIEDAD Y MERCADO DE TIERRAS"/>
    <s v="N/A"/>
    <s v="NO OFICIAL (OTROS ACTIVOS)"/>
    <x v="0"/>
    <s v="N/A"/>
    <s v="Publicaciones"/>
    <s v="Publicaciones elaboradas por equipos de la Dirección de Ordenamiento de la Propiedad y Mercado de Tierras en temáticas asociadas con: Distribución y tenencia, Acceso y regularización, Mercado de Tierra, Seguimiento y evaluación de políticas públicas, Ordenamiento Territorial Agopecuario"/>
    <s v="CASTELLANO"/>
    <s v="ELECTRÓNICO/PAPEL"/>
    <s v="Archivo de gestión y central de la UPRA"/>
    <m/>
    <m/>
    <s v="Disponible. Información que se puede consultar por solicitud en el archivo central."/>
    <m/>
    <s v="POR DEMANDA"/>
    <s v="DIRECCIÓN DE ORDENAMIENTO DE LA PROPIEDAD Y MERCADO DE TIERRAS"/>
    <s v="GESTIÓN DOCUMENTAL"/>
    <s v="1) INFORMACIÓN PÚBLICA"/>
    <s v="1) PÚBLICO EN GENERAL"/>
    <m/>
    <s v="4) MAYOR"/>
    <s v="3) PODRÍA AFECTAR LA TOMA DE DECISIONES"/>
    <s v="6) 14 DÍAS"/>
    <s v="NO APLICA"/>
    <m/>
    <m/>
    <m/>
    <s v="BAJO"/>
    <n v="1"/>
    <s v="BAJO"/>
    <n v="1"/>
    <n v="1"/>
    <n v="1"/>
    <s v="BAJO"/>
    <s v="ALTO"/>
    <s v="MEDI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DE SERVICIOS TECNOLÓGICOS"/>
    <s v="OFICINA DE TECNOLOGÍAS DE LA INFORMACIÓN Y COMUNICACIONES"/>
    <s v="SERVICIOS TECNOLÓGICOS"/>
    <s v="NO OFICIAL (OTROS ACTIVOS)"/>
    <x v="3"/>
    <s v="N/A"/>
    <s v="Servidores Físicos"/>
    <s v="Hardware integrado a una red de nodos, basada en software que almacenan, distribuyen y suministra información requerida por los equipos clientes de la Entidad. "/>
    <s v="N/A"/>
    <s v="FÍSICO"/>
    <s v="Centro de Datos"/>
    <s v="N/A"/>
    <s v="Administradores de infraestructura"/>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s v="GESTIÓN DE SERVICIOS TECNOLÓGICOS"/>
    <s v="OFICINA DE TECNOLOGÍAS DE LA INFORMACIÓN Y COMUNICACIONES"/>
    <s v="SERVICIOS TECNOLÓGICOS"/>
    <s v="NO OFICIAL (OTROS ACTIVOS)"/>
    <x v="2"/>
    <s v="N/A"/>
    <s v="Servidorse Virtuales"/>
    <s v="Simulación de un servidor físico en un entorno virtual. Allí se alojan los servicios críticos, los sistemas de información misionales, estratégicos y de apoyo"/>
    <s v="N/A"/>
    <s v="ELECTRÓNICO"/>
    <s v="Centro de Datos"/>
    <s v="N/A"/>
    <s v="Administradores de infraestructura"/>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APOYO"/>
    <s v="GESTIÓN DE SERVICIOS TECNOLÓGICOS"/>
    <s v="OFICINA DE TECNOLOGÍAS DE LA INFORMACIÓN Y COMUNICACIONES"/>
    <s v="SERVICIOS TECNOLÓGICOS"/>
    <s v="NO OFICIAL (OTROS ACTIVOS)"/>
    <x v="2"/>
    <s v="N/A"/>
    <s v="Software de virtualización"/>
    <s v="Software necesario para la gestión de los servidores virtuales"/>
    <s v="N/A"/>
    <s v="ELECTRÓNICO"/>
    <s v="Centro de Datos"/>
    <s v="N/A"/>
    <s v="Administradores de infraestructura"/>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APOYO"/>
    <s v="GESTIÓN DE SERVICIOS TECNOLÓGICOS"/>
    <s v="OFICINA DE TECNOLOGÍAS DE LA INFORMACIÓN Y COMUNICACIONES"/>
    <s v="SERVICIOS TECNOLÓGICOS"/>
    <s v="NO OFICIAL (OTROS ACTIVOS)"/>
    <x v="2"/>
    <s v="N/A"/>
    <s v="Software de equipos de usuario final"/>
    <s v="Software equerido para que los funcionarios y colaboradores accedan a los sistemas de información, repositorios y servicios de herramientas colaborativas y correo electrónico, a través de los equipos de usuario final (portátiles, equipos de escritorio, estaciones de trabajo, etc)"/>
    <s v="N/A"/>
    <s v="ELECTRÓNICO"/>
    <s v="Centro de Datos"/>
    <s v="N/A"/>
    <s v="Administradores de infraestructura y soporte"/>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APOYO"/>
    <s v="GESTIÓN DE SERVICIOS TECNOLÓGICOS"/>
    <s v="OFICINA DE TECNOLOGÍAS DE LA INFORMACIÓN Y COMUNICACIONES"/>
    <s v="SERVICIOS TECNOLÓGICOS"/>
    <s v="NO OFICIAL (OTROS ACTIVOS)"/>
    <x v="3"/>
    <s v="N/A"/>
    <s v="Equipos de Red y Conectividad"/>
    <s v="Dispositivos necesarios para la prestación de los servicios de red y conectividad a los usuarios de la entidad, dentro de los cuales se encuentran switches, access point, controladora, firewall, cableado estructurado, entre otros."/>
    <s v="N/A"/>
    <s v="FÍSICO"/>
    <s v="Centro de Datos"/>
    <s v="N/A"/>
    <s v="Administradores de Red"/>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s v="GESTIÓN DE SERVICIOS TECNOLÓGICOS"/>
    <s v="OFICINA DE TECNOLOGÍAS DE LA INFORMACIÓN Y COMUNICACIONES"/>
    <s v="SERVICIOS TECNOLÓGICOS"/>
    <s v="NO OFICIAL (OTROS ACTIVOS)"/>
    <x v="3"/>
    <s v="N/A"/>
    <s v="Sistema de respaldo eléctrico"/>
    <s v="UPS de la entidad, que garantiza la estabilidad en el fluido eléctrico para sostener la operación de la infraestructura crítica alojada en el datacenter de la entidad."/>
    <s v="N/A"/>
    <s v="FÍSICO"/>
    <s v="Centro de Datos"/>
    <s v="N/A"/>
    <s v="Administradores de Red"/>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s v="GESTIÓN DE SERVICIOS TECNOLÓGICOS"/>
    <s v="OFICINA DE TECNOLOGÍAS DE LA INFORMACIÓN Y COMUNICACIONES"/>
    <s v="SERVICIOS TECNOLÓGICOS"/>
    <s v="NO OFICIAL (OTROS ACTIVOS)"/>
    <x v="4"/>
    <s v="N/A"/>
    <s v="Herramientas Colaborativoas y Correo Electrónico"/>
    <s v="Servicio de correo electrónico corporativo y de herramientas como el teams, que permiten realizar actividades de forma colaborativa  a los usuarios de la entidad."/>
    <s v="N/A"/>
    <s v="N/A"/>
    <s v="Centro de Datos"/>
    <s v="N/A"/>
    <s v="Administradores de infraestructura y soporte"/>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s v="GESTIÓN DE SERVICIOS TECNOLÓGICOS"/>
    <s v="OFICINA DE TECNOLOGÍAS DE LA INFORMACIÓN Y COMUNICACIONES"/>
    <s v="SERVICIOS TECNOLÓGICOS"/>
    <s v="NO OFICIAL (OTROS ACTIVOS)"/>
    <x v="4"/>
    <s v="N/A"/>
    <s v="Gestión de Servidores"/>
    <s v="Servicio que permite la gestión de los servidores, tanto físicos como virtuales con que cuenta la entidad,"/>
    <s v="N/A"/>
    <s v="N/A"/>
    <s v="Centro de Datos"/>
    <s v="N/A"/>
    <s v="Administradores de infraestructura"/>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s v="GESTIÓN DE SERVICIOS TECNOLÓGICOS"/>
    <s v="OFICINA DE TECNOLOGÍAS DE LA INFORMACIÓN Y COMUNICACIONES"/>
    <s v="SERVICIOS TECNOLÓGICOS"/>
    <s v="NO OFICIAL (OTROS ACTIVOS)"/>
    <x v="4"/>
    <s v="N/A"/>
    <s v="Seguridad Perimetral"/>
    <s v="Servicio que gestiona los mecanismos de seguridad tecnológica de la entidad, en aras de mitigar los riesgos de accesos no autorizados através de la infraestructura tecnológica de la UPRA"/>
    <s v="N/A"/>
    <s v="N/A"/>
    <s v="Centro de Datos"/>
    <s v="N/A"/>
    <s v="Administradores de Red y Seguridad de la información"/>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s v="GESTIÓN DE SERVICIOS TECNOLÓGICOS"/>
    <s v="OFICINA DE TECNOLOGÍAS DE LA INFORMACIÓN Y COMUNICACIONES"/>
    <s v="SERVICIOS TECNOLÓGICOS"/>
    <s v="NO OFICIAL (OTROS ACTIVOS)"/>
    <x v="2"/>
    <s v="N/A"/>
    <s v="Software para la gestión de inventario tecnológico"/>
    <s v="Aplicativo que permite la gestión del inventario tecnológico (hardware y software) instalado en los equipos de la entidad"/>
    <s v="N/A"/>
    <s v="ELECTRÓNICO"/>
    <s v="Centro de Datos"/>
    <s v="N/A"/>
    <s v="Administradores de infraestructura, soporte"/>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APOYO"/>
    <s v="GESTIÓN DE SERVICIOS TECNOLÓGICOS"/>
    <s v="OFICINA DE TECNOLOGÍAS DE LA INFORMACIÓN Y COMUNICACIONES"/>
    <s v="SERVICIOS TECNOLÓGICOS"/>
    <s v="NO OFICIAL (OTROS ACTIVOS)"/>
    <x v="2"/>
    <s v="N/A"/>
    <s v="Software de monitoreo"/>
    <s v="Aplicativo que permite el sguimiento del funcionamiento y comportamiento de la infraestructura tecnológica de la Entidad"/>
    <s v="N/A"/>
    <s v="ELECTRÓNICO"/>
    <s v="Centro de Datos"/>
    <s v="N/A"/>
    <s v="Administradores de infraestructura, administradores de red"/>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APOYO"/>
    <s v="GESTIÓN DE SERVICIOS TECNOLÓGICOS"/>
    <s v="OFICINA DE TECNOLOGÍAS DE LA INFORMACIÓN Y COMUNICACIONES"/>
    <s v="SERVICIOS TECNOLÓGICOS"/>
    <s v="NO OFICIAL (OTROS ACTIVOS)"/>
    <x v="1"/>
    <s v="N/A"/>
    <s v="Profesional Especializado"/>
    <s v="Oficial de Seguridad de la Información y  líder el proceso de Servicios Tecnológicos  "/>
    <s v="N/A"/>
    <s v="N/A"/>
    <s v="N/A"/>
    <s v="N/A"/>
    <s v="N/A"/>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5) 7 DÍAS"/>
    <s v="NO APLICA"/>
    <d v="2024-12-31T00:00:00"/>
    <s v="Profesionales del proceso"/>
    <d v="2023-12-10T00:00:00"/>
    <s v="ALTO"/>
    <n v="3"/>
    <s v="ALTO"/>
    <n v="3"/>
    <n v="0.5"/>
    <n v="1.25"/>
    <s v="ALTO"/>
    <s v="BAJ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s v="GESTIÓN DE SERVICIOS TECNOLÓGICOS"/>
    <s v="OFICINA DE TECNOLOGÍAS DE LA INFORMACIÓN Y COMUNICACIONES"/>
    <s v="SERVICIOS TECNOLÓGICOS"/>
    <s v="NO OFICIAL (OTROS ACTIVOS)"/>
    <x v="1"/>
    <s v="N/A"/>
    <s v="Profesional Especializado_x000a_Seguridad de la Información"/>
    <s v="Profesionales del equipo de seguridad de la infromación que realizan la gestión del SGSI de la entidad, a través del MSPI"/>
    <s v="N/A"/>
    <s v="N/A"/>
    <s v="N/A"/>
    <s v="N/A"/>
    <s v="N/A"/>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5) 7 DÍAS"/>
    <s v="NO APLICA"/>
    <d v="2024-12-31T00:00:00"/>
    <s v="Profesionales del proceso"/>
    <d v="2023-12-10T00:00:00"/>
    <s v="ALTO"/>
    <n v="3"/>
    <s v="ALTO"/>
    <n v="3"/>
    <n v="0.5"/>
    <n v="1.25"/>
    <s v="ALTO"/>
    <s v="BAJ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s v="GESTIÓN DE SERVICIOS TECNOLÓGICOS"/>
    <s v="OFICINA DE TECNOLOGÍAS DE LA INFORMACIÓN Y COMUNICACIONES"/>
    <s v="SERVICIOS TECNOLÓGICOS"/>
    <s v="NO OFICIAL (OTROS ACTIVOS)"/>
    <x v="1"/>
    <s v="N/A"/>
    <s v="Profesional de soporte"/>
    <s v="Profesionales que relizan las actividades de soporte técnico y asistencia a usuarios, entre otras."/>
    <s v="N/A"/>
    <s v="N/A"/>
    <s v="N/A"/>
    <s v="N/A"/>
    <s v="N/A"/>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5) 7 DÍAS"/>
    <s v="NO APLICA"/>
    <d v="2024-12-31T00:00:00"/>
    <s v="Profesionales del proceso"/>
    <d v="2023-12-10T00:00:00"/>
    <s v="ALTO"/>
    <n v="3"/>
    <s v="ALTO"/>
    <n v="3"/>
    <n v="0.5"/>
    <n v="1.25"/>
    <s v="ALTO"/>
    <s v="BAJ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s v="GESTIÓN DE SERVICIOS TECNOLÓGICOS"/>
    <s v="OFICINA DE TECNOLOGÍAS DE LA INFORMACIÓN Y COMUNICACIONES"/>
    <s v="SERVICIOS TECNOLÓGICOS"/>
    <s v="NO OFICIAL (OTROS ACTIVOS)"/>
    <x v="1"/>
    <s v="N/A"/>
    <s v="Profesional de apoyo contratación"/>
    <s v="Profesionales que apoyan la gestión de la contratación en las fases precontractual, contractual, de ejecución y de finalización."/>
    <s v="N/A"/>
    <s v="N/A"/>
    <s v="N/A"/>
    <s v="N/A"/>
    <s v="N/A"/>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5) 7 DÍAS"/>
    <s v="NO APLICA"/>
    <d v="2024-12-31T00:00:00"/>
    <s v="Andrés Felipe Hernández León"/>
    <d v="2023-12-10T00:00:00"/>
    <s v="ALTO"/>
    <n v="3"/>
    <s v="ALTO"/>
    <n v="3"/>
    <n v="0.5"/>
    <n v="1.25"/>
    <s v="ALTO"/>
    <s v="BAJ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s v="GESTIÓN DE SERVICIOS TECNOLÓGICOS"/>
    <s v="OFICINA DE TECNOLOGÍAS DE LA INFORMACIÓN Y COMUNICACIONES"/>
    <s v="SERVICIOS TECNOLÓGICOS"/>
    <s v="NO OFICIAL (OTROS ACTIVOS)"/>
    <x v="1"/>
    <s v="N/A"/>
    <s v="Profesional especializado administración nube"/>
    <s v="Administradores de plataforma tecnológica y servicios de nube "/>
    <s v="N/A"/>
    <s v="N/A"/>
    <s v="N/A"/>
    <s v="N/A"/>
    <s v="N/A"/>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5) 7 DÍAS"/>
    <s v="NO APLICA"/>
    <d v="2024-12-31T00:00:00"/>
    <s v="Andrés Felipe Hernández León"/>
    <d v="2023-12-10T00:00:00"/>
    <s v="ALTO"/>
    <n v="3"/>
    <s v="ALTO"/>
    <n v="3"/>
    <n v="0.5"/>
    <n v="1.25"/>
    <s v="ALTO"/>
    <s v="BAJ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s v="GESTIÓN DE SERVICIOS TECNOLÓGICOS"/>
    <s v="OFICINA DE TECNOLOGÍAS DE LA INFORMACIÓN Y COMUNICACIONES"/>
    <s v="SERVICIOS TECNOLÓGICOS"/>
    <s v="NO OFICIAL (OTROS ACTIVOS)"/>
    <x v="1"/>
    <s v="N/A"/>
    <s v="Profesional especializado administración onpremise"/>
    <s v="Administradores de plataforma tecnológica y servicios onpremise"/>
    <s v="N/A"/>
    <s v="N/A"/>
    <s v="N/A"/>
    <s v="N/A"/>
    <s v="N/A"/>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5) 7 DÍAS"/>
    <s v="NO APLICA"/>
    <d v="2024-12-31T00:00:00"/>
    <s v="Andrés Felipe Hernández León"/>
    <d v="2023-12-10T00:00:00"/>
    <s v="ALTO"/>
    <n v="3"/>
    <s v="ALTO"/>
    <n v="3"/>
    <n v="0.5"/>
    <n v="1.25"/>
    <s v="ALTO"/>
    <s v="BAJ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s v="GESTIÓN DE SERVICIOS TECNOLÓGICOS"/>
    <s v="OFICINA DE TECNOLOGÍAS DE LA INFORMACIÓN Y COMUNICACIONES"/>
    <s v="SERVICIOS TECNOLÓGICOS"/>
    <s v="NO OFICIAL (OTROS ACTIVOS)"/>
    <x v="1"/>
    <s v="N/A"/>
    <s v="Profesional especializado administración de redes"/>
    <s v="Administradores de la plataforma de redes y conectividad "/>
    <s v="N/A"/>
    <s v="N/A"/>
    <s v="N/A"/>
    <s v="N/A"/>
    <s v="N/A"/>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5) 7 DÍAS"/>
    <s v="NO APLICA"/>
    <d v="2024-12-31T00:00:00"/>
    <s v="Andrés Felipe Hernández León"/>
    <d v="2023-12-10T00:00:00"/>
    <s v="ALTO"/>
    <n v="3"/>
    <s v="ALTO"/>
    <n v="3"/>
    <n v="0.5"/>
    <n v="1.25"/>
    <s v="ALTO"/>
    <s v="BAJ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s v="GESTIÓN DE SERVICIOS TECNOLÓGICOS"/>
    <s v="OFICINA DE TECNOLOGÍAS DE LA INFORMACIÓN Y COMUNICACIONES"/>
    <s v="SERVICIOS TECNOLÓGICOS"/>
    <s v="NO OFICIAL (OTROS ACTIVOS)"/>
    <x v="1"/>
    <s v="N/A"/>
    <s v="Profesional apoyo documentación"/>
    <s v="Profesional de apoyo a los documentos del proceso, desde su creación, actualización y seguimiento de aplicación"/>
    <s v="N/A"/>
    <s v="N/A"/>
    <s v="N/A"/>
    <s v="N/A"/>
    <s v="N/A"/>
    <s v="N/A"/>
    <s v="N/A"/>
    <s v="POR DEMANDA"/>
    <s v="DIRECCIÓN GENERAL"/>
    <s v="ASESORÍA JURÍDICA"/>
    <s v="4) SECRETOS COMERCIALES, INDUSTRIALES Y PROFESIONALES?"/>
    <s v="3) PROCESOS"/>
    <s v="Decreto 4145 de 2011 por el cual se crea la Unidad de Planificación de Tierras Rurales, Adecuación de Tierras y Usos Agropecuarios - UPRA y se dictan otras disposiciones."/>
    <s v="1) INSIGNIFICANTE"/>
    <s v="2) ES CRÍTICO PARA LAS OPERACIONES INTERNAS"/>
    <s v="5) 7 DÍAS"/>
    <s v="NO APLICA"/>
    <d v="2024-12-31T00:00:00"/>
    <s v="Andrés Felipe Hernández León"/>
    <d v="2023-12-10T00:00:00"/>
    <s v="ALTO"/>
    <n v="3"/>
    <s v="ALTO"/>
    <n v="3"/>
    <n v="0.5"/>
    <n v="1.25"/>
    <s v="ALTO"/>
    <s v="BAJ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s v="GESTIÓN DE SERVICIOS TECNOLÓGICOS"/>
    <s v="OFICINA DE TECNOLOGÍAS DE LA INFORMACIÓN Y COMUNICACIONES"/>
    <s v="SERVICIOS TECNOLÓGICOS"/>
    <s v="NO OFICIAL (OTROS ACTIVOS)"/>
    <x v="3"/>
    <s v="N/A"/>
    <s v="Equipos de cómputo"/>
    <s v="Equipos de usuario final (portátiles, equipos de escritorio, estaciones de trabajo, etc)"/>
    <s v="N/A"/>
    <s v="FÍSICO"/>
    <s v="Centro de Datos"/>
    <s v="N/A"/>
    <s v="Usuarios internos de la entidad"/>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s v="GESTIÓN DE SERVICIOS TECNOLÓGICOS"/>
    <s v="OFICINA DE TECNOLOGÍAS DE LA INFORMACIÓN Y COMUNICACIONES"/>
    <s v="SERVICIOS TECNOLÓGICOS"/>
    <s v="NO OFICIAL (OTROS ACTIVOS)"/>
    <x v="3"/>
    <s v="N/A"/>
    <s v="Equipos de impresión"/>
    <s v="Impresoras, plotter"/>
    <s v="N/A"/>
    <s v="FÍSICO"/>
    <s v="Centro de Datos"/>
    <s v="N/A"/>
    <s v="Usuarios internos de la entidad"/>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APOYO"/>
    <s v="GESTIÓN DE SERVICIOS TECNOLÓGICOS"/>
    <s v="OFICINA DE TECNOLOGÍAS DE LA INFORMACIÓN Y COMUNICACIONES"/>
    <s v="SERVICIOS TECNOLÓGICOS"/>
    <s v="NO OFICIAL (OTROS ACTIVOS)"/>
    <x v="0"/>
    <s v="N/A"/>
    <s v="Plan de mantenimiento"/>
    <s v="Documento que contiene la planeación y ejecución de los mantenimientos proyectados a la infraestructura tecnológica de la entidad"/>
    <s v="CASTELLANO"/>
    <s v="ELECTRÓNICO"/>
    <s v="Repositorio Institucional"/>
    <s v="xlsx"/>
    <s v="Soporte"/>
    <s v="N/A"/>
    <s v="N/A"/>
    <s v="SEMESTRAL"/>
    <s v="OFICINA DE TECNOLOGÍAS DE LA INFORMACIÓN Y COMUNICACIONES"/>
    <s v="SERVICIOS TECNOLÓGICOS"/>
    <s v="1) INFORMACIÓN PÚBLICA"/>
    <s v="2) INTERNO DE LA ENTIDAD"/>
    <m/>
    <s v="4) MAYOR"/>
    <s v="2) ES CRÍTICO PARA LAS OPERACIONES INTERNAS"/>
    <s v="5) 7 DÍAS"/>
    <s v="NO APLICA"/>
    <d v="2024-12-31T00:00:00"/>
    <s v="Andrés Felipe Hernández León"/>
    <d v="2023-12-10T00:00:00"/>
    <s v="BAJO"/>
    <n v="1"/>
    <s v="MEDIO"/>
    <n v="2"/>
    <n v="0.5"/>
    <n v="1.25"/>
    <s v="MEDIO"/>
    <s v="ALTO"/>
    <s v="BAJ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DE SERVICIOS TECNOLÓGICOS"/>
    <s v="OFICINA DE TECNOLOGÍAS DE LA INFORMACIÓN Y COMUNICACIONES"/>
    <s v="SERVICIOS TECNOLÓGICOS"/>
    <s v="NO OFICIAL (OTROS ACTIVOS)"/>
    <x v="0"/>
    <s v="N/A"/>
    <s v="Plan de copias de seguridad"/>
    <s v="Documento que contiene la planeación de los trabajos de copias de respaldo de la entidad"/>
    <s v="CASTELLANO"/>
    <s v="ELECTRÓNICO"/>
    <s v="Repositorio Institucional"/>
    <s v="xlsx"/>
    <s v="Administradores de plataforma"/>
    <s v="N/A"/>
    <s v="N/A"/>
    <s v="MENSUAL"/>
    <s v="OFICINA DE TECNOLOGÍAS DE LA INFORMACIÓN Y COMUNICACIONES"/>
    <s v="SERVICIOS TECNOLÓGICOS"/>
    <s v="1) INFORMACIÓN PÚBLICA"/>
    <s v="2) INTERNO DE LA ENTIDAD"/>
    <m/>
    <s v="4) MAYOR"/>
    <s v="2) ES CRÍTICO PARA LAS OPERACIONES INTERNAS"/>
    <s v="5) 7 DÍAS"/>
    <s v="NO APLICA"/>
    <d v="2024-12-31T00:00:00"/>
    <s v="Andrés Felipe Hernández León"/>
    <d v="2023-12-10T00:00:00"/>
    <s v="BAJO"/>
    <n v="1"/>
    <s v="MEDIO"/>
    <n v="2"/>
    <n v="0.5"/>
    <n v="1.25"/>
    <s v="MEDIO"/>
    <s v="ALTO"/>
    <s v="BAJ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DE SERVICIOS TECNOLÓGICOS"/>
    <s v="OFICINA DE TECNOLOGÍAS DE LA INFORMACIÓN Y COMUNICACIONES"/>
    <s v="SERVICIOS TECNOLÓGICOS"/>
    <s v="NO OFICIAL (OTROS ACTIVOS)"/>
    <x v="0"/>
    <s v="N/A"/>
    <s v="Informes de gestión"/>
    <s v="Informes genrados que dan cuenta de la gestión y cumplimeinto de los compromisos del proceso de servicios tecnológicos"/>
    <s v="CASTELLANO"/>
    <s v="ELECTRÓNICO"/>
    <s v="Repositorio Institucional"/>
    <s v="pdf, docx"/>
    <s v="Equipo ST"/>
    <s v="N/A"/>
    <s v="N/A"/>
    <s v="MENSUAL"/>
    <s v="OFICINA DE TECNOLOGÍAS DE LA INFORMACIÓN Y COMUNICACIONES"/>
    <s v="SERVICIOS TECNOLÓGICOS"/>
    <s v="1) INFORMACIÓN PÚBLICA"/>
    <s v="1) PÚBLICO EN GENERAL"/>
    <m/>
    <s v="4) MAYOR"/>
    <s v="2) ES CRÍTICO PARA LAS OPERACIONES INTERNAS"/>
    <s v="5) 7 DÍAS"/>
    <s v="NO APLICA"/>
    <d v="2024-12-31T00:00:00"/>
    <s v="Andrés Felipe Hernández León"/>
    <d v="2023-12-10T00:00:00"/>
    <s v="BAJO"/>
    <n v="1"/>
    <s v="BAJO"/>
    <n v="1"/>
    <n v="0.5"/>
    <n v="1.25"/>
    <s v="BAJO"/>
    <s v="ALTO"/>
    <s v="BAJ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APOYO"/>
    <s v="GESTIÓN DE SERVICIOS TECNOLÓGICOS"/>
    <s v="OFICINA DE TECNOLOGÍAS DE LA INFORMACIÓN Y COMUNICACIONES"/>
    <s v="SERVICIOS TECNOLÓGICOS"/>
    <s v="NO OFICIAL (OTROS ACTIVOS)"/>
    <x v="2"/>
    <s v="N/A"/>
    <s v="Sistemas operativos para Servidores"/>
    <s v="Sistema Operativo de Servidores"/>
    <s v="N/A"/>
    <s v="ELECTRÓNICO"/>
    <s v="Centro de Datos"/>
    <s v="N/A"/>
    <s v="Administradores de infraestructura"/>
    <s v="N/A"/>
    <s v="N/A"/>
    <s v="POR DEMANDA"/>
    <s v="OFICINA DE TECNOLOGÍAS DE LA INFORMACIÓN Y COMUNICACIONES"/>
    <s v="SERVICIOS TECNOLÓGICOS"/>
    <s v="4) SECRETOS COMERCIALES, INDUSTRIALES Y PROFESIONALES?"/>
    <s v="3) PROCESOS"/>
    <s v="Decreto 4145 de 2011 por el cual se crea la Unidad de Planificación de Tierras Rurales, Adecuación de Tierras y Usos Agropecuarios - UPRA y se dictan otras disposiciones."/>
    <s v="4) MAYOR"/>
    <s v="2) ES CRÍTICO PARA LAS OPERACIONES INTERNAS"/>
    <s v="5) 7 DÍAS"/>
    <s v="NO APLICA"/>
    <d v="2024-12-31T00:00:00"/>
    <s v="Andrés Felipe Hernández León"/>
    <d v="2023-12-10T00:00:00"/>
    <s v="ALTO"/>
    <n v="3"/>
    <s v="ALTO"/>
    <n v="3"/>
    <n v="0.5"/>
    <n v="1.25"/>
    <s v="ALTO"/>
    <s v="ALTO"/>
    <s v="BAJ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APOYO"/>
    <s v="GESTIÓN DE SERVICIOS TECNOLÓGICOS"/>
    <s v="OFICINA DE TECNOLOGÍAS DE LA INFORMACIÓN Y COMUNICACIONES"/>
    <s v="SERVICIOS TECNOLÓGICOS"/>
    <s v="NO OFICIAL (OTROS ACTIVOS)"/>
    <x v="0"/>
    <s v="N/A"/>
    <s v="Mapas de Riesgo del proceso de Gestión de Servicios Tecnológicos"/>
    <s v="Contiene los riesgos de tipo tecnológico y de seguridad de la información, junto los controles asociados y las evidencias que se deben reportar y que dan cuenta de la aplicación del control"/>
    <s v="CASTELLANO"/>
    <s v="ELECTRÓNICO"/>
    <s v="Repositorio Institucional"/>
    <s v="xlsx, pdf"/>
    <s v="Equipo ST"/>
    <s v="N/A"/>
    <s v="N/A"/>
    <s v="ANUAL"/>
    <s v="OFICINA DE TECNOLOGÍAS DE LA INFORMACIÓN Y COMUNICACIONES"/>
    <s v="SERVICIOS TECNOLÓGICOS"/>
    <s v="1) INFORMACIÓN PÚBLICA"/>
    <s v="3) PROCESOS"/>
    <m/>
    <s v="4) MAYOR"/>
    <s v="2) ES CRÍTICO PARA LAS OPERACIONES INTERNAS"/>
    <s v="5) 7 DÍAS"/>
    <s v="NO APLICA"/>
    <d v="2024-12-31T00:00:00"/>
    <s v="Andrés Felipe Hernández León"/>
    <d v="2023-12-10T00:00:00"/>
    <s v="BAJO"/>
    <n v="1"/>
    <s v="ALTO"/>
    <n v="3"/>
    <n v="0.5"/>
    <n v="1.25"/>
    <s v="ALTO"/>
    <s v="ALTO"/>
    <s v="BAJO"/>
    <x v="1"/>
    <s v="INFORMACIÓN PÚBLICA"/>
    <s v="LEY 527 ARTÍCULO 27 Y 28_x000a_ARTÍCULO  27. &quot;TODAS LAS PERSONAS TIENEN DERECHO A CONSULTAR LOS DOCUMENTOS DE ARCHIVOS PÚBLICOS Y A QUE SE LES EXPIDA COPIA DE LOS MISMOS, SIEMPRE QUE DICHOS DOCUMENTOS NO TENGAN CARÁCTER RESERVADO CONFORME A LA CONSTITUCIÓN O A LA LEY.&quot;"/>
    <n v="0"/>
    <s v="LEY 527 ARTÍCULO 27 Y 28_x000a_ARTÍCULO  27. ACCESO Y CONSULTA DE LOS DOCUMENTOS. TODAS LAS PERSONAS TIENEN DERECHO A CONSULTAR LOS DOCUMENTOS DE ARCHIVOS PÚBLICOS Y A QUE SE LES EXPIDA COPIA DE LOS MISMOS, SIEMPRE QUE DICHOS DOCUMENTOS NO TENGAN CARÁCTER RESERVADO CONFORME A LA CONSTITUCIÓN O A LA LEY._x000a_LAS AUTORIDADES RESPONSABLES DE LOS ARCHIVOS PÚBLICOS Y PRIVADOS GARANTIZARÁN EL DERECHO A LA INTIMIDAD PERSONAL Y FAMILIAR, HONRA Y BUEN NOMBRE DE LAS PERSONAS Y DEMÁS DERECHOS CONSAGRADOS EN LA CONSTITUCIÓN Y LAS LEYES."/>
    <m/>
  </r>
  <r>
    <s v="ESTRATEGICOS"/>
    <s v="PLANEACIÓN ESTRATÉGICA"/>
    <s v="DIRECCIÓN GENERAL"/>
    <s v="ASESORÍA JURÍDICA"/>
    <s v="NO OFICIAL (OTROS ACTIVOS)"/>
    <x v="1"/>
    <s v="N/A"/>
    <s v="Asesora Jurídica"/>
    <s v="Quien se encarga de asesorar la gestión jurídica en desarrollo de las funciones propias de la UPRA de acuerdo con la normatividad y jurisprudencia."/>
    <s v="N/A"/>
    <s v="N/A"/>
    <s v="N/A"/>
    <s v="N/A"/>
    <s v="N/A"/>
    <s v="N/A"/>
    <s v="N/A"/>
    <s v="POR DEMANDA"/>
    <s v="DIRECCIÓN GENERAL"/>
    <s v="ASESORÍA JURÍDICA"/>
    <s v="4) SECRETOS COMERCIALES, INDUSTRIALES Y PROFESIONALES?"/>
    <s v="3) PROCESOS"/>
    <s v="Decreto 4145 de 2011 por el cual se crea la Unidad de Planificación de Tierras Rurales, Adecuación de Tierras y Usos Agropecuarios - UPRA y se dictan otras disposiciones."/>
    <s v="1) INSIGNIFICANTE"/>
    <s v="4) ES CRÍTICO PARA EL SERVICIO HACIA TERCEROS"/>
    <s v="5) 7 DÍAS"/>
    <s v="NO APLICA"/>
    <d v="2024-12-31T00:00:00"/>
    <s v="Profesionales del proceso"/>
    <d v="2023-12-16T00:00:00"/>
    <s v="ALTO"/>
    <n v="3"/>
    <s v="ALTO"/>
    <n v="3"/>
    <n v="1.5"/>
    <n v="1.25"/>
    <s v="ALTO"/>
    <s v="BAJO"/>
    <s v="MEDI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ESTRATEGICOS"/>
    <s v="PLANEACIÓN ESTRATÉGICA"/>
    <s v="DIRECCIÓN GENERAL"/>
    <s v="ASESORÍA JURÍDICA"/>
    <s v="NO OFICIAL (OTROS ACTIVOS)"/>
    <x v="1"/>
    <s v="N/A"/>
    <s v="Profesional especializado"/>
    <s v="Quien se encarga de estudiar, evaluar y conceptual sobre aspectos jurídicos y legales, actos administrativos, procesos judiciales y actuaciones en los que deba intervenir la UPRA, para dar cumplimiento adecuado con la normatividad vigente y los objetos de la entidad. "/>
    <s v="N/A"/>
    <s v="N/A"/>
    <s v="N/A"/>
    <s v="N/A"/>
    <s v="N/A"/>
    <s v="N/A"/>
    <s v="N/A"/>
    <s v="POR DEMANDA"/>
    <s v="DIRECCIÓN GENERAL"/>
    <s v="ASESORÍA JURÍDICA"/>
    <s v="4) SECRETOS COMERCIALES, INDUSTRIALES Y PROFESIONALES?"/>
    <s v="3) PROCESOS"/>
    <s v="Decreto 4145 de 2011 por el cual se crea la Unidad de Planificación de Tierras Rurales, Adecuación de Tierras y Usos Agropecuarios - UPRA y se dictan otras disposiciones."/>
    <s v="1) INSIGNIFICANTE"/>
    <s v="4) ES CRÍTICO PARA EL SERVICIO HACIA TERCEROS"/>
    <s v="5) 7 DÍAS"/>
    <s v="NO APLICA"/>
    <d v="2024-12-31T00:00:00"/>
    <s v="Profesionales del proceso"/>
    <d v="2023-12-06T00:00:00"/>
    <s v="ALTO"/>
    <n v="3"/>
    <s v="ALTO"/>
    <n v="3"/>
    <n v="1.5"/>
    <n v="1.25"/>
    <s v="ALTO"/>
    <s v="BAJO"/>
    <s v="MEDI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ESTRATEGICOS"/>
    <s v="PLANEACIÓN ESTRATÉGICA"/>
    <s v="DIRECCIÓN GENERAL"/>
    <s v="ASESORÍA JURÍDICA"/>
    <s v="NO OFICIAL (OTROS ACTIVOS)"/>
    <x v="1"/>
    <s v="N/A"/>
    <s v="Asesora Técnica "/>
    <s v="Asesorar desde el componente técnico, el ordenamiento social de la propiedad, mercado de tierras rurales, uso eficiente del suelo y adecuación de tierras, para la orientación, seguimiento y evaluaci´n de la política pública de conformidad con los procedimeintos establecidos "/>
    <s v="N/A"/>
    <s v="N/A"/>
    <s v="N/A"/>
    <s v="N/A"/>
    <s v="N/A"/>
    <s v="N/A"/>
    <s v="N/A"/>
    <s v="POR DEMANDA"/>
    <s v="DIRECCIÓN GENERAL"/>
    <s v="ASESORÍA JURÍDICA"/>
    <s v="4) SECRETOS COMERCIALES, INDUSTRIALES Y PROFESIONALES?"/>
    <s v="3) PROCESOS"/>
    <s v="Decreto 4145 de 2011 por el cual se crea la Unidad de Planificación de Tierras Rurales, Adecuación de Tierras y Usos Agropecuarios - UPRA y se dictan otras disposiciones."/>
    <s v="1) INSIGNIFICANTE"/>
    <s v="4) ES CRÍTICO PARA EL SERVICIO HACIA TERCEROS"/>
    <s v="5) 7 DÍAS"/>
    <s v="NO APLICA"/>
    <d v="2024-12-31T00:00:00"/>
    <s v="Profesionales del proceso"/>
    <d v="2023-12-06T00:00:00"/>
    <s v="ALTO"/>
    <n v="3"/>
    <s v="ALTO"/>
    <n v="3"/>
    <n v="1.5"/>
    <n v="1.25"/>
    <s v="ALTO"/>
    <s v="BAJO"/>
    <s v="MEDI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ESTRATEGICOS"/>
    <s v="PLANEACIÓN ESTRATÉGICA"/>
    <s v="DIRECCIÓN GENERAL"/>
    <s v="DESPACHO DE LA DIRECCIÓN GENERAL"/>
    <s v="NO OFICIAL (OTROS ACTIVOS)"/>
    <x v="1"/>
    <s v="N/A"/>
    <s v="Director General "/>
    <s v="Persona que dirige, cordina y hace seguimiento al cumplimiento de las funciones y objetivos de la UPRA, establecidos en ley  y reglamento, con el fin de garantizar el cumplimiento de la misión y los objetivos institucionales "/>
    <s v="N/A"/>
    <s v="N/A"/>
    <s v="N/A"/>
    <s v="N/A"/>
    <s v="N/A"/>
    <s v="N/A"/>
    <s v="N/A"/>
    <s v="POR DEMANDA"/>
    <s v="DIRECCIÓN GENERAL"/>
    <s v="DESPACHO DE LA DIRECCIÓN GENERAL"/>
    <s v="4) SECRETOS COMERCIALES, INDUSTRIALES Y PROFESIONALES?"/>
    <s v="3) PROCESOS"/>
    <s v="Decreto 4145 de 2011 por el cual se crea la Unidad de Planificación de Tierras Rurales, Adecuación de Tierras y Usos Agropecuarios - UPRA y se dictan otras disposiciones."/>
    <s v="1) INSIGNIFICANTE"/>
    <s v="4) ES CRÍTICO PARA EL SERVICIO HACIA TERCEROS"/>
    <s v="5) 7 DÍAS"/>
    <s v="NO APLICA"/>
    <d v="2024-12-31T00:00:00"/>
    <s v="Profesionales del proceso"/>
    <d v="2023-12-06T00:00:00"/>
    <s v="ALTO"/>
    <n v="3"/>
    <s v="ALTO"/>
    <n v="3"/>
    <n v="1.5"/>
    <n v="1.25"/>
    <s v="ALTO"/>
    <s v="BAJO"/>
    <s v="MEDI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ESTRATEGICOS"/>
    <s v="PLANEACIÓN ESTRATÉGICA"/>
    <s v="DIRECCIÓN GENERAL"/>
    <s v="ASESORÍA DE PLANEACIÓN"/>
    <s v="NO OFICIAL (OTROS ACTIVOS)"/>
    <x v="1"/>
    <s v="N/A"/>
    <s v="Asesor de Planeación"/>
    <s v="Persona que asesora  a la dirección general sobre la formulación, ejecución y seguimiento de planes, programas, proyectos y el sistema de gestión de la Entidad."/>
    <s v="N/A"/>
    <s v="N/A"/>
    <s v="N/A"/>
    <s v="N/A"/>
    <s v="N/A"/>
    <s v="N/A"/>
    <s v="N/A"/>
    <s v="POR DEMANDA"/>
    <s v="DIRECCIÓN GENERAL"/>
    <s v="ASESORÍA DE PLANEACIÓN"/>
    <s v="4) SECRETOS COMERCIALES, INDUSTRIALES Y PROFESIONALES?"/>
    <s v="3) PROCESOS"/>
    <s v="Decreto 4145 de 2011 por el cual se crea la Unidad de Planificación de Tierras Rurales, Adecuación de Tierras y Usos Agropecuarios - UPRA y se dictan otras disposiciones."/>
    <s v="1) INSIGNIFICANTE"/>
    <s v="4) ES CRÍTICO PARA EL SERVICIO HACIA TERCEROS"/>
    <s v="5) 7 DÍAS"/>
    <s v="NO APLICA"/>
    <d v="2024-12-31T00:00:00"/>
    <s v="Profesionales del proceso"/>
    <d v="2023-12-06T00:00:00"/>
    <s v="ALTO"/>
    <n v="3"/>
    <s v="ALTO"/>
    <n v="3"/>
    <n v="1.5"/>
    <n v="1.25"/>
    <s v="ALTO"/>
    <s v="BAJO"/>
    <s v="MEDI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ESTRATEGICOS"/>
    <s v="PLANEACIÓN ESTRATÉGICA"/>
    <s v="DIRECCIÓN GENERAL"/>
    <s v="ASESORÍA DE PLANEACIÓN"/>
    <s v="NO OFICIAL (OTROS ACTIVOS)"/>
    <x v="1"/>
    <s v="N/A"/>
    <s v="Profesional Especializado Grado 20 "/>
    <s v="Persona que realiza el análisis, formulación, implementación y seguimiento de programas, planes, proyectos, proceso y procedimientos para el cumplimiento de los objetivos de la entidad, en lo correspondiente a la planeación institucional "/>
    <s v="N/A"/>
    <s v="N/A"/>
    <s v="N/A"/>
    <s v="N/A"/>
    <s v="N/A"/>
    <s v="N/A"/>
    <s v="N/A"/>
    <s v="POR DEMANDA"/>
    <s v="DIRECCIÓN GENERAL"/>
    <s v="ASESORÍA DE PLANEACIÓN"/>
    <s v="4) SECRETOS COMERCIALES, INDUSTRIALES Y PROFESIONALES?"/>
    <s v="3) PROCESOS"/>
    <s v="Decreto 4145 de 2011 por el cual se crea la Unidad de Planificación de Tierras Rurales, Adecuación de Tierras y Usos Agropecuarios - UPRA y se dictan otras disposiciones."/>
    <s v="1) INSIGNIFICANTE"/>
    <s v="4) ES CRÍTICO PARA EL SERVICIO HACIA TERCEROS"/>
    <s v="5) 7 DÍAS"/>
    <s v="NO APLICA"/>
    <d v="2024-12-31T00:00:00"/>
    <s v="Profesionales del proceso"/>
    <d v="2023-12-06T00:00:00"/>
    <s v="ALTO"/>
    <n v="3"/>
    <s v="ALTO"/>
    <n v="3"/>
    <n v="1.5"/>
    <n v="1.25"/>
    <s v="ALTO"/>
    <s v="BAJO"/>
    <s v="MEDI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ESTRATEGICOS"/>
    <s v="PLANEACIÓN ESTRATÉGICA"/>
    <s v="DIRECCIÓN GENERAL"/>
    <s v="ASESORÍA DE PLANEACIÓN"/>
    <s v="NO OFICIAL (OTROS ACTIVOS)"/>
    <x v="2"/>
    <s v="N/A"/>
    <s v="Sistema para la Eficiencia Administrativa - Modulo control de documentos - Modificación "/>
    <s v="Modulo del SEA en el se cambian los documentos del SG publicados en el &lt;&lt;Listado maestro&gt;&gt; sin modificar la versión de los mismos."/>
    <s v="N/A"/>
    <s v="ELECTRÓNICO"/>
    <s v="Datacenter de la UPRA"/>
    <s v="N/A"/>
    <s v="Profesionales de planeación"/>
    <s v="SEA"/>
    <s v="N/A"/>
    <s v="POR DEMANDA"/>
    <s v="DIRECCIÓN GENERAL"/>
    <s v="ASESORÍA DE PLANEACIÓN"/>
    <s v="4) SECRETOS COMERCIALES, INDUSTRIALES Y PROFESIONALES?"/>
    <s v="3) PROCESOS"/>
    <s v="Decreto 4145 de 2011 por el cual se crea la Unidad de Planificación de Tierras Rurales, Adecuación de Tierras y Usos Agropecuarios - UPRA y se dictan otras disposiciones."/>
    <s v="4) MAYOR"/>
    <s v="4) ES CRÍTICO PARA EL SERVICIO HACIA TERCEROS"/>
    <s v="5) 7 DÍAS"/>
    <s v="NO APLICA"/>
    <d v="2024-12-31T00:00:00"/>
    <s v="Profesionales del proceso"/>
    <d v="2023-12-06T00:00:00"/>
    <s v="ALTO"/>
    <n v="3"/>
    <s v="ALTO"/>
    <n v="3"/>
    <n v="1.5"/>
    <n v="1.25"/>
    <s v="ALTO"/>
    <s v="ALTO"/>
    <s v="MEDI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ESTRATEGICOS"/>
    <s v="PLANEACIÓN ESTRATÉGICA"/>
    <s v="DIRECCIÓN GENERAL"/>
    <s v="ASESORÍA DE PLANEACIÓN"/>
    <s v="NO OFICIAL (OTROS ACTIVOS)"/>
    <x v="2"/>
    <s v="N/A"/>
    <s v="Sistema para la Eficiencia Administrativa - Control de documentos Externos"/>
    <s v="Modulo del SEA en el cual se ingresan los documentos externos del SGI que cada Líder tienen como referencia para ejecutar su proceso y por lo cual se deben controlar y publicar en el SGI &lt;&lt;Listado maestro de externos&gt;&gt;."/>
    <s v="N/A"/>
    <s v="ELECTRÓNICO"/>
    <s v="Datacenter de la UPRA"/>
    <s v="N/A"/>
    <s v="Profesionales de planeación"/>
    <s v="SEA"/>
    <s v="N/A"/>
    <s v="POR DEMANDA"/>
    <s v="DIRECCIÓN GENERAL"/>
    <s v="ASESORÍA DE PLANEACIÓN"/>
    <s v="4) SECRETOS COMERCIALES, INDUSTRIALES Y PROFESIONALES?"/>
    <s v="3) PROCESOS"/>
    <s v="Decreto 4145 de 2011 por el cual se crea la Unidad de Planificación de Tierras Rurales, Adecuación de Tierras y Usos Agropecuarios - UPRA y se dictan otras disposiciones."/>
    <s v="4) MAYOR"/>
    <s v="4) ES CRÍTICO PARA EL SERVICIO HACIA TERCEROS"/>
    <s v="5) 7 DÍAS"/>
    <s v="NO APLICA"/>
    <d v="2024-12-31T00:00:00"/>
    <s v="Profesionales del proceso"/>
    <d v="2023-12-06T00:00:00"/>
    <s v="ALTO"/>
    <n v="3"/>
    <s v="ALTO"/>
    <n v="3"/>
    <n v="1.5"/>
    <n v="1.25"/>
    <s v="ALTO"/>
    <s v="ALTO"/>
    <s v="MEDI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ESTRATEGICOS"/>
    <s v="PLANEACIÓN ESTRATÉGICA"/>
    <s v="DIRECCIÓN GENERAL"/>
    <s v="ASESORÍA DE PLANEACIÓN"/>
    <s v="NO OFICIAL (OTROS ACTIVOS)"/>
    <x v="2"/>
    <s v="N/A"/>
    <s v="Sistema para la Eficiencia Administrativa - Control de documentos SG"/>
    <s v="Modulo del SEA a en el cual se generan las solicitudes de Control de Documentos del SG (Elaboración, Modificación o Eliminación) con las respectivas revisiones, validaciones y aprobación por parte de los responsables hasta su publicación en el Listado_x000a_maestro del SGI del SEA."/>
    <s v="N/A"/>
    <s v="ELECTRÓNICO"/>
    <s v="Datacenter de la UPRA"/>
    <s v="N/A"/>
    <s v="Profesionales de planeación"/>
    <s v="SEA"/>
    <s v="N/A"/>
    <s v="POR DEMANDA"/>
    <s v="DIRECCIÓN GENERAL"/>
    <s v="ASESORÍA DE PLANEACIÓN"/>
    <s v="4) SECRETOS COMERCIALES, INDUSTRIALES Y PROFESIONALES?"/>
    <s v="3) PROCESOS"/>
    <s v="Decreto 4145 de 2011 por el cual se crea la Unidad de Planificación de Tierras Rurales, Adecuación de Tierras y Usos Agropecuarios - UPRA y se dictan otras disposiciones."/>
    <s v="4) MAYOR"/>
    <s v="4) ES CRÍTICO PARA EL SERVICIO HACIA TERCEROS"/>
    <s v="5) 7 DÍAS"/>
    <s v="NO APLICA"/>
    <d v="2024-12-31T00:00:00"/>
    <s v="Profesionales del proceso"/>
    <d v="2023-12-06T00:00:00"/>
    <s v="ALTO"/>
    <n v="3"/>
    <s v="ALTO"/>
    <n v="3"/>
    <n v="1.5"/>
    <n v="1.25"/>
    <s v="ALTO"/>
    <s v="ALTO"/>
    <s v="MEDI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ESTRATEGICOS"/>
    <s v="PLANEACIÓN ESTRATÉGICA"/>
    <s v="DIRECCIÓN GENERAL"/>
    <s v="ASESORÍA DE PLANEACIÓN"/>
    <s v="NO OFICIAL (OTROS ACTIVOS)"/>
    <x v="2"/>
    <s v="N/A"/>
    <s v="Sistema para la Eficiencia Administrativa - Administración de plantillas control de documentos  "/>
    <s v="Modulo del SEA en el cuale se ingresan los modelos para documentar los diferentes tipos documentales definidos en el SG, por Ej: Plantilla de procedimiento, de Manual, de Instructivo, entre otros tipos de documentos definidos "/>
    <s v="N/A"/>
    <s v="ELECTRÓNICO"/>
    <s v="Datacenter de la UPRA"/>
    <s v="N/A"/>
    <s v="Profesionales de planeación"/>
    <s v="SEA"/>
    <s v="N/A"/>
    <s v="POR DEMANDA"/>
    <s v="DIRECCIÓN GENERAL"/>
    <s v="ASESORÍA DE PLANEACIÓN"/>
    <s v="4) SECRETOS COMERCIALES, INDUSTRIALES Y PROFESIONALES?"/>
    <s v="3) PROCESOS"/>
    <s v="Decreto 4145 de 2011 por el cual se crea la Unidad de Planificación de Tierras Rurales, Adecuación de Tierras y Usos Agropecuarios - UPRA y se dictan otras disposiciones."/>
    <s v="4) MAYOR"/>
    <s v="4) ES CRÍTICO PARA EL SERVICIO HACIA TERCEROS"/>
    <s v="5) 7 DÍAS"/>
    <s v="NO APLICA"/>
    <d v="2024-12-31T00:00:00"/>
    <s v="Profesionales del proceso"/>
    <d v="2023-12-06T00:00:00"/>
    <s v="ALTO"/>
    <n v="3"/>
    <s v="ALTO"/>
    <n v="3"/>
    <n v="1.5"/>
    <n v="1.25"/>
    <s v="ALTO"/>
    <s v="ALTO"/>
    <s v="MEDI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ESTRATEGICOS"/>
    <s v="PLANEACIÓN ESTRATÉGICA"/>
    <s v="DIRECCIÓN GENERAL"/>
    <s v="ASESORÍA DE PLANEACIÓN"/>
    <s v="NO OFICIAL (OTROS ACTIVOS)"/>
    <x v="2"/>
    <s v="N/A"/>
    <s v="Sistema para la Eficiencia Administrativa -  Administración Control de Documentos "/>
    <s v="Modulo del SEA en el cual se ingresan se ingresan los responsables de elaborar, revisar, validar y aprobar los documentos en el SEA, con el fin que el Módulo cargue predeterminado las personas que interactúan en el ciclo del documento."/>
    <s v="N/A"/>
    <s v="ELECTRÓNICO"/>
    <s v="Datacenter de la UPRA"/>
    <s v="N/A"/>
    <s v="Profesionales de planeación"/>
    <s v="SEA"/>
    <s v="N/A"/>
    <s v="POR DEMANDA"/>
    <s v="DIRECCIÓN GENERAL"/>
    <s v="ASESORÍA DE PLANEACIÓN"/>
    <s v="4) SECRETOS COMERCIALES, INDUSTRIALES Y PROFESIONALES?"/>
    <s v="3) PROCESOS"/>
    <s v="Decreto 4145 de 2011 por el cual se crea la Unidad de Planificación de Tierras Rurales, Adecuación de Tierras y Usos Agropecuarios - UPRA y se dictan otras disposiciones."/>
    <s v="4) MAYOR"/>
    <s v="4) ES CRÍTICO PARA EL SERVICIO HACIA TERCEROS"/>
    <s v="5) 7 DÍAS"/>
    <s v="NO APLICA"/>
    <d v="2024-12-31T00:00:00"/>
    <s v="Profesionales del proceso"/>
    <d v="2023-12-06T00:00:00"/>
    <s v="ALTO"/>
    <n v="3"/>
    <s v="ALTO"/>
    <n v="3"/>
    <n v="1.5"/>
    <n v="1.25"/>
    <s v="ALTO"/>
    <s v="ALTO"/>
    <s v="MEDI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r>
    <s v="ESTRATEGICOS"/>
    <s v="PLANEACIÓN ESTRATÉGICA"/>
    <s v="DIRECCIÓN GENERAL"/>
    <s v="ASESORÍA DE PLANEACIÓN"/>
    <s v="NO OFICIAL (OTROS ACTIVOS)"/>
    <x v="3"/>
    <s v="N/A"/>
    <s v="Token USB"/>
    <s v="Token para acceso a SIIF Nación "/>
    <s v="N/A"/>
    <s v="FÍSICO"/>
    <s v="Oficina"/>
    <s v="N/A"/>
    <s v="Tesorería"/>
    <s v="N/A"/>
    <s v="N/A"/>
    <s v="POR DEMANDA"/>
    <s v="SECRETARÍA GENERAL"/>
    <s v="GESTIÓN FINANCIERA"/>
    <s v="4) SECRETOS COMERCIALES, INDUSTRIALES Y PROFESIONALES?"/>
    <s v="4) ALTA DIRECCIÓN"/>
    <s v="Decreto 4145 de 2011 por el cual se crea la Unidad de Planificación de Tierras Rurales, Adecuación de Tierras y Usos Agropecuarios - UPRA y se dictan otras disposiciones."/>
    <s v="4) MAYOR"/>
    <s v="4) ES CRÍTICO PARA EL SERVICIO HACIA TERCEROS"/>
    <s v="5) 7 DÍAS"/>
    <s v="NO APLICA"/>
    <d v="2023-12-31T00:00:00"/>
    <s v="Profesionales del proceso"/>
    <d v="2023-12-06T00:00:00"/>
    <s v="ALTO"/>
    <n v="3"/>
    <s v="ALTO"/>
    <n v="3"/>
    <n v="1.5"/>
    <n v="1.25"/>
    <s v="ALTO"/>
    <s v="ALTO"/>
    <s v="MEDI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APROBADO"/>
  </r>
  <r>
    <s v="ESTRATEGICOS"/>
    <s v="PLANEACIÓN ESTRATÉGICA"/>
    <s v="DIRECCIÓN GENERAL"/>
    <s v="ASESORÍA DE PLANEACIÓN"/>
    <s v="NO OFICIAL (OTROS ACTIVOS)"/>
    <x v="2"/>
    <s v="N/A"/>
    <s v="Sistema para la Eficiencia Administrativa -  Módulo de Resoluciones "/>
    <s v="Modulo del SEA en el cual se clasifica, proyecta, revisa, firma y numera una Resolución."/>
    <s v="N/A"/>
    <s v="ELECTRÓNICO"/>
    <s v="Datacenter de la UPRA"/>
    <s v="N/A"/>
    <s v="Profesionales de planeación"/>
    <s v="SEA"/>
    <s v="N/A"/>
    <s v="POR DEMANDA"/>
    <s v="DIRECCIÓN GENERAL"/>
    <s v="ASESORÍA DE PLANEACIÓN"/>
    <s v="4) SECRETOS COMERCIALES, INDUSTRIALES Y PROFESIONALES?"/>
    <s v="3) PROCESOS"/>
    <s v="Decreto 4145 de 2011 por el cual se crea la Unidad de Planificación de Tierras Rurales, Adecuación de Tierras y Usos Agropecuarios - UPRA y se dictan otras disposiciones."/>
    <s v="4) MAYOR"/>
    <s v="4) ES CRÍTICO PARA EL SERVICIO HACIA TERCEROS"/>
    <s v="5) 7 DÍAS"/>
    <s v="NO APLICA"/>
    <d v="2024-12-31T00:00:00"/>
    <s v="Profesionales del proceso"/>
    <d v="2023-12-06T00:00:00"/>
    <s v="ALTO"/>
    <n v="3"/>
    <s v="ALTO"/>
    <n v="3"/>
    <n v="1.5"/>
    <n v="1.25"/>
    <s v="ALTO"/>
    <s v="ALTO"/>
    <s v="MEDIO"/>
    <x v="1"/>
    <s v="INFORMACIÓN PÚBLICA CLASIFICADA"/>
    <s v="LEY 1712, ARTÍCULO 18 LITERAL C &quot;LOS SECRETOS COMERCIALES, INDUSTRIALES Y PROFESIONALES, ASÍ COMO LOS ESTIPULADOS EN EL PARÁGRAFO DEL ARTÍCULO 77 DE LA LEY 1474 DE 2011.&quot;"/>
    <s v="Decreto 4145 de 2011 por el cual se crea la Unidad de Planificación de Tierras Rurales, Adecuación de Tierras y Usos Agropecuarios - UPRA y se dictan otras disposiciones."/>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2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C8:D14" firstHeaderRow="1" firstDataRow="1" firstDataCol="1"/>
  <pivotFields count="44">
    <pivotField showAll="0"/>
    <pivotField showAll="0">
      <items count="13">
        <item x="2"/>
        <item x="1"/>
        <item x="3"/>
        <item x="6"/>
        <item x="5"/>
        <item x="7"/>
        <item x="4"/>
        <item x="0"/>
        <item x="8"/>
        <item x="9"/>
        <item x="10"/>
        <item x="11"/>
        <item t="default"/>
      </items>
    </pivotField>
    <pivotField showAll="0"/>
    <pivotField showAll="0"/>
    <pivotField showAll="0">
      <items count="3">
        <item x="1"/>
        <item x="0"/>
        <item t="default"/>
      </items>
    </pivotField>
    <pivotField axis="axisRow" dataField="1" showAll="0" countASubtotal="1">
      <items count="6">
        <item x="3"/>
        <item x="0"/>
        <item x="1"/>
        <item x="4"/>
        <item x="2"/>
        <item t="countA"/>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6">
    <i>
      <x/>
    </i>
    <i>
      <x v="1"/>
    </i>
    <i>
      <x v="2"/>
    </i>
    <i>
      <x v="3"/>
    </i>
    <i>
      <x v="4"/>
    </i>
    <i t="grand">
      <x/>
    </i>
  </rowItems>
  <colItems count="1">
    <i/>
  </colItems>
  <dataFields count="1">
    <dataField name="Cuenta de 6. Clasificación del activo"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800-000001000000}" name="TablaDinámica2" cacheId="2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C19:D30" firstHeaderRow="1" firstDataRow="1" firstDataCol="1"/>
  <pivotFields count="44">
    <pivotField showAll="0" defaultSubtotal="0"/>
    <pivotField showAll="0" defaultSubtotal="0"/>
    <pivotField showAll="0" defaultSubtotal="0"/>
    <pivotField showAll="0" defaultSubtotal="0"/>
    <pivotField showAll="0" defaultSubtotal="0"/>
    <pivotField axis="axisRow" showAll="0" defaultSubtotal="0">
      <items count="5">
        <item x="3"/>
        <item x="0"/>
        <item x="1"/>
        <item x="4"/>
        <item x="2"/>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dataField="1" showAll="0" defaultSubtotal="0">
      <items count="3">
        <item x="1"/>
        <item x="2"/>
        <item x="0"/>
      </items>
    </pivotField>
    <pivotField showAll="0" defaultSubtotal="0"/>
    <pivotField showAll="0" defaultSubtotal="0"/>
    <pivotField showAll="0" defaultSubtotal="0"/>
    <pivotField showAll="0" defaultSubtotal="0"/>
    <pivotField showAll="0" defaultSubtotal="0"/>
  </pivotFields>
  <rowFields count="2">
    <field x="38"/>
    <field x="5"/>
  </rowFields>
  <rowItems count="11">
    <i>
      <x/>
    </i>
    <i r="1">
      <x/>
    </i>
    <i r="1">
      <x v="1"/>
    </i>
    <i r="1">
      <x v="2"/>
    </i>
    <i r="1">
      <x v="3"/>
    </i>
    <i r="1">
      <x v="4"/>
    </i>
    <i>
      <x v="1"/>
    </i>
    <i r="1">
      <x v="1"/>
    </i>
    <i>
      <x v="2"/>
    </i>
    <i r="1">
      <x v="1"/>
    </i>
    <i t="grand">
      <x/>
    </i>
  </rowItems>
  <colItems count="1">
    <i/>
  </colItems>
  <dataFields count="1">
    <dataField name="Cuenta de 39. Valoración del activo" fld="3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B1:F284"/>
  <sheetViews>
    <sheetView showGridLines="0" topLeftCell="A31" zoomScaleNormal="100" workbookViewId="0">
      <selection activeCell="H54" sqref="H54"/>
    </sheetView>
  </sheetViews>
  <sheetFormatPr baseColWidth="10" defaultColWidth="11.42578125" defaultRowHeight="15" x14ac:dyDescent="0.25"/>
  <cols>
    <col min="1" max="1" width="3" style="1" customWidth="1"/>
    <col min="2" max="2" width="5" style="1" customWidth="1"/>
    <col min="3" max="3" width="19.42578125" style="1" customWidth="1"/>
    <col min="4" max="4" width="59.28515625" style="1" customWidth="1"/>
    <col min="5" max="5" width="11.42578125" style="1"/>
    <col min="6" max="6" width="5" style="1" customWidth="1"/>
    <col min="7" max="16384" width="11.42578125" style="1"/>
  </cols>
  <sheetData>
    <row r="1" spans="2:6" ht="15.75" thickBot="1" x14ac:dyDescent="0.3"/>
    <row r="2" spans="2:6" ht="57" customHeight="1" x14ac:dyDescent="0.25">
      <c r="B2" s="2"/>
      <c r="C2" s="230" t="s">
        <v>0</v>
      </c>
      <c r="D2" s="230"/>
      <c r="E2" s="230"/>
      <c r="F2" s="3"/>
    </row>
    <row r="3" spans="2:6" ht="18" customHeight="1" x14ac:dyDescent="0.25">
      <c r="B3" s="4"/>
      <c r="C3" s="231"/>
      <c r="D3" s="231"/>
      <c r="E3" s="231"/>
      <c r="F3" s="5"/>
    </row>
    <row r="4" spans="2:6" ht="18" customHeight="1" x14ac:dyDescent="0.3">
      <c r="B4" s="4"/>
      <c r="C4" s="232" t="s">
        <v>1</v>
      </c>
      <c r="D4" s="232"/>
      <c r="E4" s="232"/>
      <c r="F4" s="5"/>
    </row>
    <row r="5" spans="2:6" ht="52.5" customHeight="1" x14ac:dyDescent="0.25">
      <c r="B5" s="4"/>
      <c r="C5" s="233" t="s">
        <v>2</v>
      </c>
      <c r="D5" s="233"/>
      <c r="E5" s="233"/>
      <c r="F5" s="5"/>
    </row>
    <row r="6" spans="2:6" ht="18" customHeight="1" x14ac:dyDescent="0.25">
      <c r="B6" s="4"/>
      <c r="C6" s="6"/>
      <c r="D6" s="6"/>
      <c r="E6" s="6"/>
      <c r="F6" s="5"/>
    </row>
    <row r="7" spans="2:6" ht="18.75" x14ac:dyDescent="0.25">
      <c r="B7" s="4"/>
      <c r="C7" s="33" t="s">
        <v>3</v>
      </c>
      <c r="D7" s="234" t="s">
        <v>4</v>
      </c>
      <c r="E7" s="234"/>
      <c r="F7" s="5"/>
    </row>
    <row r="8" spans="2:6" ht="45" x14ac:dyDescent="0.25">
      <c r="B8" s="4"/>
      <c r="C8" s="7" t="s">
        <v>5</v>
      </c>
      <c r="D8" s="235" t="s">
        <v>6</v>
      </c>
      <c r="E8" s="235"/>
      <c r="F8" s="5"/>
    </row>
    <row r="9" spans="2:6" x14ac:dyDescent="0.25">
      <c r="B9" s="4"/>
      <c r="C9" s="7" t="s">
        <v>7</v>
      </c>
      <c r="D9" s="228" t="s">
        <v>8</v>
      </c>
      <c r="E9" s="229"/>
      <c r="F9" s="5"/>
    </row>
    <row r="10" spans="2:6" ht="15.6" customHeight="1" x14ac:dyDescent="0.25">
      <c r="B10" s="4"/>
      <c r="C10" s="7" t="s">
        <v>9</v>
      </c>
      <c r="D10" s="228" t="s">
        <v>10</v>
      </c>
      <c r="E10" s="229"/>
      <c r="F10" s="5"/>
    </row>
    <row r="11" spans="2:6" x14ac:dyDescent="0.25">
      <c r="B11" s="4"/>
      <c r="C11" s="7" t="s">
        <v>11</v>
      </c>
      <c r="D11" s="228" t="s">
        <v>12</v>
      </c>
      <c r="E11" s="229"/>
      <c r="F11" s="5"/>
    </row>
    <row r="12" spans="2:6" ht="31.5" customHeight="1" x14ac:dyDescent="0.25">
      <c r="B12" s="4"/>
      <c r="C12" s="7" t="s">
        <v>13</v>
      </c>
      <c r="D12" s="228" t="s">
        <v>14</v>
      </c>
      <c r="E12" s="229"/>
      <c r="F12" s="5"/>
    </row>
    <row r="13" spans="2:6" x14ac:dyDescent="0.25">
      <c r="B13" s="4"/>
      <c r="C13" s="7" t="s">
        <v>15</v>
      </c>
      <c r="D13" s="228" t="s">
        <v>16</v>
      </c>
      <c r="E13" s="229"/>
      <c r="F13" s="5"/>
    </row>
    <row r="14" spans="2:6" x14ac:dyDescent="0.25">
      <c r="B14" s="4"/>
      <c r="C14" s="7" t="s">
        <v>17</v>
      </c>
      <c r="D14" s="228" t="s">
        <v>18</v>
      </c>
      <c r="E14" s="229"/>
      <c r="F14" s="5"/>
    </row>
    <row r="15" spans="2:6" ht="30" x14ac:dyDescent="0.25">
      <c r="B15" s="4"/>
      <c r="C15" s="7" t="s">
        <v>19</v>
      </c>
      <c r="D15" s="228" t="s">
        <v>20</v>
      </c>
      <c r="E15" s="229"/>
      <c r="F15" s="5"/>
    </row>
    <row r="16" spans="2:6" x14ac:dyDescent="0.25">
      <c r="B16" s="4"/>
      <c r="C16" s="7" t="s">
        <v>21</v>
      </c>
      <c r="D16" s="228" t="s">
        <v>22</v>
      </c>
      <c r="E16" s="229"/>
      <c r="F16" s="5"/>
    </row>
    <row r="17" spans="2:6" ht="45" x14ac:dyDescent="0.25">
      <c r="B17" s="4"/>
      <c r="C17" s="7" t="s">
        <v>23</v>
      </c>
      <c r="D17" s="235" t="s">
        <v>24</v>
      </c>
      <c r="E17" s="235"/>
      <c r="F17" s="5"/>
    </row>
    <row r="18" spans="2:6" ht="52.5" customHeight="1" x14ac:dyDescent="0.25">
      <c r="B18" s="4"/>
      <c r="C18" s="7" t="s">
        <v>25</v>
      </c>
      <c r="D18" s="235" t="s">
        <v>26</v>
      </c>
      <c r="E18" s="235"/>
      <c r="F18" s="5"/>
    </row>
    <row r="19" spans="2:6" ht="75" x14ac:dyDescent="0.25">
      <c r="B19" s="4"/>
      <c r="C19" s="7" t="s">
        <v>27</v>
      </c>
      <c r="D19" s="235" t="s">
        <v>28</v>
      </c>
      <c r="E19" s="235"/>
      <c r="F19" s="5"/>
    </row>
    <row r="20" spans="2:6" ht="60" x14ac:dyDescent="0.25">
      <c r="B20" s="4"/>
      <c r="C20" s="7" t="s">
        <v>29</v>
      </c>
      <c r="D20" s="235" t="s">
        <v>30</v>
      </c>
      <c r="E20" s="235"/>
      <c r="F20" s="5"/>
    </row>
    <row r="21" spans="2:6" ht="33.75" customHeight="1" x14ac:dyDescent="0.25">
      <c r="B21" s="4"/>
      <c r="C21" s="7" t="s">
        <v>31</v>
      </c>
      <c r="D21" s="235" t="s">
        <v>32</v>
      </c>
      <c r="E21" s="235"/>
      <c r="F21" s="5"/>
    </row>
    <row r="22" spans="2:6" ht="45" x14ac:dyDescent="0.25">
      <c r="B22" s="4"/>
      <c r="C22" s="7" t="s">
        <v>33</v>
      </c>
      <c r="D22" s="235" t="s">
        <v>34</v>
      </c>
      <c r="E22" s="235"/>
      <c r="F22" s="5"/>
    </row>
    <row r="23" spans="2:6" ht="41.25" customHeight="1" x14ac:dyDescent="0.25">
      <c r="B23" s="4"/>
      <c r="C23" s="7" t="s">
        <v>35</v>
      </c>
      <c r="D23" s="235" t="s">
        <v>36</v>
      </c>
      <c r="E23" s="235"/>
      <c r="F23" s="5"/>
    </row>
    <row r="24" spans="2:6" ht="90" x14ac:dyDescent="0.25">
      <c r="B24" s="4"/>
      <c r="C24" s="29" t="s">
        <v>37</v>
      </c>
      <c r="D24" s="235" t="s">
        <v>38</v>
      </c>
      <c r="E24" s="235"/>
      <c r="F24" s="5"/>
    </row>
    <row r="25" spans="2:6" ht="75" x14ac:dyDescent="0.25">
      <c r="B25" s="4"/>
      <c r="C25" s="29" t="s">
        <v>39</v>
      </c>
      <c r="D25" s="235" t="s">
        <v>40</v>
      </c>
      <c r="E25" s="235"/>
      <c r="F25" s="5"/>
    </row>
    <row r="26" spans="2:6" ht="90" x14ac:dyDescent="0.25">
      <c r="B26" s="4"/>
      <c r="C26" s="29" t="s">
        <v>41</v>
      </c>
      <c r="D26" s="235" t="s">
        <v>42</v>
      </c>
      <c r="E26" s="235"/>
      <c r="F26" s="5"/>
    </row>
    <row r="27" spans="2:6" ht="90" x14ac:dyDescent="0.25">
      <c r="B27" s="4"/>
      <c r="C27" s="29" t="s">
        <v>43</v>
      </c>
      <c r="D27" s="235" t="s">
        <v>44</v>
      </c>
      <c r="E27" s="235"/>
      <c r="F27" s="5"/>
    </row>
    <row r="28" spans="2:6" ht="30" x14ac:dyDescent="0.25">
      <c r="B28" s="4"/>
      <c r="C28" s="29" t="s">
        <v>45</v>
      </c>
      <c r="D28" s="235" t="s">
        <v>46</v>
      </c>
      <c r="E28" s="235"/>
      <c r="F28" s="5"/>
    </row>
    <row r="29" spans="2:6" ht="45" x14ac:dyDescent="0.25">
      <c r="B29" s="4"/>
      <c r="C29" s="29" t="s">
        <v>47</v>
      </c>
      <c r="D29" s="235" t="s">
        <v>48</v>
      </c>
      <c r="E29" s="235"/>
      <c r="F29" s="5"/>
    </row>
    <row r="30" spans="2:6" ht="30" x14ac:dyDescent="0.25">
      <c r="B30" s="4"/>
      <c r="C30" s="29" t="s">
        <v>49</v>
      </c>
      <c r="D30" s="235" t="s">
        <v>50</v>
      </c>
      <c r="E30" s="235"/>
      <c r="F30" s="5"/>
    </row>
    <row r="31" spans="2:6" ht="45" x14ac:dyDescent="0.25">
      <c r="B31" s="4"/>
      <c r="C31" s="8" t="s">
        <v>51</v>
      </c>
      <c r="D31" s="235" t="s">
        <v>52</v>
      </c>
      <c r="E31" s="235"/>
      <c r="F31" s="5"/>
    </row>
    <row r="32" spans="2:6" ht="60" x14ac:dyDescent="0.25">
      <c r="B32" s="4"/>
      <c r="C32" s="9" t="s">
        <v>53</v>
      </c>
      <c r="D32" s="235" t="s">
        <v>54</v>
      </c>
      <c r="E32" s="235"/>
      <c r="F32" s="5"/>
    </row>
    <row r="33" spans="2:6" ht="48" customHeight="1" x14ac:dyDescent="0.25">
      <c r="B33" s="4"/>
      <c r="C33" s="30" t="s">
        <v>55</v>
      </c>
      <c r="D33" s="235" t="s">
        <v>56</v>
      </c>
      <c r="E33" s="235"/>
      <c r="F33" s="5"/>
    </row>
    <row r="34" spans="2:6" ht="45" x14ac:dyDescent="0.25">
      <c r="B34" s="4"/>
      <c r="C34" s="9" t="s">
        <v>57</v>
      </c>
      <c r="D34" s="235" t="s">
        <v>58</v>
      </c>
      <c r="E34" s="235"/>
      <c r="F34" s="5"/>
    </row>
    <row r="35" spans="2:6" x14ac:dyDescent="0.25">
      <c r="B35" s="4"/>
      <c r="C35" s="10"/>
      <c r="D35" s="10"/>
      <c r="E35" s="10"/>
      <c r="F35" s="5"/>
    </row>
    <row r="36" spans="2:6" ht="18" customHeight="1" x14ac:dyDescent="0.3">
      <c r="B36" s="4"/>
      <c r="C36" s="232" t="s">
        <v>59</v>
      </c>
      <c r="D36" s="232"/>
      <c r="E36" s="232"/>
      <c r="F36" s="5"/>
    </row>
    <row r="37" spans="2:6" ht="54" customHeight="1" x14ac:dyDescent="0.25">
      <c r="B37" s="4"/>
      <c r="C37" s="233" t="s">
        <v>60</v>
      </c>
      <c r="D37" s="233"/>
      <c r="E37" s="233"/>
      <c r="F37" s="5"/>
    </row>
    <row r="38" spans="2:6" ht="18" customHeight="1" thickBot="1" x14ac:dyDescent="0.3">
      <c r="B38" s="11"/>
      <c r="C38" s="238"/>
      <c r="D38" s="238"/>
      <c r="E38" s="238"/>
      <c r="F38" s="12"/>
    </row>
    <row r="39" spans="2:6" ht="15.75" thickBot="1" x14ac:dyDescent="0.3"/>
    <row r="40" spans="2:6" ht="18" customHeight="1" x14ac:dyDescent="0.25">
      <c r="B40" s="2"/>
      <c r="C40" s="13"/>
      <c r="D40" s="13"/>
      <c r="E40" s="13"/>
      <c r="F40" s="3"/>
    </row>
    <row r="41" spans="2:6" ht="33" customHeight="1" x14ac:dyDescent="0.25">
      <c r="B41" s="4"/>
      <c r="C41" s="14" t="s">
        <v>61</v>
      </c>
      <c r="D41" s="236" t="s">
        <v>9</v>
      </c>
      <c r="E41" s="237"/>
      <c r="F41" s="5"/>
    </row>
    <row r="42" spans="2:6" ht="22.5" customHeight="1" x14ac:dyDescent="0.25">
      <c r="B42" s="4"/>
      <c r="C42" s="31"/>
      <c r="D42" s="17" t="s">
        <v>62</v>
      </c>
      <c r="E42" s="17"/>
      <c r="F42" s="5"/>
    </row>
    <row r="43" spans="2:6" ht="22.5" customHeight="1" x14ac:dyDescent="0.25">
      <c r="B43" s="4"/>
      <c r="C43" s="31"/>
      <c r="D43" s="17" t="s">
        <v>63</v>
      </c>
      <c r="E43" s="17"/>
      <c r="F43" s="5"/>
    </row>
    <row r="44" spans="2:6" ht="22.5" customHeight="1" x14ac:dyDescent="0.25">
      <c r="B44" s="4"/>
      <c r="C44" s="31"/>
      <c r="D44" s="17" t="s">
        <v>64</v>
      </c>
      <c r="E44" s="17"/>
      <c r="F44" s="5"/>
    </row>
    <row r="45" spans="2:6" ht="22.5" customHeight="1" x14ac:dyDescent="0.25">
      <c r="B45" s="4"/>
      <c r="C45" s="32"/>
      <c r="D45" s="17" t="s">
        <v>65</v>
      </c>
      <c r="E45" s="17"/>
      <c r="F45" s="5"/>
    </row>
    <row r="46" spans="2:6" ht="22.5" customHeight="1" x14ac:dyDescent="0.25">
      <c r="B46" s="4"/>
      <c r="C46" s="32"/>
      <c r="D46" s="17" t="s">
        <v>66</v>
      </c>
      <c r="E46" s="17"/>
      <c r="F46" s="5"/>
    </row>
    <row r="47" spans="2:6" ht="22.5" customHeight="1" x14ac:dyDescent="0.25">
      <c r="B47" s="4"/>
      <c r="C47" s="32"/>
      <c r="D47" s="17" t="s">
        <v>67</v>
      </c>
      <c r="E47" s="17"/>
      <c r="F47" s="5"/>
    </row>
    <row r="48" spans="2:6" ht="22.5" customHeight="1" x14ac:dyDescent="0.25">
      <c r="B48" s="4"/>
      <c r="C48" s="32"/>
      <c r="D48" s="17" t="s">
        <v>68</v>
      </c>
      <c r="E48" s="17"/>
      <c r="F48" s="5"/>
    </row>
    <row r="49" spans="2:6" ht="22.5" customHeight="1" x14ac:dyDescent="0.25">
      <c r="B49" s="4"/>
      <c r="C49" s="32"/>
      <c r="D49" s="17" t="s">
        <v>69</v>
      </c>
      <c r="E49" s="17"/>
      <c r="F49" s="5"/>
    </row>
    <row r="50" spans="2:6" ht="22.5" customHeight="1" x14ac:dyDescent="0.25">
      <c r="B50" s="4"/>
      <c r="C50" s="32"/>
      <c r="D50" s="17" t="s">
        <v>70</v>
      </c>
      <c r="E50" s="17"/>
      <c r="F50" s="5"/>
    </row>
    <row r="51" spans="2:6" ht="22.5" customHeight="1" x14ac:dyDescent="0.25">
      <c r="B51" s="4"/>
      <c r="C51" s="32"/>
      <c r="D51" s="17" t="s">
        <v>71</v>
      </c>
      <c r="E51" s="17"/>
      <c r="F51" s="5"/>
    </row>
    <row r="52" spans="2:6" ht="22.5" customHeight="1" x14ac:dyDescent="0.25">
      <c r="B52" s="4"/>
      <c r="C52" s="32"/>
      <c r="D52" s="17" t="s">
        <v>72</v>
      </c>
      <c r="E52" s="17"/>
      <c r="F52" s="5"/>
    </row>
    <row r="53" spans="2:6" ht="22.5" customHeight="1" x14ac:dyDescent="0.25">
      <c r="B53" s="4"/>
      <c r="C53" s="32"/>
      <c r="D53" s="17" t="s">
        <v>73</v>
      </c>
      <c r="E53" s="17"/>
      <c r="F53" s="5"/>
    </row>
    <row r="54" spans="2:6" ht="22.5" customHeight="1" x14ac:dyDescent="0.25">
      <c r="B54" s="4"/>
      <c r="C54" s="32"/>
      <c r="D54" s="17" t="s">
        <v>74</v>
      </c>
      <c r="E54" s="17"/>
      <c r="F54" s="5"/>
    </row>
    <row r="55" spans="2:6" ht="22.5" customHeight="1" x14ac:dyDescent="0.25">
      <c r="B55" s="4"/>
      <c r="C55" s="32"/>
      <c r="D55" s="17" t="s">
        <v>75</v>
      </c>
      <c r="E55" s="17"/>
      <c r="F55" s="5"/>
    </row>
    <row r="56" spans="2:6" ht="22.5" customHeight="1" x14ac:dyDescent="0.25">
      <c r="B56" s="4"/>
      <c r="C56" s="32"/>
      <c r="D56" s="17" t="s">
        <v>76</v>
      </c>
      <c r="E56" s="17"/>
      <c r="F56" s="5"/>
    </row>
    <row r="57" spans="2:6" ht="18" customHeight="1" thickBot="1" x14ac:dyDescent="0.3">
      <c r="B57" s="11"/>
      <c r="C57" s="15"/>
      <c r="D57" s="15"/>
      <c r="E57" s="16"/>
      <c r="F57" s="12"/>
    </row>
    <row r="58" spans="2:6" x14ac:dyDescent="0.25">
      <c r="C58"/>
      <c r="D58"/>
    </row>
    <row r="59" spans="2:6" x14ac:dyDescent="0.25">
      <c r="C59"/>
      <c r="D59"/>
    </row>
    <row r="60" spans="2:6" x14ac:dyDescent="0.25">
      <c r="C60"/>
      <c r="D60"/>
    </row>
    <row r="61" spans="2:6" x14ac:dyDescent="0.25">
      <c r="C61"/>
      <c r="D61"/>
    </row>
    <row r="62" spans="2:6" x14ac:dyDescent="0.25">
      <c r="C62"/>
      <c r="D62"/>
    </row>
    <row r="63" spans="2:6" x14ac:dyDescent="0.25">
      <c r="C63"/>
      <c r="D63"/>
    </row>
    <row r="64" spans="2:6" x14ac:dyDescent="0.25">
      <c r="C64"/>
      <c r="D64"/>
    </row>
    <row r="65" spans="3:4" x14ac:dyDescent="0.25">
      <c r="C65"/>
      <c r="D65"/>
    </row>
    <row r="66" spans="3:4" x14ac:dyDescent="0.25">
      <c r="C66"/>
      <c r="D66"/>
    </row>
    <row r="67" spans="3:4" x14ac:dyDescent="0.25">
      <c r="C67"/>
      <c r="D67"/>
    </row>
    <row r="68" spans="3:4" x14ac:dyDescent="0.25">
      <c r="C68"/>
      <c r="D68"/>
    </row>
    <row r="69" spans="3:4" x14ac:dyDescent="0.25">
      <c r="C69"/>
      <c r="D69"/>
    </row>
    <row r="70" spans="3:4" x14ac:dyDescent="0.25">
      <c r="C70"/>
      <c r="D70"/>
    </row>
    <row r="71" spans="3:4" x14ac:dyDescent="0.25">
      <c r="C71"/>
      <c r="D71"/>
    </row>
    <row r="72" spans="3:4" x14ac:dyDescent="0.25">
      <c r="C72"/>
      <c r="D72"/>
    </row>
    <row r="73" spans="3:4" x14ac:dyDescent="0.25">
      <c r="C73"/>
      <c r="D73"/>
    </row>
    <row r="74" spans="3:4" x14ac:dyDescent="0.25">
      <c r="C74"/>
      <c r="D74"/>
    </row>
    <row r="75" spans="3:4" x14ac:dyDescent="0.25">
      <c r="C75"/>
      <c r="D75"/>
    </row>
    <row r="76" spans="3:4" x14ac:dyDescent="0.25">
      <c r="C76"/>
      <c r="D76"/>
    </row>
    <row r="77" spans="3:4" x14ac:dyDescent="0.25">
      <c r="C77"/>
      <c r="D77"/>
    </row>
    <row r="78" spans="3:4" x14ac:dyDescent="0.25">
      <c r="C78"/>
      <c r="D78"/>
    </row>
    <row r="79" spans="3:4" x14ac:dyDescent="0.25">
      <c r="C79"/>
      <c r="D79"/>
    </row>
    <row r="80" spans="3:4" x14ac:dyDescent="0.25">
      <c r="C80"/>
      <c r="D80"/>
    </row>
    <row r="81" spans="3:4" x14ac:dyDescent="0.25">
      <c r="C81"/>
      <c r="D81"/>
    </row>
    <row r="82" spans="3:4" x14ac:dyDescent="0.25">
      <c r="C82"/>
      <c r="D82"/>
    </row>
    <row r="83" spans="3:4" x14ac:dyDescent="0.25">
      <c r="C83"/>
      <c r="D83"/>
    </row>
    <row r="84" spans="3:4" x14ac:dyDescent="0.25">
      <c r="C84"/>
      <c r="D84"/>
    </row>
    <row r="85" spans="3:4" x14ac:dyDescent="0.25">
      <c r="C85"/>
      <c r="D85"/>
    </row>
    <row r="86" spans="3:4" x14ac:dyDescent="0.25">
      <c r="C86"/>
      <c r="D86"/>
    </row>
    <row r="87" spans="3:4" x14ac:dyDescent="0.25">
      <c r="C87"/>
      <c r="D87"/>
    </row>
    <row r="88" spans="3:4" x14ac:dyDescent="0.25">
      <c r="C88"/>
      <c r="D88"/>
    </row>
    <row r="89" spans="3:4" x14ac:dyDescent="0.25">
      <c r="C89"/>
      <c r="D89"/>
    </row>
    <row r="90" spans="3:4" x14ac:dyDescent="0.25">
      <c r="C90"/>
      <c r="D90"/>
    </row>
    <row r="91" spans="3:4" x14ac:dyDescent="0.25">
      <c r="C91"/>
      <c r="D91"/>
    </row>
    <row r="92" spans="3:4" x14ac:dyDescent="0.25">
      <c r="C92"/>
      <c r="D92"/>
    </row>
    <row r="93" spans="3:4" x14ac:dyDescent="0.25">
      <c r="C93"/>
      <c r="D93"/>
    </row>
    <row r="94" spans="3:4" x14ac:dyDescent="0.25">
      <c r="C94"/>
      <c r="D94"/>
    </row>
    <row r="95" spans="3:4" x14ac:dyDescent="0.25">
      <c r="C95"/>
      <c r="D95"/>
    </row>
    <row r="96" spans="3:4" x14ac:dyDescent="0.25">
      <c r="C96"/>
      <c r="D96"/>
    </row>
    <row r="97" spans="3:4" x14ac:dyDescent="0.25">
      <c r="C97"/>
      <c r="D97"/>
    </row>
    <row r="98" spans="3:4" x14ac:dyDescent="0.25">
      <c r="C98"/>
      <c r="D98"/>
    </row>
    <row r="99" spans="3:4" x14ac:dyDescent="0.25">
      <c r="C99"/>
      <c r="D99"/>
    </row>
    <row r="100" spans="3:4" x14ac:dyDescent="0.25">
      <c r="C100"/>
      <c r="D100"/>
    </row>
    <row r="101" spans="3:4" x14ac:dyDescent="0.25">
      <c r="C101"/>
      <c r="D101"/>
    </row>
    <row r="102" spans="3:4" x14ac:dyDescent="0.25">
      <c r="C102"/>
      <c r="D102"/>
    </row>
    <row r="103" spans="3:4" x14ac:dyDescent="0.25">
      <c r="C103"/>
      <c r="D103"/>
    </row>
    <row r="104" spans="3:4" x14ac:dyDescent="0.25">
      <c r="C104"/>
      <c r="D104"/>
    </row>
    <row r="105" spans="3:4" x14ac:dyDescent="0.25">
      <c r="C105"/>
      <c r="D105"/>
    </row>
    <row r="106" spans="3:4" x14ac:dyDescent="0.25">
      <c r="C106"/>
      <c r="D106"/>
    </row>
    <row r="107" spans="3:4" x14ac:dyDescent="0.25">
      <c r="C107"/>
      <c r="D107"/>
    </row>
    <row r="108" spans="3:4" x14ac:dyDescent="0.25">
      <c r="C108"/>
      <c r="D108"/>
    </row>
    <row r="109" spans="3:4" x14ac:dyDescent="0.25">
      <c r="C109"/>
      <c r="D109"/>
    </row>
    <row r="110" spans="3:4" x14ac:dyDescent="0.25">
      <c r="C110"/>
      <c r="D110"/>
    </row>
    <row r="111" spans="3:4" x14ac:dyDescent="0.25">
      <c r="C111"/>
      <c r="D111"/>
    </row>
    <row r="112" spans="3:4" x14ac:dyDescent="0.25">
      <c r="C112"/>
      <c r="D112"/>
    </row>
    <row r="113" spans="3:4" x14ac:dyDescent="0.25">
      <c r="C113"/>
      <c r="D113"/>
    </row>
    <row r="114" spans="3:4" x14ac:dyDescent="0.25">
      <c r="C114"/>
      <c r="D114"/>
    </row>
    <row r="115" spans="3:4" x14ac:dyDescent="0.25">
      <c r="C115"/>
      <c r="D115"/>
    </row>
    <row r="116" spans="3:4" x14ac:dyDescent="0.25">
      <c r="C116"/>
      <c r="D116"/>
    </row>
    <row r="117" spans="3:4" x14ac:dyDescent="0.25">
      <c r="C117"/>
      <c r="D117"/>
    </row>
    <row r="118" spans="3:4" x14ac:dyDescent="0.25">
      <c r="C118"/>
      <c r="D118"/>
    </row>
    <row r="119" spans="3:4" x14ac:dyDescent="0.25">
      <c r="C119"/>
      <c r="D119"/>
    </row>
    <row r="120" spans="3:4" x14ac:dyDescent="0.25">
      <c r="C120"/>
      <c r="D120"/>
    </row>
    <row r="121" spans="3:4" x14ac:dyDescent="0.25">
      <c r="C121"/>
      <c r="D121"/>
    </row>
    <row r="122" spans="3:4" x14ac:dyDescent="0.25">
      <c r="C122"/>
      <c r="D122"/>
    </row>
    <row r="123" spans="3:4" x14ac:dyDescent="0.25">
      <c r="C123"/>
      <c r="D123"/>
    </row>
    <row r="124" spans="3:4" x14ac:dyDescent="0.25">
      <c r="C124"/>
      <c r="D124"/>
    </row>
    <row r="125" spans="3:4" x14ac:dyDescent="0.25">
      <c r="C125"/>
      <c r="D125"/>
    </row>
    <row r="126" spans="3:4" x14ac:dyDescent="0.25">
      <c r="C126"/>
      <c r="D126"/>
    </row>
    <row r="127" spans="3:4" x14ac:dyDescent="0.25">
      <c r="C127"/>
      <c r="D127"/>
    </row>
    <row r="128" spans="3:4" x14ac:dyDescent="0.25">
      <c r="C128"/>
      <c r="D128"/>
    </row>
    <row r="129" spans="3:4" x14ac:dyDescent="0.25">
      <c r="C129"/>
      <c r="D129"/>
    </row>
    <row r="130" spans="3:4" x14ac:dyDescent="0.25">
      <c r="C130"/>
      <c r="D130"/>
    </row>
    <row r="131" spans="3:4" x14ac:dyDescent="0.25">
      <c r="C131"/>
      <c r="D131"/>
    </row>
    <row r="132" spans="3:4" x14ac:dyDescent="0.25">
      <c r="C132"/>
      <c r="D132"/>
    </row>
    <row r="133" spans="3:4" x14ac:dyDescent="0.25">
      <c r="C133"/>
      <c r="D133"/>
    </row>
    <row r="134" spans="3:4" x14ac:dyDescent="0.25">
      <c r="C134"/>
      <c r="D134"/>
    </row>
    <row r="135" spans="3:4" x14ac:dyDescent="0.25">
      <c r="C135"/>
      <c r="D135"/>
    </row>
    <row r="136" spans="3:4" x14ac:dyDescent="0.25">
      <c r="C136"/>
      <c r="D136"/>
    </row>
    <row r="137" spans="3:4" x14ac:dyDescent="0.25">
      <c r="C137"/>
      <c r="D137"/>
    </row>
    <row r="138" spans="3:4" x14ac:dyDescent="0.25">
      <c r="C138"/>
      <c r="D138"/>
    </row>
    <row r="139" spans="3:4" x14ac:dyDescent="0.25">
      <c r="C139"/>
      <c r="D139"/>
    </row>
    <row r="140" spans="3:4" x14ac:dyDescent="0.25">
      <c r="C140"/>
      <c r="D140"/>
    </row>
    <row r="141" spans="3:4" x14ac:dyDescent="0.25">
      <c r="C141"/>
      <c r="D141"/>
    </row>
    <row r="142" spans="3:4" x14ac:dyDescent="0.25">
      <c r="C142"/>
      <c r="D142"/>
    </row>
    <row r="143" spans="3:4" x14ac:dyDescent="0.25">
      <c r="C143"/>
      <c r="D143"/>
    </row>
    <row r="144" spans="3:4" x14ac:dyDescent="0.25">
      <c r="C144"/>
      <c r="D144"/>
    </row>
    <row r="145" spans="3:4" x14ac:dyDescent="0.25">
      <c r="C145"/>
      <c r="D145"/>
    </row>
    <row r="146" spans="3:4" x14ac:dyDescent="0.25">
      <c r="C146"/>
      <c r="D146"/>
    </row>
    <row r="147" spans="3:4" x14ac:dyDescent="0.25">
      <c r="C147"/>
      <c r="D147"/>
    </row>
    <row r="148" spans="3:4" x14ac:dyDescent="0.25">
      <c r="C148"/>
      <c r="D148"/>
    </row>
    <row r="149" spans="3:4" x14ac:dyDescent="0.25">
      <c r="C149"/>
      <c r="D149"/>
    </row>
    <row r="150" spans="3:4" x14ac:dyDescent="0.25">
      <c r="C150"/>
      <c r="D150"/>
    </row>
    <row r="151" spans="3:4" x14ac:dyDescent="0.25">
      <c r="C151"/>
      <c r="D151"/>
    </row>
    <row r="152" spans="3:4" x14ac:dyDescent="0.25">
      <c r="C152"/>
      <c r="D152"/>
    </row>
    <row r="153" spans="3:4" x14ac:dyDescent="0.25">
      <c r="C153"/>
      <c r="D153"/>
    </row>
    <row r="154" spans="3:4" x14ac:dyDescent="0.25">
      <c r="C154"/>
      <c r="D154"/>
    </row>
    <row r="155" spans="3:4" x14ac:dyDescent="0.25">
      <c r="C155"/>
      <c r="D155"/>
    </row>
    <row r="156" spans="3:4" x14ac:dyDescent="0.25">
      <c r="C156"/>
      <c r="D156"/>
    </row>
    <row r="157" spans="3:4" x14ac:dyDescent="0.25">
      <c r="C157"/>
      <c r="D157"/>
    </row>
    <row r="158" spans="3:4" x14ac:dyDescent="0.25">
      <c r="C158"/>
      <c r="D158"/>
    </row>
    <row r="159" spans="3:4" x14ac:dyDescent="0.25">
      <c r="C159"/>
      <c r="D159"/>
    </row>
    <row r="160" spans="3:4" x14ac:dyDescent="0.25">
      <c r="C160"/>
      <c r="D160"/>
    </row>
    <row r="161" spans="3:4" x14ac:dyDescent="0.25">
      <c r="C161"/>
      <c r="D161"/>
    </row>
    <row r="162" spans="3:4" x14ac:dyDescent="0.25">
      <c r="C162"/>
      <c r="D162"/>
    </row>
    <row r="163" spans="3:4" x14ac:dyDescent="0.25">
      <c r="C163"/>
      <c r="D163"/>
    </row>
    <row r="164" spans="3:4" x14ac:dyDescent="0.25">
      <c r="C164"/>
      <c r="D164"/>
    </row>
    <row r="165" spans="3:4" x14ac:dyDescent="0.25">
      <c r="C165"/>
      <c r="D165"/>
    </row>
    <row r="166" spans="3:4" x14ac:dyDescent="0.25">
      <c r="C166"/>
      <c r="D166"/>
    </row>
    <row r="167" spans="3:4" x14ac:dyDescent="0.25">
      <c r="C167"/>
      <c r="D167"/>
    </row>
    <row r="168" spans="3:4" x14ac:dyDescent="0.25">
      <c r="C168"/>
      <c r="D168"/>
    </row>
    <row r="169" spans="3:4" x14ac:dyDescent="0.25">
      <c r="C169"/>
      <c r="D169"/>
    </row>
    <row r="170" spans="3:4" x14ac:dyDescent="0.25">
      <c r="C170"/>
      <c r="D170"/>
    </row>
    <row r="171" spans="3:4" x14ac:dyDescent="0.25">
      <c r="C171"/>
      <c r="D171"/>
    </row>
    <row r="172" spans="3:4" x14ac:dyDescent="0.25">
      <c r="C172"/>
      <c r="D172"/>
    </row>
    <row r="173" spans="3:4" x14ac:dyDescent="0.25">
      <c r="C173"/>
      <c r="D173"/>
    </row>
    <row r="174" spans="3:4" x14ac:dyDescent="0.25">
      <c r="C174"/>
      <c r="D174"/>
    </row>
    <row r="175" spans="3:4" x14ac:dyDescent="0.25">
      <c r="C175"/>
      <c r="D175"/>
    </row>
    <row r="176" spans="3:4" x14ac:dyDescent="0.25">
      <c r="C176"/>
      <c r="D176"/>
    </row>
    <row r="177" spans="3:4" x14ac:dyDescent="0.25">
      <c r="C177"/>
      <c r="D177"/>
    </row>
    <row r="178" spans="3:4" x14ac:dyDescent="0.25">
      <c r="C178"/>
      <c r="D178"/>
    </row>
    <row r="179" spans="3:4" x14ac:dyDescent="0.25">
      <c r="C179"/>
      <c r="D179"/>
    </row>
    <row r="180" spans="3:4" x14ac:dyDescent="0.25">
      <c r="C180"/>
      <c r="D180"/>
    </row>
    <row r="181" spans="3:4" x14ac:dyDescent="0.25">
      <c r="C181"/>
      <c r="D181"/>
    </row>
    <row r="182" spans="3:4" x14ac:dyDescent="0.25">
      <c r="C182"/>
      <c r="D182"/>
    </row>
    <row r="183" spans="3:4" x14ac:dyDescent="0.25">
      <c r="C183"/>
      <c r="D183"/>
    </row>
    <row r="184" spans="3:4" x14ac:dyDescent="0.25">
      <c r="C184"/>
      <c r="D184"/>
    </row>
    <row r="185" spans="3:4" x14ac:dyDescent="0.25">
      <c r="C185"/>
      <c r="D185"/>
    </row>
    <row r="186" spans="3:4" x14ac:dyDescent="0.25">
      <c r="C186"/>
      <c r="D186"/>
    </row>
    <row r="187" spans="3:4" x14ac:dyDescent="0.25">
      <c r="C187"/>
      <c r="D187"/>
    </row>
    <row r="188" spans="3:4" x14ac:dyDescent="0.25">
      <c r="C188"/>
      <c r="D188"/>
    </row>
    <row r="189" spans="3:4" x14ac:dyDescent="0.25">
      <c r="C189"/>
      <c r="D189"/>
    </row>
    <row r="190" spans="3:4" x14ac:dyDescent="0.25">
      <c r="C190"/>
      <c r="D190"/>
    </row>
    <row r="191" spans="3:4" x14ac:dyDescent="0.25">
      <c r="C191"/>
      <c r="D191"/>
    </row>
    <row r="192" spans="3:4" x14ac:dyDescent="0.25">
      <c r="C192"/>
      <c r="D192"/>
    </row>
    <row r="193" spans="3:4" x14ac:dyDescent="0.25">
      <c r="C193"/>
      <c r="D193"/>
    </row>
    <row r="194" spans="3:4" x14ac:dyDescent="0.25">
      <c r="C194"/>
      <c r="D194"/>
    </row>
    <row r="195" spans="3:4" x14ac:dyDescent="0.25">
      <c r="C195"/>
      <c r="D195"/>
    </row>
    <row r="196" spans="3:4" x14ac:dyDescent="0.25">
      <c r="C196"/>
      <c r="D196"/>
    </row>
    <row r="197" spans="3:4" x14ac:dyDescent="0.25">
      <c r="C197"/>
      <c r="D197"/>
    </row>
    <row r="198" spans="3:4" x14ac:dyDescent="0.25">
      <c r="C198"/>
      <c r="D198"/>
    </row>
    <row r="199" spans="3:4" x14ac:dyDescent="0.25">
      <c r="C199"/>
      <c r="D199"/>
    </row>
    <row r="200" spans="3:4" x14ac:dyDescent="0.25">
      <c r="C200"/>
      <c r="D200"/>
    </row>
    <row r="201" spans="3:4" x14ac:dyDescent="0.25">
      <c r="C201"/>
      <c r="D201"/>
    </row>
    <row r="202" spans="3:4" x14ac:dyDescent="0.25">
      <c r="C202"/>
      <c r="D202"/>
    </row>
    <row r="203" spans="3:4" x14ac:dyDescent="0.25">
      <c r="C203"/>
      <c r="D203"/>
    </row>
    <row r="204" spans="3:4" x14ac:dyDescent="0.25">
      <c r="C204"/>
      <c r="D204"/>
    </row>
    <row r="205" spans="3:4" x14ac:dyDescent="0.25">
      <c r="C205"/>
      <c r="D205"/>
    </row>
    <row r="206" spans="3:4" x14ac:dyDescent="0.25">
      <c r="C206"/>
      <c r="D206"/>
    </row>
    <row r="207" spans="3:4" x14ac:dyDescent="0.25">
      <c r="C207"/>
      <c r="D207"/>
    </row>
    <row r="208" spans="3:4" x14ac:dyDescent="0.25">
      <c r="C208"/>
      <c r="D208"/>
    </row>
    <row r="209" spans="3:4" x14ac:dyDescent="0.25">
      <c r="C209"/>
      <c r="D209"/>
    </row>
    <row r="210" spans="3:4" x14ac:dyDescent="0.25">
      <c r="C210"/>
      <c r="D210"/>
    </row>
    <row r="211" spans="3:4" x14ac:dyDescent="0.25">
      <c r="C211"/>
      <c r="D211"/>
    </row>
    <row r="212" spans="3:4" x14ac:dyDescent="0.25">
      <c r="C212"/>
      <c r="D212"/>
    </row>
    <row r="213" spans="3:4" x14ac:dyDescent="0.25">
      <c r="C213"/>
      <c r="D213"/>
    </row>
    <row r="214" spans="3:4" x14ac:dyDescent="0.25">
      <c r="C214"/>
      <c r="D214"/>
    </row>
    <row r="215" spans="3:4" x14ac:dyDescent="0.25">
      <c r="C215"/>
      <c r="D215"/>
    </row>
    <row r="216" spans="3:4" x14ac:dyDescent="0.25">
      <c r="C216"/>
      <c r="D216"/>
    </row>
    <row r="217" spans="3:4" x14ac:dyDescent="0.25">
      <c r="C217"/>
      <c r="D217"/>
    </row>
    <row r="218" spans="3:4" x14ac:dyDescent="0.25">
      <c r="C218"/>
      <c r="D218"/>
    </row>
    <row r="219" spans="3:4" x14ac:dyDescent="0.25">
      <c r="C219"/>
      <c r="D219"/>
    </row>
    <row r="220" spans="3:4" x14ac:dyDescent="0.25">
      <c r="C220"/>
      <c r="D220"/>
    </row>
    <row r="221" spans="3:4" x14ac:dyDescent="0.25">
      <c r="C221"/>
      <c r="D221"/>
    </row>
    <row r="222" spans="3:4" x14ac:dyDescent="0.25">
      <c r="C222"/>
      <c r="D222"/>
    </row>
    <row r="223" spans="3:4" x14ac:dyDescent="0.25">
      <c r="C223"/>
      <c r="D223"/>
    </row>
    <row r="224" spans="3:4" x14ac:dyDescent="0.25">
      <c r="C224"/>
      <c r="D224"/>
    </row>
    <row r="225" spans="3:4" x14ac:dyDescent="0.25">
      <c r="C225"/>
      <c r="D225"/>
    </row>
    <row r="226" spans="3:4" x14ac:dyDescent="0.25">
      <c r="C226"/>
      <c r="D226"/>
    </row>
    <row r="227" spans="3:4" x14ac:dyDescent="0.25">
      <c r="C227"/>
      <c r="D227"/>
    </row>
    <row r="228" spans="3:4" x14ac:dyDescent="0.25">
      <c r="C228"/>
      <c r="D228"/>
    </row>
    <row r="229" spans="3:4" x14ac:dyDescent="0.25">
      <c r="C229"/>
      <c r="D229"/>
    </row>
    <row r="230" spans="3:4" x14ac:dyDescent="0.25">
      <c r="C230"/>
      <c r="D230"/>
    </row>
    <row r="231" spans="3:4" x14ac:dyDescent="0.25">
      <c r="C231"/>
      <c r="D231"/>
    </row>
    <row r="232" spans="3:4" x14ac:dyDescent="0.25">
      <c r="C232"/>
      <c r="D232"/>
    </row>
    <row r="233" spans="3:4" x14ac:dyDescent="0.25">
      <c r="C233"/>
      <c r="D233"/>
    </row>
    <row r="234" spans="3:4" x14ac:dyDescent="0.25">
      <c r="C234"/>
      <c r="D234"/>
    </row>
    <row r="235" spans="3:4" x14ac:dyDescent="0.25">
      <c r="C235"/>
      <c r="D235"/>
    </row>
    <row r="236" spans="3:4" x14ac:dyDescent="0.25">
      <c r="C236"/>
      <c r="D236"/>
    </row>
    <row r="237" spans="3:4" x14ac:dyDescent="0.25">
      <c r="C237"/>
      <c r="D237"/>
    </row>
    <row r="238" spans="3:4" x14ac:dyDescent="0.25">
      <c r="C238"/>
      <c r="D238"/>
    </row>
    <row r="239" spans="3:4" x14ac:dyDescent="0.25">
      <c r="C239"/>
      <c r="D239"/>
    </row>
    <row r="240" spans="3:4" x14ac:dyDescent="0.25">
      <c r="C240"/>
      <c r="D240"/>
    </row>
    <row r="241" spans="3:4" x14ac:dyDescent="0.25">
      <c r="C241"/>
      <c r="D241"/>
    </row>
    <row r="242" spans="3:4" x14ac:dyDescent="0.25">
      <c r="C242"/>
      <c r="D242"/>
    </row>
    <row r="243" spans="3:4" x14ac:dyDescent="0.25">
      <c r="C243"/>
      <c r="D243"/>
    </row>
    <row r="244" spans="3:4" x14ac:dyDescent="0.25">
      <c r="C244"/>
      <c r="D244"/>
    </row>
    <row r="245" spans="3:4" x14ac:dyDescent="0.25">
      <c r="C245"/>
      <c r="D245"/>
    </row>
    <row r="246" spans="3:4" x14ac:dyDescent="0.25">
      <c r="C246"/>
      <c r="D246"/>
    </row>
    <row r="247" spans="3:4" x14ac:dyDescent="0.25">
      <c r="C247"/>
      <c r="D247"/>
    </row>
    <row r="248" spans="3:4" x14ac:dyDescent="0.25">
      <c r="C248"/>
      <c r="D248"/>
    </row>
    <row r="249" spans="3:4" x14ac:dyDescent="0.25">
      <c r="C249"/>
      <c r="D249"/>
    </row>
    <row r="250" spans="3:4" x14ac:dyDescent="0.25">
      <c r="C250"/>
      <c r="D250"/>
    </row>
    <row r="251" spans="3:4" x14ac:dyDescent="0.25">
      <c r="C251"/>
      <c r="D251"/>
    </row>
    <row r="252" spans="3:4" x14ac:dyDescent="0.25">
      <c r="C252"/>
      <c r="D252"/>
    </row>
    <row r="253" spans="3:4" x14ac:dyDescent="0.25">
      <c r="C253"/>
      <c r="D253"/>
    </row>
    <row r="254" spans="3:4" x14ac:dyDescent="0.25">
      <c r="C254"/>
      <c r="D254"/>
    </row>
    <row r="255" spans="3:4" x14ac:dyDescent="0.25">
      <c r="C255"/>
      <c r="D255"/>
    </row>
    <row r="256" spans="3:4" x14ac:dyDescent="0.25">
      <c r="C256"/>
      <c r="D256"/>
    </row>
    <row r="257" spans="3:4" x14ac:dyDescent="0.25">
      <c r="C257"/>
      <c r="D257"/>
    </row>
    <row r="258" spans="3:4" x14ac:dyDescent="0.25">
      <c r="C258"/>
      <c r="D258"/>
    </row>
    <row r="259" spans="3:4" x14ac:dyDescent="0.25">
      <c r="C259"/>
      <c r="D259"/>
    </row>
    <row r="260" spans="3:4" x14ac:dyDescent="0.25">
      <c r="C260"/>
      <c r="D260"/>
    </row>
    <row r="261" spans="3:4" x14ac:dyDescent="0.25">
      <c r="C261"/>
      <c r="D261"/>
    </row>
    <row r="262" spans="3:4" x14ac:dyDescent="0.25">
      <c r="C262"/>
      <c r="D262"/>
    </row>
    <row r="263" spans="3:4" x14ac:dyDescent="0.25">
      <c r="C263"/>
      <c r="D263"/>
    </row>
    <row r="264" spans="3:4" x14ac:dyDescent="0.25">
      <c r="C264"/>
      <c r="D264"/>
    </row>
    <row r="265" spans="3:4" x14ac:dyDescent="0.25">
      <c r="C265"/>
      <c r="D265"/>
    </row>
    <row r="266" spans="3:4" x14ac:dyDescent="0.25">
      <c r="C266"/>
      <c r="D266"/>
    </row>
    <row r="267" spans="3:4" x14ac:dyDescent="0.25">
      <c r="C267"/>
      <c r="D267"/>
    </row>
    <row r="268" spans="3:4" x14ac:dyDescent="0.25">
      <c r="C268"/>
      <c r="D268"/>
    </row>
    <row r="269" spans="3:4" x14ac:dyDescent="0.25">
      <c r="C269"/>
      <c r="D269"/>
    </row>
    <row r="270" spans="3:4" x14ac:dyDescent="0.25">
      <c r="C270"/>
      <c r="D270"/>
    </row>
    <row r="271" spans="3:4" x14ac:dyDescent="0.25">
      <c r="C271"/>
      <c r="D271"/>
    </row>
    <row r="272" spans="3:4" x14ac:dyDescent="0.25">
      <c r="C272"/>
      <c r="D272"/>
    </row>
    <row r="273" spans="3:4" x14ac:dyDescent="0.25">
      <c r="C273"/>
      <c r="D273"/>
    </row>
    <row r="274" spans="3:4" x14ac:dyDescent="0.25">
      <c r="C274"/>
      <c r="D274"/>
    </row>
    <row r="275" spans="3:4" x14ac:dyDescent="0.25">
      <c r="C275"/>
      <c r="D275"/>
    </row>
    <row r="276" spans="3:4" x14ac:dyDescent="0.25">
      <c r="C276"/>
      <c r="D276"/>
    </row>
    <row r="277" spans="3:4" x14ac:dyDescent="0.25">
      <c r="C277"/>
      <c r="D277"/>
    </row>
    <row r="278" spans="3:4" x14ac:dyDescent="0.25">
      <c r="C278"/>
      <c r="D278"/>
    </row>
    <row r="279" spans="3:4" x14ac:dyDescent="0.25">
      <c r="C279"/>
      <c r="D279"/>
    </row>
    <row r="280" spans="3:4" x14ac:dyDescent="0.25">
      <c r="C280"/>
      <c r="D280"/>
    </row>
    <row r="281" spans="3:4" x14ac:dyDescent="0.25">
      <c r="C281"/>
      <c r="D281"/>
    </row>
    <row r="282" spans="3:4" x14ac:dyDescent="0.25">
      <c r="C282"/>
      <c r="D282"/>
    </row>
    <row r="283" spans="3:4" x14ac:dyDescent="0.25">
      <c r="C283"/>
      <c r="D283"/>
    </row>
    <row r="284" spans="3:4" x14ac:dyDescent="0.25">
      <c r="C284"/>
      <c r="D284"/>
    </row>
  </sheetData>
  <sortState xmlns:xlrd2="http://schemas.microsoft.com/office/spreadsheetml/2017/richdata2" ref="B47:E62">
    <sortCondition ref="B46"/>
  </sortState>
  <mergeCells count="35">
    <mergeCell ref="D16:E16"/>
    <mergeCell ref="D28:E28"/>
    <mergeCell ref="D29:E29"/>
    <mergeCell ref="D24:E24"/>
    <mergeCell ref="D25:E25"/>
    <mergeCell ref="D26:E26"/>
    <mergeCell ref="D27:E27"/>
    <mergeCell ref="D23:E23"/>
    <mergeCell ref="D41:E41"/>
    <mergeCell ref="D17:E17"/>
    <mergeCell ref="D18:E18"/>
    <mergeCell ref="C36:E36"/>
    <mergeCell ref="C37:E37"/>
    <mergeCell ref="C38:E38"/>
    <mergeCell ref="D33:E33"/>
    <mergeCell ref="D34:E34"/>
    <mergeCell ref="D30:E30"/>
    <mergeCell ref="D31:E31"/>
    <mergeCell ref="D32:E32"/>
    <mergeCell ref="D19:E19"/>
    <mergeCell ref="D20:E20"/>
    <mergeCell ref="D21:E21"/>
    <mergeCell ref="D22:E22"/>
    <mergeCell ref="D15:E15"/>
    <mergeCell ref="C2:E3"/>
    <mergeCell ref="C4:E4"/>
    <mergeCell ref="C5:E5"/>
    <mergeCell ref="D7:E7"/>
    <mergeCell ref="D8:E8"/>
    <mergeCell ref="D9:E9"/>
    <mergeCell ref="D13:E13"/>
    <mergeCell ref="D11:E11"/>
    <mergeCell ref="D10:E10"/>
    <mergeCell ref="D12:E12"/>
    <mergeCell ref="D14:E14"/>
  </mergeCells>
  <pageMargins left="0.7" right="0.7" top="0.75" bottom="0.75" header="0.3" footer="0.3"/>
  <pageSetup scale="9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9"/>
  <dimension ref="A1:RN244"/>
  <sheetViews>
    <sheetView showGridLines="0" tabSelected="1" zoomScale="60" zoomScaleNormal="60" workbookViewId="0">
      <pane xSplit="8" ySplit="4" topLeftCell="I5" activePane="bottomRight" state="frozen"/>
      <selection pane="topRight" activeCell="I1" sqref="I1"/>
      <selection pane="bottomLeft" activeCell="A5" sqref="A5"/>
      <selection pane="bottomRight" activeCell="I212" sqref="I212"/>
    </sheetView>
  </sheetViews>
  <sheetFormatPr baseColWidth="10" defaultColWidth="11.42578125" defaultRowHeight="35.1" customHeight="1" x14ac:dyDescent="0.2"/>
  <cols>
    <col min="1" max="1" width="26.85546875" style="53" customWidth="1"/>
    <col min="2" max="2" width="32" style="53" customWidth="1"/>
    <col min="3" max="3" width="36.28515625" style="53" customWidth="1"/>
    <col min="4" max="4" width="26.140625" style="53" customWidth="1"/>
    <col min="5" max="5" width="27.7109375" style="345" bestFit="1" customWidth="1"/>
    <col min="6" max="6" width="24.5703125" style="53" bestFit="1" customWidth="1"/>
    <col min="7" max="7" width="29.140625" style="53" customWidth="1"/>
    <col min="8" max="8" width="34.85546875" style="53" customWidth="1"/>
    <col min="9" max="9" width="55.85546875" style="53" customWidth="1"/>
    <col min="10" max="10" width="15.140625" style="53" customWidth="1"/>
    <col min="11" max="11" width="27.5703125" style="53" customWidth="1"/>
    <col min="12" max="12" width="37.28515625" style="53" customWidth="1"/>
    <col min="13" max="14" width="34" style="53" customWidth="1"/>
    <col min="15" max="15" width="34.5703125" style="53" customWidth="1"/>
    <col min="16" max="16" width="18.28515625" style="53" customWidth="1"/>
    <col min="17" max="17" width="24.28515625" style="53" customWidth="1"/>
    <col min="18" max="19" width="34.28515625" style="53" customWidth="1"/>
    <col min="20" max="20" width="43.5703125" style="53" customWidth="1"/>
    <col min="21" max="21" width="34.140625" style="53" customWidth="1"/>
    <col min="22" max="22" width="141.5703125" style="346" hidden="1" customWidth="1"/>
    <col min="23" max="23" width="24" style="53" customWidth="1"/>
    <col min="24" max="24" width="43" style="53" customWidth="1"/>
    <col min="25" max="25" width="20.7109375" style="53" bestFit="1" customWidth="1"/>
    <col min="26" max="26" width="34.140625" style="53" hidden="1" customWidth="1"/>
    <col min="27" max="27" width="29.28515625" style="53" hidden="1" customWidth="1"/>
    <col min="28" max="28" width="37.28515625" style="53" hidden="1" customWidth="1"/>
    <col min="29" max="29" width="20.7109375" style="53" hidden="1" customWidth="1"/>
    <col min="30" max="30" width="22.28515625" style="53" hidden="1" customWidth="1"/>
    <col min="31" max="31" width="25.42578125" style="53" hidden="1" customWidth="1"/>
    <col min="32" max="32" width="22.85546875" style="53" hidden="1" customWidth="1"/>
    <col min="33" max="33" width="22.28515625" style="53" hidden="1" customWidth="1"/>
    <col min="34" max="35" width="23" style="53" hidden="1" customWidth="1"/>
    <col min="36" max="36" width="21.7109375" style="53" customWidth="1"/>
    <col min="37" max="37" width="18.85546875" style="53" customWidth="1"/>
    <col min="38" max="38" width="18.28515625" style="53" customWidth="1"/>
    <col min="39" max="39" width="17" style="53" customWidth="1"/>
    <col min="40" max="40" width="19.140625" style="53" customWidth="1"/>
    <col min="41" max="41" width="47.42578125" style="53" hidden="1" customWidth="1"/>
    <col min="42" max="42" width="33" style="53" hidden="1" customWidth="1"/>
    <col min="43" max="43" width="46.140625" style="53" hidden="1" customWidth="1"/>
    <col min="44" max="44" width="21.85546875" style="53" hidden="1" customWidth="1"/>
    <col min="45" max="16384" width="11.42578125" style="53"/>
  </cols>
  <sheetData>
    <row r="1" spans="1:44" ht="19.5" customHeight="1" x14ac:dyDescent="0.2">
      <c r="A1" s="313"/>
      <c r="B1" s="313"/>
      <c r="C1" s="314" t="s">
        <v>77</v>
      </c>
      <c r="D1" s="315"/>
      <c r="E1" s="315"/>
      <c r="F1" s="315"/>
      <c r="G1" s="315"/>
      <c r="H1" s="315"/>
      <c r="I1" s="315"/>
      <c r="J1" s="315"/>
      <c r="K1" s="52"/>
      <c r="L1" s="316"/>
      <c r="M1" s="317"/>
      <c r="N1" s="313"/>
      <c r="O1" s="318" t="s">
        <v>77</v>
      </c>
      <c r="P1" s="319"/>
      <c r="Q1" s="319"/>
      <c r="R1" s="319"/>
      <c r="S1" s="319"/>
      <c r="T1" s="319"/>
      <c r="U1" s="319"/>
      <c r="V1" s="319"/>
      <c r="W1" s="319"/>
      <c r="X1" s="319"/>
      <c r="Y1" s="320"/>
      <c r="Z1" s="321" t="s">
        <v>78</v>
      </c>
      <c r="AA1" s="322" t="s">
        <v>79</v>
      </c>
      <c r="AB1" s="323"/>
      <c r="AC1" s="323"/>
      <c r="AD1" s="324"/>
      <c r="AE1" s="324"/>
      <c r="AF1" s="324"/>
      <c r="AG1" s="324"/>
      <c r="AH1" s="324"/>
      <c r="AI1" s="324"/>
      <c r="AJ1" s="324"/>
      <c r="AK1" s="324"/>
      <c r="AL1" s="324"/>
      <c r="AM1" s="324"/>
      <c r="AN1" s="324"/>
      <c r="AO1" s="324"/>
      <c r="AP1" s="324"/>
      <c r="AQ1" s="321" t="s">
        <v>78</v>
      </c>
      <c r="AR1" s="51" t="s">
        <v>79</v>
      </c>
    </row>
    <row r="2" spans="1:44" ht="18.75" customHeight="1" x14ac:dyDescent="0.2">
      <c r="A2" s="313"/>
      <c r="B2" s="313"/>
      <c r="C2" s="325"/>
      <c r="D2" s="319"/>
      <c r="E2" s="319"/>
      <c r="F2" s="319"/>
      <c r="G2" s="319"/>
      <c r="H2" s="319"/>
      <c r="I2" s="319"/>
      <c r="J2" s="319"/>
      <c r="K2" s="52"/>
      <c r="L2" s="316"/>
      <c r="M2" s="317"/>
      <c r="N2" s="313"/>
      <c r="O2" s="325"/>
      <c r="P2" s="319"/>
      <c r="Q2" s="319"/>
      <c r="R2" s="319"/>
      <c r="S2" s="319"/>
      <c r="T2" s="319"/>
      <c r="U2" s="319"/>
      <c r="V2" s="319"/>
      <c r="W2" s="319"/>
      <c r="X2" s="319"/>
      <c r="Y2" s="320"/>
      <c r="Z2" s="321" t="s">
        <v>80</v>
      </c>
      <c r="AA2" s="322">
        <f>+L2</f>
        <v>0</v>
      </c>
      <c r="AB2" s="326"/>
      <c r="AC2" s="326"/>
      <c r="AD2" s="327"/>
      <c r="AE2" s="327"/>
      <c r="AF2" s="327"/>
      <c r="AG2" s="327"/>
      <c r="AH2" s="327"/>
      <c r="AI2" s="327"/>
      <c r="AJ2" s="327"/>
      <c r="AK2" s="327"/>
      <c r="AL2" s="327"/>
      <c r="AM2" s="327"/>
      <c r="AN2" s="327"/>
      <c r="AO2" s="327"/>
      <c r="AP2" s="327"/>
      <c r="AQ2" s="321" t="s">
        <v>80</v>
      </c>
      <c r="AR2" s="51">
        <v>1</v>
      </c>
    </row>
    <row r="3" spans="1:44" ht="21" customHeight="1" x14ac:dyDescent="0.2">
      <c r="A3" s="313"/>
      <c r="B3" s="313"/>
      <c r="C3" s="328"/>
      <c r="D3" s="329"/>
      <c r="E3" s="329"/>
      <c r="F3" s="329"/>
      <c r="G3" s="329"/>
      <c r="H3" s="329"/>
      <c r="I3" s="329"/>
      <c r="J3" s="329"/>
      <c r="K3" s="52"/>
      <c r="L3" s="330"/>
      <c r="M3" s="317"/>
      <c r="N3" s="313"/>
      <c r="O3" s="328"/>
      <c r="P3" s="329"/>
      <c r="Q3" s="329"/>
      <c r="R3" s="329"/>
      <c r="S3" s="329"/>
      <c r="T3" s="329"/>
      <c r="U3" s="329"/>
      <c r="V3" s="329"/>
      <c r="W3" s="329"/>
      <c r="X3" s="329"/>
      <c r="Y3" s="331"/>
      <c r="Z3" s="321" t="s">
        <v>81</v>
      </c>
      <c r="AA3" s="332">
        <v>45219</v>
      </c>
      <c r="AB3" s="333"/>
      <c r="AC3" s="333"/>
      <c r="AD3" s="334"/>
      <c r="AE3" s="334"/>
      <c r="AF3" s="334"/>
      <c r="AG3" s="334"/>
      <c r="AH3" s="334"/>
      <c r="AI3" s="334"/>
      <c r="AJ3" s="334"/>
      <c r="AK3" s="334"/>
      <c r="AL3" s="334"/>
      <c r="AM3" s="334"/>
      <c r="AN3" s="334"/>
      <c r="AO3" s="334"/>
      <c r="AP3" s="334"/>
      <c r="AQ3" s="321" t="s">
        <v>81</v>
      </c>
      <c r="AR3" s="335">
        <v>45219</v>
      </c>
    </row>
    <row r="4" spans="1:44" ht="98.25" customHeight="1" x14ac:dyDescent="0.2">
      <c r="A4" s="336" t="s">
        <v>82</v>
      </c>
      <c r="B4" s="337" t="s">
        <v>83</v>
      </c>
      <c r="C4" s="337" t="s">
        <v>84</v>
      </c>
      <c r="D4" s="338" t="s">
        <v>85</v>
      </c>
      <c r="E4" s="337" t="s">
        <v>86</v>
      </c>
      <c r="F4" s="337" t="s">
        <v>87</v>
      </c>
      <c r="G4" s="337" t="s">
        <v>88</v>
      </c>
      <c r="H4" s="338" t="s">
        <v>89</v>
      </c>
      <c r="I4" s="338" t="s">
        <v>90</v>
      </c>
      <c r="J4" s="337" t="s">
        <v>91</v>
      </c>
      <c r="K4" s="339" t="s">
        <v>92</v>
      </c>
      <c r="L4" s="339" t="s">
        <v>93</v>
      </c>
      <c r="M4" s="337" t="s">
        <v>94</v>
      </c>
      <c r="N4" s="337" t="s">
        <v>95</v>
      </c>
      <c r="O4" s="337" t="s">
        <v>96</v>
      </c>
      <c r="P4" s="337" t="s">
        <v>97</v>
      </c>
      <c r="Q4" s="337" t="s">
        <v>98</v>
      </c>
      <c r="R4" s="337" t="s">
        <v>99</v>
      </c>
      <c r="S4" s="337" t="s">
        <v>1611</v>
      </c>
      <c r="T4" s="340" t="s">
        <v>100</v>
      </c>
      <c r="U4" s="340" t="s">
        <v>101</v>
      </c>
      <c r="V4" s="341" t="s">
        <v>102</v>
      </c>
      <c r="W4" s="340" t="s">
        <v>103</v>
      </c>
      <c r="X4" s="340" t="s">
        <v>104</v>
      </c>
      <c r="Y4" s="340" t="s">
        <v>105</v>
      </c>
      <c r="Z4" s="340" t="s">
        <v>106</v>
      </c>
      <c r="AA4" s="340" t="s">
        <v>107</v>
      </c>
      <c r="AB4" s="342" t="s">
        <v>108</v>
      </c>
      <c r="AC4" s="342" t="s">
        <v>109</v>
      </c>
      <c r="AD4" s="342" t="s">
        <v>1612</v>
      </c>
      <c r="AE4" s="342" t="s">
        <v>110</v>
      </c>
      <c r="AF4" s="342" t="s">
        <v>111</v>
      </c>
      <c r="AG4" s="342" t="s">
        <v>112</v>
      </c>
      <c r="AH4" s="342" t="s">
        <v>113</v>
      </c>
      <c r="AI4" s="342" t="s">
        <v>114</v>
      </c>
      <c r="AJ4" s="343" t="s">
        <v>115</v>
      </c>
      <c r="AK4" s="343" t="s">
        <v>116</v>
      </c>
      <c r="AL4" s="343" t="s">
        <v>117</v>
      </c>
      <c r="AM4" s="343" t="s">
        <v>118</v>
      </c>
      <c r="AN4" s="340" t="s">
        <v>119</v>
      </c>
      <c r="AO4" s="340" t="s">
        <v>120</v>
      </c>
      <c r="AP4" s="340" t="s">
        <v>121</v>
      </c>
      <c r="AQ4" s="340" t="s">
        <v>122</v>
      </c>
      <c r="AR4" s="344" t="s">
        <v>123</v>
      </c>
    </row>
    <row r="5" spans="1:44" s="52" customFormat="1" ht="81" customHeight="1" x14ac:dyDescent="0.25">
      <c r="A5" s="50" t="s">
        <v>124</v>
      </c>
      <c r="B5" s="50" t="s">
        <v>125</v>
      </c>
      <c r="C5" s="50" t="s">
        <v>126</v>
      </c>
      <c r="D5" s="50" t="s">
        <v>125</v>
      </c>
      <c r="E5" s="50" t="s">
        <v>127</v>
      </c>
      <c r="F5" s="50" t="s">
        <v>128</v>
      </c>
      <c r="G5" s="50" t="s">
        <v>129</v>
      </c>
      <c r="H5" s="50" t="s">
        <v>130</v>
      </c>
      <c r="I5" s="152" t="s">
        <v>1785</v>
      </c>
      <c r="J5" s="50" t="s">
        <v>132</v>
      </c>
      <c r="K5" s="50" t="s">
        <v>281</v>
      </c>
      <c r="L5" s="50" t="s">
        <v>134</v>
      </c>
      <c r="M5" s="50" t="s">
        <v>151</v>
      </c>
      <c r="N5" s="50" t="s">
        <v>1786</v>
      </c>
      <c r="O5" s="50" t="s">
        <v>137</v>
      </c>
      <c r="P5" s="153" t="s">
        <v>1748</v>
      </c>
      <c r="Q5" s="50" t="s">
        <v>279</v>
      </c>
      <c r="R5" s="50" t="s">
        <v>126</v>
      </c>
      <c r="S5" s="50" t="s">
        <v>125</v>
      </c>
      <c r="T5" s="50" t="s">
        <v>139</v>
      </c>
      <c r="U5" s="50" t="s">
        <v>167</v>
      </c>
      <c r="V5" s="50" t="str">
        <f t="shared" ref="V5:V47" si="0">INDEX(tipo1,MATCH(T5,procesa,0),4,1)</f>
        <v>LEY 527 ARTÍCULO 27 Y 28
ARTÍCULO  27. "TODAS LAS PERSONAS TIENEN DERECHO A CONSULTAR LOS DOCUMENTOS DE ARCHIVOS PÚBLICOS Y A QUE SE LES EXPIDA COPIA DE LOS MISMOS, SIEMPRE QUE DICHOS DOCUMENTOS NO TENGAN CARÁCTER RESERVADO CONFORME A LA CONSTITUCIÓN O A LA LEY."</v>
      </c>
      <c r="W5" s="50" t="s">
        <v>199</v>
      </c>
      <c r="X5" s="50" t="s">
        <v>282</v>
      </c>
      <c r="Y5" s="50" t="s">
        <v>180</v>
      </c>
      <c r="Z5" s="50" t="s">
        <v>144</v>
      </c>
      <c r="AA5" s="153">
        <v>45657</v>
      </c>
      <c r="AB5" s="50" t="s">
        <v>145</v>
      </c>
      <c r="AC5" s="153">
        <v>45265</v>
      </c>
      <c r="AD5" s="50" t="str">
        <f>VLOOKUP($T5,Tipologias!$F$64:$G$67,2,FALSE)</f>
        <v>BAJO</v>
      </c>
      <c r="AE5" s="50">
        <f>IF(T5="",0,IF(AD5="Bajo",1,IF(AD5="Medio",2,3)))</f>
        <v>1</v>
      </c>
      <c r="AF5" s="50" t="str">
        <f>VLOOKUP($U5,Tipologias!$C$25:$E$29,3,FALSE)</f>
        <v>BAJO</v>
      </c>
      <c r="AG5" s="50">
        <f>IF(U5="",0,IF(AF5="Bajo",1,IF(AF5="Medio",2,3)))</f>
        <v>1</v>
      </c>
      <c r="AH5" s="50">
        <f>VLOOKUP($X5,Tipologias!$C$43:$D$47,2,FALSE)</f>
        <v>2</v>
      </c>
      <c r="AI5" s="50">
        <f>VLOOKUP($Y5,Tipologias!$C$51:$D$59,2,FALSE)</f>
        <v>0.5</v>
      </c>
      <c r="AJ5" s="50" t="str">
        <f>IF(MAX(AE5,AG5)=3,"ALTO",IF(MAX(AE5,AG5)=2,"MEDIO","BAJO"))</f>
        <v>BAJO</v>
      </c>
      <c r="AK5" s="50" t="str">
        <f>VLOOKUP($W5,Tipologias!$C$33:$E$37,3,FALSE)</f>
        <v>BAJO</v>
      </c>
      <c r="AL5" s="50" t="str">
        <f t="shared" ref="AL5:AL47" si="1">IF(SUM($AH5,$AI5)&gt;=3,"ALTO",IF(SUM($AH5,$AI5)&lt;2,"BAJO","MEDIO"))</f>
        <v>MEDIO</v>
      </c>
      <c r="AM5" s="51" t="str">
        <f>IF(AJ5="ALTO","ALTO",IF(AK5="ALTO","ALTO",IF(AL5="ALTO","ALTO",IF(AJ5="MEDIO", "MEDIO",IF(AK5="MEDIO","MEDIO",IF(AL5="MEDIO","MEDIO","BAJO"))))))</f>
        <v>MEDIO</v>
      </c>
      <c r="AN5" s="50" t="str">
        <f>T5</f>
        <v>1) INFORMACIÓN PÚBLICA</v>
      </c>
      <c r="AO5" s="50" t="str">
        <f>VLOOKUP($T5,Tipologias!$C$6:$I$21,3,FALSE)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5" s="50" t="str">
        <f>V5</f>
        <v>LEY 527 ARTÍCULO 27 Y 28
ARTÍCULO  27. "TODAS LAS PERSONAS TIENEN DERECHO A CONSULTAR LOS DOCUMENTOS DE ARCHIVOS PÚBLICOS Y A QUE SE LES EXPIDA COPIA DE LOS MISMOS, SIEMPRE QUE DICHOS DOCUMENTOS NO TENGAN CARÁCTER RESERVADO CONFORME A LA CONSTITUCIÓN O A LA LEY."</v>
      </c>
      <c r="AQ5" s="50" t="str">
        <f>VLOOKUP($T5,Tipologias!$C$6:$I$21,5,FALSE)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5" s="180" t="s">
        <v>146</v>
      </c>
    </row>
    <row r="6" spans="1:44" s="52" customFormat="1" ht="60.6" customHeight="1" x14ac:dyDescent="0.25">
      <c r="A6" s="50" t="s">
        <v>124</v>
      </c>
      <c r="B6" s="50" t="s">
        <v>125</v>
      </c>
      <c r="C6" s="50" t="s">
        <v>126</v>
      </c>
      <c r="D6" s="50" t="s">
        <v>125</v>
      </c>
      <c r="E6" s="50" t="s">
        <v>127</v>
      </c>
      <c r="F6" s="50" t="s">
        <v>128</v>
      </c>
      <c r="G6" s="50" t="s">
        <v>147</v>
      </c>
      <c r="H6" s="50" t="s">
        <v>148</v>
      </c>
      <c r="I6" s="152" t="s">
        <v>149</v>
      </c>
      <c r="J6" s="50" t="s">
        <v>132</v>
      </c>
      <c r="K6" s="50" t="s">
        <v>150</v>
      </c>
      <c r="L6" s="50" t="s">
        <v>134</v>
      </c>
      <c r="M6" s="50" t="s">
        <v>1787</v>
      </c>
      <c r="N6" s="50" t="s">
        <v>1788</v>
      </c>
      <c r="O6" s="50" t="s">
        <v>137</v>
      </c>
      <c r="P6" s="153">
        <v>40850</v>
      </c>
      <c r="Q6" s="50" t="s">
        <v>138</v>
      </c>
      <c r="R6" s="50" t="s">
        <v>126</v>
      </c>
      <c r="S6" s="50" t="s">
        <v>125</v>
      </c>
      <c r="T6" s="50" t="s">
        <v>139</v>
      </c>
      <c r="U6" s="50" t="s">
        <v>167</v>
      </c>
      <c r="V6" s="50" t="str">
        <f t="shared" si="0"/>
        <v>LEY 527 ARTÍCULO 27 Y 28
ARTÍCULO  27. "TODAS LAS PERSONAS TIENEN DERECHO A CONSULTAR LOS DOCUMENTOS DE ARCHIVOS PÚBLICOS Y A QUE SE LES EXPIDA COPIA DE LOS MISMOS, SIEMPRE QUE DICHOS DOCUMENTOS NO TENGAN CARÁCTER RESERVADO CONFORME A LA CONSTITUCIÓN O A LA LEY."</v>
      </c>
      <c r="W6" s="50" t="s">
        <v>168</v>
      </c>
      <c r="X6" s="50" t="s">
        <v>142</v>
      </c>
      <c r="Y6" s="50" t="s">
        <v>471</v>
      </c>
      <c r="Z6" s="50" t="s">
        <v>156</v>
      </c>
      <c r="AA6" s="153">
        <v>45657</v>
      </c>
      <c r="AB6" s="50" t="s">
        <v>145</v>
      </c>
      <c r="AC6" s="153">
        <v>45265</v>
      </c>
      <c r="AD6" s="50" t="str">
        <f>VLOOKUP($T6,Tipologias!$F$64:$G$67,2,FALSE)</f>
        <v>BAJO</v>
      </c>
      <c r="AE6" s="50">
        <f t="shared" ref="AE6:AE49" si="2">IF(T6="",0,IF(AD6="Bajo",1,IF(AD6="Medio",2,3)))</f>
        <v>1</v>
      </c>
      <c r="AF6" s="50" t="str">
        <f>VLOOKUP($U6,Tipologias!$C$25:$E$29,3,FALSE)</f>
        <v>BAJO</v>
      </c>
      <c r="AG6" s="50">
        <f>IF(U6="",0,IF(AF6="Bajo",1,IF(AF6="Medio",2,3)))</f>
        <v>1</v>
      </c>
      <c r="AH6" s="50">
        <f>VLOOKUP($X6,Tipologias!$C$43:$D$47,2,FALSE)</f>
        <v>0.5</v>
      </c>
      <c r="AI6" s="50">
        <f>VLOOKUP($Y6,Tipologias!$C$51:$D$59,2,FALSE)</f>
        <v>1.5</v>
      </c>
      <c r="AJ6" s="50" t="str">
        <f>IF(MAX(AE6,AG6)=3,"ALTO",IF(MAX(AE6,AG6)=2,"MEDIO","BAJO"))</f>
        <v>BAJO</v>
      </c>
      <c r="AK6" s="50" t="str">
        <f>VLOOKUP($W6,Tipologias!$C$33:$E$37,3,FALSE)</f>
        <v>MEDIO</v>
      </c>
      <c r="AL6" s="50" t="str">
        <f t="shared" si="1"/>
        <v>MEDIO</v>
      </c>
      <c r="AM6" s="51" t="str">
        <f>IF(AJ6="ALTO","ALTO",IF(AK6="ALTO","ALTO",IF(AL6="ALTO","ALTO",IF(AJ6="MEDIO", "MEDIO",IF(AK6="MEDIO","MEDIO",IF(AL6="MEDIO","MEDIO","BAJO"))))))</f>
        <v>MEDIO</v>
      </c>
      <c r="AN6" s="50" t="str">
        <f>T6</f>
        <v>1) INFORMACIÓN PÚBLICA</v>
      </c>
      <c r="AO6" s="50" t="str">
        <f>VLOOKUP($T6,Tipologias!$C$6:$I$21,3,FALSE)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6" s="50" t="str">
        <f>V6</f>
        <v>LEY 527 ARTÍCULO 27 Y 28
ARTÍCULO  27. "TODAS LAS PERSONAS TIENEN DERECHO A CONSULTAR LOS DOCUMENTOS DE ARCHIVOS PÚBLICOS Y A QUE SE LES EXPIDA COPIA DE LOS MISMOS, SIEMPRE QUE DICHOS DOCUMENTOS NO TENGAN CARÁCTER RESERVADO CONFORME A LA CONSTITUCIÓN O A LA LEY."</v>
      </c>
      <c r="AQ6" s="50" t="str">
        <f>VLOOKUP($T6,Tipologias!$C$6:$I$21,5,FALSE)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6" s="180" t="s">
        <v>146</v>
      </c>
    </row>
    <row r="7" spans="1:44" s="52" customFormat="1" ht="75.95" customHeight="1" x14ac:dyDescent="0.25">
      <c r="A7" s="50" t="s">
        <v>124</v>
      </c>
      <c r="B7" s="50" t="s">
        <v>125</v>
      </c>
      <c r="C7" s="50" t="s">
        <v>126</v>
      </c>
      <c r="D7" s="50" t="s">
        <v>125</v>
      </c>
      <c r="E7" s="50" t="s">
        <v>127</v>
      </c>
      <c r="F7" s="50" t="s">
        <v>128</v>
      </c>
      <c r="G7" s="50" t="s">
        <v>147</v>
      </c>
      <c r="H7" s="50" t="s">
        <v>157</v>
      </c>
      <c r="I7" s="152" t="s">
        <v>158</v>
      </c>
      <c r="J7" s="50" t="s">
        <v>132</v>
      </c>
      <c r="K7" s="50" t="s">
        <v>150</v>
      </c>
      <c r="L7" s="50" t="s">
        <v>134</v>
      </c>
      <c r="M7" s="50" t="s">
        <v>1787</v>
      </c>
      <c r="N7" s="50" t="s">
        <v>1786</v>
      </c>
      <c r="O7" s="50" t="s">
        <v>137</v>
      </c>
      <c r="P7" s="153">
        <v>40850</v>
      </c>
      <c r="Q7" s="50" t="s">
        <v>138</v>
      </c>
      <c r="R7" s="50" t="s">
        <v>126</v>
      </c>
      <c r="S7" s="50" t="s">
        <v>125</v>
      </c>
      <c r="T7" s="50" t="s">
        <v>139</v>
      </c>
      <c r="U7" s="50" t="s">
        <v>167</v>
      </c>
      <c r="V7" s="50" t="str">
        <f t="shared" si="0"/>
        <v>LEY 527 ARTÍCULO 27 Y 28
ARTÍCULO  27. "TODAS LAS PERSONAS TIENEN DERECHO A CONSULTAR LOS DOCUMENTOS DE ARCHIVOS PÚBLICOS Y A QUE SE LES EXPIDA COPIA DE LOS MISMOS, SIEMPRE QUE DICHOS DOCUMENTOS NO TENGAN CARÁCTER RESERVADO CONFORME A LA CONSTITUCIÓN O A LA LEY."</v>
      </c>
      <c r="W7" s="50" t="s">
        <v>168</v>
      </c>
      <c r="X7" s="50" t="s">
        <v>142</v>
      </c>
      <c r="Y7" s="50" t="s">
        <v>471</v>
      </c>
      <c r="Z7" s="50" t="s">
        <v>156</v>
      </c>
      <c r="AA7" s="153">
        <v>45657</v>
      </c>
      <c r="AB7" s="50" t="s">
        <v>145</v>
      </c>
      <c r="AC7" s="153">
        <v>45265</v>
      </c>
      <c r="AD7" s="50" t="str">
        <f>VLOOKUP($T7,Tipologias!$F$64:$G$67,2,FALSE)</f>
        <v>BAJO</v>
      </c>
      <c r="AE7" s="50">
        <f t="shared" si="2"/>
        <v>1</v>
      </c>
      <c r="AF7" s="50" t="str">
        <f>VLOOKUP($U7,Tipologias!$C$25:$E$29,3,FALSE)</f>
        <v>BAJO</v>
      </c>
      <c r="AG7" s="50">
        <f>IF(U7="",0,IF(AF7="Bajo",1,IF(AF7="Medio",2,3)))</f>
        <v>1</v>
      </c>
      <c r="AH7" s="50">
        <f>VLOOKUP($X7,Tipologias!$C$43:$D$47,2,FALSE)</f>
        <v>0.5</v>
      </c>
      <c r="AI7" s="50">
        <f>VLOOKUP($Y7,Tipologias!$C$51:$D$59,2,FALSE)</f>
        <v>1.5</v>
      </c>
      <c r="AJ7" s="50" t="str">
        <f t="shared" ref="AJ7:AJ49" si="3">IF(MAX(AE7,AG7)=3,"ALTO",IF(MAX(AE7,AG7)=2,"MEDIO","BAJO"))</f>
        <v>BAJO</v>
      </c>
      <c r="AK7" s="50" t="str">
        <f>VLOOKUP($W7,Tipologias!$C$33:$E$37,3,FALSE)</f>
        <v>MEDIO</v>
      </c>
      <c r="AL7" s="50" t="str">
        <f t="shared" si="1"/>
        <v>MEDIO</v>
      </c>
      <c r="AM7" s="51" t="str">
        <f t="shared" ref="AM7:AM49" si="4">IF(AJ7="ALTO","ALTO",IF(AK7="ALTO","ALTO",IF(AL7="ALTO","ALTO",IF(AJ7="MEDIO", "MEDIO",IF(AK7="MEDIO","MEDIO",IF(AL7="MEDIO","MEDIO","BAJO"))))))</f>
        <v>MEDIO</v>
      </c>
      <c r="AN7" s="50" t="str">
        <f t="shared" ref="AN7:AN49" si="5">T7</f>
        <v>1) INFORMACIÓN PÚBLICA</v>
      </c>
      <c r="AO7" s="50" t="str">
        <f>VLOOKUP($T7,Tipologias!$C$6:$I$21,3,FALSE)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7" s="50" t="str">
        <f>V7</f>
        <v>LEY 527 ARTÍCULO 27 Y 28
ARTÍCULO  27. "TODAS LAS PERSONAS TIENEN DERECHO A CONSULTAR LOS DOCUMENTOS DE ARCHIVOS PÚBLICOS Y A QUE SE LES EXPIDA COPIA DE LOS MISMOS, SIEMPRE QUE DICHOS DOCUMENTOS NO TENGAN CARÁCTER RESERVADO CONFORME A LA CONSTITUCIÓN O A LA LEY."</v>
      </c>
      <c r="AQ7" s="50" t="str">
        <f>VLOOKUP($T7,Tipologias!$C$6:$I$21,5,FALSE)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7" s="180" t="s">
        <v>146</v>
      </c>
    </row>
    <row r="8" spans="1:44" s="52" customFormat="1" ht="57" customHeight="1" x14ac:dyDescent="0.25">
      <c r="A8" s="50" t="s">
        <v>124</v>
      </c>
      <c r="B8" s="50" t="s">
        <v>125</v>
      </c>
      <c r="C8" s="50" t="s">
        <v>126</v>
      </c>
      <c r="D8" s="50" t="s">
        <v>125</v>
      </c>
      <c r="E8" s="50" t="s">
        <v>127</v>
      </c>
      <c r="F8" s="50" t="s">
        <v>128</v>
      </c>
      <c r="G8" s="50" t="s">
        <v>147</v>
      </c>
      <c r="H8" s="50" t="s">
        <v>160</v>
      </c>
      <c r="I8" s="152" t="s">
        <v>161</v>
      </c>
      <c r="J8" s="50" t="s">
        <v>132</v>
      </c>
      <c r="K8" s="50" t="s">
        <v>150</v>
      </c>
      <c r="L8" s="50" t="s">
        <v>134</v>
      </c>
      <c r="M8" s="50" t="s">
        <v>1787</v>
      </c>
      <c r="N8" s="50" t="s">
        <v>1786</v>
      </c>
      <c r="O8" s="50" t="s">
        <v>137</v>
      </c>
      <c r="P8" s="153">
        <v>40850</v>
      </c>
      <c r="Q8" s="50" t="s">
        <v>138</v>
      </c>
      <c r="R8" s="50" t="s">
        <v>126</v>
      </c>
      <c r="S8" s="50" t="s">
        <v>125</v>
      </c>
      <c r="T8" s="50" t="s">
        <v>139</v>
      </c>
      <c r="U8" s="50" t="s">
        <v>167</v>
      </c>
      <c r="V8" s="50" t="str">
        <f t="shared" si="0"/>
        <v>LEY 527 ARTÍCULO 27 Y 28
ARTÍCULO  27. "TODAS LAS PERSONAS TIENEN DERECHO A CONSULTAR LOS DOCUMENTOS DE ARCHIVOS PÚBLICOS Y A QUE SE LES EXPIDA COPIA DE LOS MISMOS, SIEMPRE QUE DICHOS DOCUMENTOS NO TENGAN CARÁCTER RESERVADO CONFORME A LA CONSTITUCIÓN O A LA LEY."</v>
      </c>
      <c r="W8" s="50" t="s">
        <v>168</v>
      </c>
      <c r="X8" s="50" t="s">
        <v>142</v>
      </c>
      <c r="Y8" s="50" t="s">
        <v>471</v>
      </c>
      <c r="Z8" s="50" t="s">
        <v>156</v>
      </c>
      <c r="AA8" s="153">
        <v>45657</v>
      </c>
      <c r="AB8" s="50" t="s">
        <v>145</v>
      </c>
      <c r="AC8" s="153">
        <v>45265</v>
      </c>
      <c r="AD8" s="50" t="str">
        <f>VLOOKUP($T8,Tipologias!$F$64:$G$67,2,FALSE)</f>
        <v>BAJO</v>
      </c>
      <c r="AE8" s="50">
        <f t="shared" si="2"/>
        <v>1</v>
      </c>
      <c r="AF8" s="50" t="str">
        <f>VLOOKUP($U8,Tipologias!$C$25:$E$29,3,FALSE)</f>
        <v>BAJO</v>
      </c>
      <c r="AG8" s="50">
        <f>IF(U8="",0,IF(AF8="Bajo",1,IF(AF8="Medio",2,3)))</f>
        <v>1</v>
      </c>
      <c r="AH8" s="50">
        <f>VLOOKUP($X8,Tipologias!$C$43:$D$47,2,FALSE)</f>
        <v>0.5</v>
      </c>
      <c r="AI8" s="50">
        <f>VLOOKUP($Y8,Tipologias!$C$51:$D$59,2,FALSE)</f>
        <v>1.5</v>
      </c>
      <c r="AJ8" s="50" t="str">
        <f t="shared" si="3"/>
        <v>BAJO</v>
      </c>
      <c r="AK8" s="50" t="str">
        <f>VLOOKUP($W8,Tipologias!$C$33:$E$37,3,FALSE)</f>
        <v>MEDIO</v>
      </c>
      <c r="AL8" s="50" t="str">
        <f t="shared" si="1"/>
        <v>MEDIO</v>
      </c>
      <c r="AM8" s="51" t="str">
        <f t="shared" si="4"/>
        <v>MEDIO</v>
      </c>
      <c r="AN8" s="50" t="str">
        <f t="shared" si="5"/>
        <v>1) INFORMACIÓN PÚBLICA</v>
      </c>
      <c r="AO8" s="50" t="str">
        <f>VLOOKUP($T8,Tipologias!$C$6:$I$21,3,FALSE)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8" s="50" t="str">
        <f>V8</f>
        <v>LEY 527 ARTÍCULO 27 Y 28
ARTÍCULO  27. "TODAS LAS PERSONAS TIENEN DERECHO A CONSULTAR LOS DOCUMENTOS DE ARCHIVOS PÚBLICOS Y A QUE SE LES EXPIDA COPIA DE LOS MISMOS, SIEMPRE QUE DICHOS DOCUMENTOS NO TENGAN CARÁCTER RESERVADO CONFORME A LA CONSTITUCIÓN O A LA LEY."</v>
      </c>
      <c r="AQ8" s="50" t="str">
        <f>VLOOKUP($T8,Tipologias!$C$6:$I$21,5,FALSE)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8" s="180" t="s">
        <v>146</v>
      </c>
    </row>
    <row r="9" spans="1:44" s="52" customFormat="1" ht="72.599999999999994" customHeight="1" x14ac:dyDescent="0.25">
      <c r="A9" s="50" t="s">
        <v>124</v>
      </c>
      <c r="B9" s="50" t="s">
        <v>125</v>
      </c>
      <c r="C9" s="50" t="s">
        <v>126</v>
      </c>
      <c r="D9" s="50" t="s">
        <v>125</v>
      </c>
      <c r="E9" s="50" t="s">
        <v>127</v>
      </c>
      <c r="F9" s="50" t="s">
        <v>128</v>
      </c>
      <c r="G9" s="50" t="s">
        <v>162</v>
      </c>
      <c r="H9" s="50" t="s">
        <v>163</v>
      </c>
      <c r="I9" s="152" t="s">
        <v>1613</v>
      </c>
      <c r="J9" s="50" t="s">
        <v>132</v>
      </c>
      <c r="K9" s="50" t="s">
        <v>281</v>
      </c>
      <c r="L9" s="50" t="s">
        <v>134</v>
      </c>
      <c r="M9" s="50" t="s">
        <v>151</v>
      </c>
      <c r="N9" s="50" t="s">
        <v>1786</v>
      </c>
      <c r="O9" s="50" t="s">
        <v>137</v>
      </c>
      <c r="P9" s="153">
        <v>41976</v>
      </c>
      <c r="Q9" s="50" t="s">
        <v>166</v>
      </c>
      <c r="R9" s="50" t="s">
        <v>126</v>
      </c>
      <c r="S9" s="50" t="s">
        <v>125</v>
      </c>
      <c r="T9" s="50" t="s">
        <v>139</v>
      </c>
      <c r="U9" s="50" t="s">
        <v>167</v>
      </c>
      <c r="V9" s="50" t="str">
        <f t="shared" si="0"/>
        <v>LEY 527 ARTÍCULO 27 Y 28
ARTÍCULO  27. "TODAS LAS PERSONAS TIENEN DERECHO A CONSULTAR LOS DOCUMENTOS DE ARCHIVOS PÚBLICOS Y A QUE SE LES EXPIDA COPIA DE LOS MISMOS, SIEMPRE QUE DICHOS DOCUMENTOS NO TENGAN CARÁCTER RESERVADO CONFORME A LA CONSTITUCIÓN O A LA LEY."</v>
      </c>
      <c r="W9" s="50" t="s">
        <v>153</v>
      </c>
      <c r="X9" s="50" t="s">
        <v>282</v>
      </c>
      <c r="Y9" s="50" t="s">
        <v>143</v>
      </c>
      <c r="Z9" s="50" t="s">
        <v>144</v>
      </c>
      <c r="AA9" s="153">
        <v>45657</v>
      </c>
      <c r="AB9" s="50" t="s">
        <v>145</v>
      </c>
      <c r="AC9" s="153">
        <v>45265</v>
      </c>
      <c r="AD9" s="50" t="str">
        <f>VLOOKUP($T9,Tipologias!$F$64:$G$67,2,FALSE)</f>
        <v>BAJO</v>
      </c>
      <c r="AE9" s="50">
        <f t="shared" si="2"/>
        <v>1</v>
      </c>
      <c r="AF9" s="50" t="str">
        <f>VLOOKUP($U9,Tipologias!$C$25:$E$29,3,FALSE)</f>
        <v>BAJO</v>
      </c>
      <c r="AG9" s="50">
        <f>IF(U9="",0,IF(AF9="Bajo",1,IF(AF9="Medio",2,3)))</f>
        <v>1</v>
      </c>
      <c r="AH9" s="50">
        <f>VLOOKUP($X9,Tipologias!$C$43:$D$47,2,FALSE)</f>
        <v>2</v>
      </c>
      <c r="AI9" s="50">
        <f>VLOOKUP($Y9,Tipologias!$C$51:$D$59,2,FALSE)</f>
        <v>1</v>
      </c>
      <c r="AJ9" s="50" t="str">
        <f t="shared" si="3"/>
        <v>BAJO</v>
      </c>
      <c r="AK9" s="50" t="str">
        <f>VLOOKUP($W9,Tipologias!$C$33:$E$37,3,FALSE)</f>
        <v>ALTO</v>
      </c>
      <c r="AL9" s="50" t="str">
        <f t="shared" si="1"/>
        <v>ALTO</v>
      </c>
      <c r="AM9" s="51" t="str">
        <f t="shared" si="4"/>
        <v>ALTO</v>
      </c>
      <c r="AN9" s="50" t="str">
        <f t="shared" si="5"/>
        <v>1) INFORMACIÓN PÚBLICA</v>
      </c>
      <c r="AO9" s="50" t="str">
        <f>VLOOKUP($T9,Tipologias!$C$6:$I$21,3,FALSE)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9" s="50" t="str">
        <f>V9</f>
        <v>LEY 527 ARTÍCULO 27 Y 28
ARTÍCULO  27. "TODAS LAS PERSONAS TIENEN DERECHO A CONSULTAR LOS DOCUMENTOS DE ARCHIVOS PÚBLICOS Y A QUE SE LES EXPIDA COPIA DE LOS MISMOS, SIEMPRE QUE DICHOS DOCUMENTOS NO TENGAN CARÁCTER RESERVADO CONFORME A LA CONSTITUCIÓN O A LA LEY."</v>
      </c>
      <c r="AQ9" s="50" t="str">
        <f>VLOOKUP($T9,Tipologias!$C$6:$I$21,5,FALSE)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9" s="180" t="s">
        <v>146</v>
      </c>
    </row>
    <row r="10" spans="1:44" s="52" customFormat="1" ht="72.599999999999994" customHeight="1" x14ac:dyDescent="0.25">
      <c r="A10" s="50" t="s">
        <v>124</v>
      </c>
      <c r="B10" s="50" t="s">
        <v>125</v>
      </c>
      <c r="C10" s="50" t="s">
        <v>126</v>
      </c>
      <c r="D10" s="50" t="s">
        <v>125</v>
      </c>
      <c r="E10" s="50" t="s">
        <v>127</v>
      </c>
      <c r="F10" s="50" t="s">
        <v>128</v>
      </c>
      <c r="G10" s="50" t="s">
        <v>162</v>
      </c>
      <c r="H10" s="50" t="s">
        <v>169</v>
      </c>
      <c r="I10" s="152" t="s">
        <v>1614</v>
      </c>
      <c r="J10" s="50" t="s">
        <v>132</v>
      </c>
      <c r="K10" s="50" t="s">
        <v>281</v>
      </c>
      <c r="L10" s="50" t="s">
        <v>134</v>
      </c>
      <c r="M10" s="50" t="s">
        <v>151</v>
      </c>
      <c r="N10" s="50" t="s">
        <v>1786</v>
      </c>
      <c r="O10" s="50" t="s">
        <v>137</v>
      </c>
      <c r="P10" s="153">
        <v>41976</v>
      </c>
      <c r="Q10" s="50" t="s">
        <v>166</v>
      </c>
      <c r="R10" s="50" t="s">
        <v>126</v>
      </c>
      <c r="S10" s="50" t="s">
        <v>125</v>
      </c>
      <c r="T10" s="50" t="s">
        <v>139</v>
      </c>
      <c r="U10" s="50" t="s">
        <v>167</v>
      </c>
      <c r="V10" s="50" t="str">
        <f t="shared" si="0"/>
        <v>LEY 527 ARTÍCULO 27 Y 28
ARTÍCULO  27. "TODAS LAS PERSONAS TIENEN DERECHO A CONSULTAR LOS DOCUMENTOS DE ARCHIVOS PÚBLICOS Y A QUE SE LES EXPIDA COPIA DE LOS MISMOS, SIEMPRE QUE DICHOS DOCUMENTOS NO TENGAN CARÁCTER RESERVADO CONFORME A LA CONSTITUCIÓN O A LA LEY."</v>
      </c>
      <c r="W10" s="50" t="s">
        <v>153</v>
      </c>
      <c r="X10" s="50" t="s">
        <v>282</v>
      </c>
      <c r="Y10" s="50" t="s">
        <v>143</v>
      </c>
      <c r="Z10" s="50" t="s">
        <v>144</v>
      </c>
      <c r="AA10" s="153">
        <v>45657</v>
      </c>
      <c r="AB10" s="50" t="s">
        <v>145</v>
      </c>
      <c r="AC10" s="153">
        <v>45265</v>
      </c>
      <c r="AD10" s="50" t="str">
        <f>VLOOKUP($T10,Tipologias!$F$64:$G$67,2,FALSE)</f>
        <v>BAJO</v>
      </c>
      <c r="AE10" s="50">
        <f t="shared" si="2"/>
        <v>1</v>
      </c>
      <c r="AF10" s="50" t="str">
        <f>VLOOKUP($U10,Tipologias!$C$25:$E$29,3,FALSE)</f>
        <v>BAJO</v>
      </c>
      <c r="AG10" s="50">
        <f t="shared" ref="AG10:AG16" si="6">IF(U10="",0,IF(AF10="Bajo",1,IF(AF10="Medio",2,3)))</f>
        <v>1</v>
      </c>
      <c r="AH10" s="50">
        <f>VLOOKUP($X10,Tipologias!$C$43:$D$47,2,FALSE)</f>
        <v>2</v>
      </c>
      <c r="AI10" s="50">
        <f>VLOOKUP($Y10,Tipologias!$C$51:$D$59,2,FALSE)</f>
        <v>1</v>
      </c>
      <c r="AJ10" s="50" t="str">
        <f t="shared" si="3"/>
        <v>BAJO</v>
      </c>
      <c r="AK10" s="50" t="str">
        <f>VLOOKUP($W10,Tipologias!$C$33:$E$37,3,FALSE)</f>
        <v>ALTO</v>
      </c>
      <c r="AL10" s="50" t="str">
        <f t="shared" si="1"/>
        <v>ALTO</v>
      </c>
      <c r="AM10" s="51" t="str">
        <f t="shared" si="4"/>
        <v>ALTO</v>
      </c>
      <c r="AN10" s="50" t="str">
        <f t="shared" si="5"/>
        <v>1) INFORMACIÓN PÚBLICA</v>
      </c>
      <c r="AO10" s="50" t="str">
        <f>VLOOKUP($T10,Tipologias!$C$6:$I$21,3,FALSE)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0" s="50" t="str">
        <f t="shared" ref="AP10:AP16" si="7">V10</f>
        <v>LEY 527 ARTÍCULO 27 Y 28
ARTÍCULO  27. "TODAS LAS PERSONAS TIENEN DERECHO A CONSULTAR LOS DOCUMENTOS DE ARCHIVOS PÚBLICOS Y A QUE SE LES EXPIDA COPIA DE LOS MISMOS, SIEMPRE QUE DICHOS DOCUMENTOS NO TENGAN CARÁCTER RESERVADO CONFORME A LA CONSTITUCIÓN O A LA LEY."</v>
      </c>
      <c r="AQ10" s="50" t="str">
        <f>VLOOKUP($T10,Tipologias!$C$6:$I$21,5,FALSE)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0" s="180" t="s">
        <v>146</v>
      </c>
    </row>
    <row r="11" spans="1:44" s="52" customFormat="1" ht="115.5" customHeight="1" x14ac:dyDescent="0.25">
      <c r="A11" s="50" t="s">
        <v>124</v>
      </c>
      <c r="B11" s="50" t="s">
        <v>125</v>
      </c>
      <c r="C11" s="50" t="s">
        <v>126</v>
      </c>
      <c r="D11" s="50" t="s">
        <v>125</v>
      </c>
      <c r="E11" s="50" t="s">
        <v>127</v>
      </c>
      <c r="F11" s="50" t="s">
        <v>128</v>
      </c>
      <c r="G11" s="50" t="s">
        <v>162</v>
      </c>
      <c r="H11" s="50" t="s">
        <v>171</v>
      </c>
      <c r="I11" s="152" t="s">
        <v>1789</v>
      </c>
      <c r="J11" s="50" t="s">
        <v>132</v>
      </c>
      <c r="K11" s="50" t="s">
        <v>133</v>
      </c>
      <c r="L11" s="50" t="s">
        <v>134</v>
      </c>
      <c r="M11" s="50" t="s">
        <v>948</v>
      </c>
      <c r="N11" s="50" t="s">
        <v>1786</v>
      </c>
      <c r="O11" s="50" t="s">
        <v>137</v>
      </c>
      <c r="P11" s="153">
        <v>41976</v>
      </c>
      <c r="Q11" s="50" t="s">
        <v>166</v>
      </c>
      <c r="R11" s="50" t="s">
        <v>126</v>
      </c>
      <c r="S11" s="50" t="s">
        <v>125</v>
      </c>
      <c r="T11" s="50" t="s">
        <v>139</v>
      </c>
      <c r="U11" s="50" t="s">
        <v>167</v>
      </c>
      <c r="V11" s="50" t="str">
        <f t="shared" si="0"/>
        <v>LEY 527 ARTÍCULO 27 Y 28
ARTÍCULO  27. "TODAS LAS PERSONAS TIENEN DERECHO A CONSULTAR LOS DOCUMENTOS DE ARCHIVOS PÚBLICOS Y A QUE SE LES EXPIDA COPIA DE LOS MISMOS, SIEMPRE QUE DICHOS DOCUMENTOS NO TENGAN CARÁCTER RESERVADO CONFORME A LA CONSTITUCIÓN O A LA LEY."</v>
      </c>
      <c r="W11" s="50" t="s">
        <v>153</v>
      </c>
      <c r="X11" s="50" t="s">
        <v>282</v>
      </c>
      <c r="Y11" s="50" t="s">
        <v>143</v>
      </c>
      <c r="Z11" s="50" t="s">
        <v>144</v>
      </c>
      <c r="AA11" s="153">
        <v>45657</v>
      </c>
      <c r="AB11" s="50" t="s">
        <v>145</v>
      </c>
      <c r="AC11" s="153">
        <v>45265</v>
      </c>
      <c r="AD11" s="50" t="str">
        <f>VLOOKUP($T11,Tipologias!$F$64:$G$67,2,FALSE)</f>
        <v>BAJO</v>
      </c>
      <c r="AE11" s="50">
        <f t="shared" si="2"/>
        <v>1</v>
      </c>
      <c r="AF11" s="50" t="str">
        <f>VLOOKUP($U11,Tipologias!$C$25:$E$29,3,FALSE)</f>
        <v>BAJO</v>
      </c>
      <c r="AG11" s="50">
        <f t="shared" si="6"/>
        <v>1</v>
      </c>
      <c r="AH11" s="50">
        <f>VLOOKUP($X11,Tipologias!$C$43:$D$47,2,FALSE)</f>
        <v>2</v>
      </c>
      <c r="AI11" s="50">
        <f>VLOOKUP($Y11,Tipologias!$C$51:$D$59,2,FALSE)</f>
        <v>1</v>
      </c>
      <c r="AJ11" s="50" t="str">
        <f t="shared" si="3"/>
        <v>BAJO</v>
      </c>
      <c r="AK11" s="50" t="str">
        <f>VLOOKUP($W11,Tipologias!$C$33:$E$37,3,FALSE)</f>
        <v>ALTO</v>
      </c>
      <c r="AL11" s="50" t="str">
        <f t="shared" si="1"/>
        <v>ALTO</v>
      </c>
      <c r="AM11" s="51" t="str">
        <f t="shared" si="4"/>
        <v>ALTO</v>
      </c>
      <c r="AN11" s="50" t="str">
        <f t="shared" si="5"/>
        <v>1) INFORMACIÓN PÚBLICA</v>
      </c>
      <c r="AO11" s="50" t="str">
        <f>VLOOKUP($T11,Tipologias!$C$6:$I$21,3,FALSE)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1" s="50" t="str">
        <f t="shared" si="7"/>
        <v>LEY 527 ARTÍCULO 27 Y 28
ARTÍCULO  27. "TODAS LAS PERSONAS TIENEN DERECHO A CONSULTAR LOS DOCUMENTOS DE ARCHIVOS PÚBLICOS Y A QUE SE LES EXPIDA COPIA DE LOS MISMOS, SIEMPRE QUE DICHOS DOCUMENTOS NO TENGAN CARÁCTER RESERVADO CONFORME A LA CONSTITUCIÓN O A LA LEY."</v>
      </c>
      <c r="AQ11" s="50" t="str">
        <f>VLOOKUP($T11,Tipologias!$C$6:$I$21,5,FALSE)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1" s="180" t="s">
        <v>146</v>
      </c>
    </row>
    <row r="12" spans="1:44" s="52" customFormat="1" ht="118.5" customHeight="1" x14ac:dyDescent="0.25">
      <c r="A12" s="50" t="s">
        <v>124</v>
      </c>
      <c r="B12" s="50" t="s">
        <v>125</v>
      </c>
      <c r="C12" s="50" t="s">
        <v>126</v>
      </c>
      <c r="D12" s="50" t="s">
        <v>125</v>
      </c>
      <c r="E12" s="50" t="s">
        <v>127</v>
      </c>
      <c r="F12" s="50" t="s">
        <v>128</v>
      </c>
      <c r="G12" s="50" t="s">
        <v>174</v>
      </c>
      <c r="H12" s="50" t="s">
        <v>175</v>
      </c>
      <c r="I12" s="152" t="s">
        <v>176</v>
      </c>
      <c r="J12" s="50" t="s">
        <v>132</v>
      </c>
      <c r="K12" s="50" t="s">
        <v>177</v>
      </c>
      <c r="L12" s="50" t="s">
        <v>134</v>
      </c>
      <c r="M12" s="50" t="s">
        <v>178</v>
      </c>
      <c r="N12" s="50" t="s">
        <v>1786</v>
      </c>
      <c r="O12" s="50" t="s">
        <v>137</v>
      </c>
      <c r="P12" s="153">
        <v>44197</v>
      </c>
      <c r="Q12" s="50" t="s">
        <v>138</v>
      </c>
      <c r="R12" s="50" t="s">
        <v>126</v>
      </c>
      <c r="S12" s="50" t="s">
        <v>125</v>
      </c>
      <c r="T12" s="50" t="s">
        <v>139</v>
      </c>
      <c r="U12" s="50" t="s">
        <v>167</v>
      </c>
      <c r="V12" s="50" t="str">
        <f t="shared" si="0"/>
        <v>LEY 527 ARTÍCULO 27 Y 28
ARTÍCULO  27. "TODAS LAS PERSONAS TIENEN DERECHO A CONSULTAR LOS DOCUMENTOS DE ARCHIVOS PÚBLICOS Y A QUE SE LES EXPIDA COPIA DE LOS MISMOS, SIEMPRE QUE DICHOS DOCUMENTOS NO TENGAN CARÁCTER RESERVADO CONFORME A LA CONSTITUCIÓN O A LA LEY."</v>
      </c>
      <c r="W12" s="50" t="s">
        <v>141</v>
      </c>
      <c r="X12" s="50" t="s">
        <v>179</v>
      </c>
      <c r="Y12" s="50" t="s">
        <v>200</v>
      </c>
      <c r="Z12" s="50" t="s">
        <v>144</v>
      </c>
      <c r="AA12" s="153">
        <v>45657</v>
      </c>
      <c r="AB12" s="50" t="s">
        <v>145</v>
      </c>
      <c r="AC12" s="153">
        <v>45265</v>
      </c>
      <c r="AD12" s="50" t="str">
        <f>VLOOKUP($T12,Tipologias!$F$64:$G$67,2,FALSE)</f>
        <v>BAJO</v>
      </c>
      <c r="AE12" s="50">
        <f t="shared" si="2"/>
        <v>1</v>
      </c>
      <c r="AF12" s="50" t="str">
        <f>VLOOKUP($U12,Tipologias!$C$25:$E$29,3,FALSE)</f>
        <v>BAJO</v>
      </c>
      <c r="AG12" s="50">
        <f t="shared" si="6"/>
        <v>1</v>
      </c>
      <c r="AH12" s="50">
        <f>VLOOKUP($X12,Tipologias!$C$43:$D$47,2,FALSE)</f>
        <v>0</v>
      </c>
      <c r="AI12" s="50">
        <f>VLOOKUP($Y12,Tipologias!$C$51:$D$59,2,FALSE)</f>
        <v>0.25</v>
      </c>
      <c r="AJ12" s="50" t="str">
        <f t="shared" si="3"/>
        <v>BAJO</v>
      </c>
      <c r="AK12" s="50" t="str">
        <f>VLOOKUP($W12,Tipologias!$C$33:$E$37,3,FALSE)</f>
        <v>BAJO</v>
      </c>
      <c r="AL12" s="50" t="str">
        <f t="shared" si="1"/>
        <v>BAJO</v>
      </c>
      <c r="AM12" s="51" t="str">
        <f t="shared" si="4"/>
        <v>BAJO</v>
      </c>
      <c r="AN12" s="50" t="str">
        <f t="shared" si="5"/>
        <v>1) INFORMACIÓN PÚBLICA</v>
      </c>
      <c r="AO12" s="50" t="str">
        <f>VLOOKUP($T12,Tipologias!$C$6:$I$21,3,FALSE)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2" s="50" t="str">
        <f t="shared" si="7"/>
        <v>LEY 527 ARTÍCULO 27 Y 28
ARTÍCULO  27. "TODAS LAS PERSONAS TIENEN DERECHO A CONSULTAR LOS DOCUMENTOS DE ARCHIVOS PÚBLICOS Y A QUE SE LES EXPIDA COPIA DE LOS MISMOS, SIEMPRE QUE DICHOS DOCUMENTOS NO TENGAN CARÁCTER RESERVADO CONFORME A LA CONSTITUCIÓN O A LA LEY."</v>
      </c>
      <c r="AQ12" s="50" t="str">
        <f>VLOOKUP($T12,Tipologias!$C$6:$I$21,5,FALSE)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2" s="180" t="s">
        <v>146</v>
      </c>
    </row>
    <row r="13" spans="1:44" ht="99.75" customHeight="1" x14ac:dyDescent="0.2">
      <c r="A13" s="50" t="s">
        <v>124</v>
      </c>
      <c r="B13" s="50" t="s">
        <v>125</v>
      </c>
      <c r="C13" s="50" t="s">
        <v>126</v>
      </c>
      <c r="D13" s="50" t="s">
        <v>125</v>
      </c>
      <c r="E13" s="50" t="s">
        <v>127</v>
      </c>
      <c r="F13" s="50" t="s">
        <v>128</v>
      </c>
      <c r="G13" s="50" t="s">
        <v>174</v>
      </c>
      <c r="H13" s="50" t="s">
        <v>181</v>
      </c>
      <c r="I13" s="152" t="s">
        <v>1790</v>
      </c>
      <c r="J13" s="50" t="s">
        <v>132</v>
      </c>
      <c r="K13" s="50" t="s">
        <v>133</v>
      </c>
      <c r="L13" s="50" t="s">
        <v>134</v>
      </c>
      <c r="M13" s="50" t="s">
        <v>1791</v>
      </c>
      <c r="N13" s="50" t="s">
        <v>1786</v>
      </c>
      <c r="O13" s="50" t="s">
        <v>137</v>
      </c>
      <c r="P13" s="153">
        <v>42736</v>
      </c>
      <c r="Q13" s="50" t="s">
        <v>223</v>
      </c>
      <c r="R13" s="50" t="s">
        <v>126</v>
      </c>
      <c r="S13" s="50" t="s">
        <v>125</v>
      </c>
      <c r="T13" s="50" t="s">
        <v>139</v>
      </c>
      <c r="U13" s="50" t="s">
        <v>167</v>
      </c>
      <c r="V13" s="50" t="str">
        <f t="shared" si="0"/>
        <v>LEY 527 ARTÍCULO 27 Y 28
ARTÍCULO  27. "TODAS LAS PERSONAS TIENEN DERECHO A CONSULTAR LOS DOCUMENTOS DE ARCHIVOS PÚBLICOS Y A QUE SE LES EXPIDA COPIA DE LOS MISMOS, SIEMPRE QUE DICHOS DOCUMENTOS NO TENGAN CARÁCTER RESERVADO CONFORME A LA CONSTITUCIÓN O A LA LEY."</v>
      </c>
      <c r="W13" s="50" t="s">
        <v>1205</v>
      </c>
      <c r="X13" s="50" t="s">
        <v>282</v>
      </c>
      <c r="Y13" s="50" t="s">
        <v>180</v>
      </c>
      <c r="Z13" s="50" t="s">
        <v>144</v>
      </c>
      <c r="AA13" s="153">
        <v>45657</v>
      </c>
      <c r="AB13" s="50" t="s">
        <v>145</v>
      </c>
      <c r="AC13" s="153">
        <v>45265</v>
      </c>
      <c r="AD13" s="50" t="str">
        <f>VLOOKUP($T13,Tipologias!$F$64:$G$67,2,FALSE)</f>
        <v>BAJO</v>
      </c>
      <c r="AE13" s="50">
        <f t="shared" si="2"/>
        <v>1</v>
      </c>
      <c r="AF13" s="50" t="str">
        <f>VLOOKUP($U13,Tipologias!$C$25:$E$29,3,FALSE)</f>
        <v>BAJO</v>
      </c>
      <c r="AG13" s="50">
        <f t="shared" si="6"/>
        <v>1</v>
      </c>
      <c r="AH13" s="50">
        <f>VLOOKUP($X13,Tipologias!$C$43:$D$47,2,FALSE)</f>
        <v>2</v>
      </c>
      <c r="AI13" s="50">
        <f>VLOOKUP($Y13,Tipologias!$C$51:$D$59,2,FALSE)</f>
        <v>0.5</v>
      </c>
      <c r="AJ13" s="50" t="str">
        <f t="shared" si="3"/>
        <v>BAJO</v>
      </c>
      <c r="AK13" s="50" t="str">
        <f>VLOOKUP($W13,Tipologias!$C$33:$E$37,3,FALSE)</f>
        <v>ALTO</v>
      </c>
      <c r="AL13" s="50" t="str">
        <f t="shared" si="1"/>
        <v>MEDIO</v>
      </c>
      <c r="AM13" s="51" t="str">
        <f t="shared" si="4"/>
        <v>ALTO</v>
      </c>
      <c r="AN13" s="50" t="str">
        <f t="shared" si="5"/>
        <v>1) INFORMACIÓN PÚBLICA</v>
      </c>
      <c r="AO13" s="50" t="str">
        <f>VLOOKUP($T13,Tipologias!$C$6:$I$21,3,FALSE)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3" s="50" t="str">
        <f t="shared" si="7"/>
        <v>LEY 527 ARTÍCULO 27 Y 28
ARTÍCULO  27. "TODAS LAS PERSONAS TIENEN DERECHO A CONSULTAR LOS DOCUMENTOS DE ARCHIVOS PÚBLICOS Y A QUE SE LES EXPIDA COPIA DE LOS MISMOS, SIEMPRE QUE DICHOS DOCUMENTOS NO TENGAN CARÁCTER RESERVADO CONFORME A LA CONSTITUCIÓN O A LA LEY."</v>
      </c>
      <c r="AQ13" s="50" t="str">
        <f>VLOOKUP($T13,Tipologias!$C$6:$I$21,5,FALSE)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3" s="180" t="s">
        <v>146</v>
      </c>
    </row>
    <row r="14" spans="1:44" ht="102" customHeight="1" x14ac:dyDescent="0.2">
      <c r="A14" s="50" t="s">
        <v>124</v>
      </c>
      <c r="B14" s="50" t="s">
        <v>125</v>
      </c>
      <c r="C14" s="50" t="s">
        <v>126</v>
      </c>
      <c r="D14" s="50" t="s">
        <v>125</v>
      </c>
      <c r="E14" s="50" t="s">
        <v>127</v>
      </c>
      <c r="F14" s="50" t="s">
        <v>128</v>
      </c>
      <c r="G14" s="50" t="s">
        <v>185</v>
      </c>
      <c r="H14" s="50" t="s">
        <v>186</v>
      </c>
      <c r="I14" s="152" t="s">
        <v>187</v>
      </c>
      <c r="J14" s="50" t="s">
        <v>132</v>
      </c>
      <c r="K14" s="50" t="s">
        <v>133</v>
      </c>
      <c r="L14" s="50" t="s">
        <v>134</v>
      </c>
      <c r="M14" s="50" t="s">
        <v>1792</v>
      </c>
      <c r="N14" s="50" t="s">
        <v>1793</v>
      </c>
      <c r="O14" s="50" t="s">
        <v>137</v>
      </c>
      <c r="P14" s="153">
        <v>40913</v>
      </c>
      <c r="Q14" s="50" t="s">
        <v>152</v>
      </c>
      <c r="R14" s="50" t="s">
        <v>126</v>
      </c>
      <c r="S14" s="50" t="s">
        <v>125</v>
      </c>
      <c r="T14" s="50" t="s">
        <v>264</v>
      </c>
      <c r="U14" s="50" t="s">
        <v>140</v>
      </c>
      <c r="V14" s="50" t="e">
        <f t="shared" si="0"/>
        <v>#N/A</v>
      </c>
      <c r="W14" s="50" t="s">
        <v>1205</v>
      </c>
      <c r="X14" s="50" t="s">
        <v>282</v>
      </c>
      <c r="Y14" s="50" t="s">
        <v>143</v>
      </c>
      <c r="Z14" s="50" t="s">
        <v>156</v>
      </c>
      <c r="AA14" s="153">
        <v>45657</v>
      </c>
      <c r="AB14" s="50" t="s">
        <v>145</v>
      </c>
      <c r="AC14" s="153">
        <v>45265</v>
      </c>
      <c r="AD14" s="50" t="str">
        <f>VLOOKUP($T14,Tipologias!$F$64:$G$67,2,FALSE)</f>
        <v>MEDIO</v>
      </c>
      <c r="AE14" s="50">
        <f t="shared" si="2"/>
        <v>2</v>
      </c>
      <c r="AF14" s="50" t="str">
        <f>VLOOKUP($U14,Tipologias!$C$25:$E$29,3,FALSE)</f>
        <v>MEDIO</v>
      </c>
      <c r="AG14" s="50">
        <f t="shared" si="6"/>
        <v>2</v>
      </c>
      <c r="AH14" s="50">
        <f>VLOOKUP($X14,Tipologias!$C$43:$D$47,2,FALSE)</f>
        <v>2</v>
      </c>
      <c r="AI14" s="50">
        <f>VLOOKUP($Y14,Tipologias!$C$51:$D$59,2,FALSE)</f>
        <v>1</v>
      </c>
      <c r="AJ14" s="50" t="str">
        <f t="shared" si="3"/>
        <v>MEDIO</v>
      </c>
      <c r="AK14" s="50" t="str">
        <f>VLOOKUP($W14,Tipologias!$C$33:$E$37,3,FALSE)</f>
        <v>ALTO</v>
      </c>
      <c r="AL14" s="50" t="str">
        <f t="shared" si="1"/>
        <v>ALTO</v>
      </c>
      <c r="AM14" s="51" t="str">
        <f t="shared" si="4"/>
        <v>ALTO</v>
      </c>
      <c r="AN14" s="50" t="str">
        <f t="shared" si="5"/>
        <v>2) INFORMACIÓN PÚBLICA CLASIFICADA</v>
      </c>
      <c r="AO14" s="50" t="e">
        <f>VLOOKUP($T14,Tipologias!$C$6:$I$21,3,FALSE)</f>
        <v>#N/A</v>
      </c>
      <c r="AP14" s="50" t="e">
        <f t="shared" si="7"/>
        <v>#N/A</v>
      </c>
      <c r="AQ14" s="50" t="e">
        <f>VLOOKUP($T14,Tipologias!$C$6:$I$21,5,FALSE)</f>
        <v>#N/A</v>
      </c>
      <c r="AR14" s="180" t="s">
        <v>146</v>
      </c>
    </row>
    <row r="15" spans="1:44" ht="87.75" customHeight="1" x14ac:dyDescent="0.2">
      <c r="A15" s="50" t="s">
        <v>124</v>
      </c>
      <c r="B15" s="50" t="s">
        <v>125</v>
      </c>
      <c r="C15" s="50" t="s">
        <v>126</v>
      </c>
      <c r="D15" s="50" t="s">
        <v>125</v>
      </c>
      <c r="E15" s="50" t="s">
        <v>127</v>
      </c>
      <c r="F15" s="50" t="s">
        <v>128</v>
      </c>
      <c r="G15" s="50" t="s">
        <v>189</v>
      </c>
      <c r="H15" s="50" t="s">
        <v>190</v>
      </c>
      <c r="I15" s="152" t="s">
        <v>1794</v>
      </c>
      <c r="J15" s="50" t="s">
        <v>132</v>
      </c>
      <c r="K15" s="50" t="s">
        <v>133</v>
      </c>
      <c r="L15" s="50" t="s">
        <v>134</v>
      </c>
      <c r="M15" s="50" t="s">
        <v>178</v>
      </c>
      <c r="N15" s="50" t="s">
        <v>1786</v>
      </c>
      <c r="O15" s="50" t="s">
        <v>137</v>
      </c>
      <c r="P15" s="153">
        <v>42010</v>
      </c>
      <c r="Q15" s="50" t="s">
        <v>138</v>
      </c>
      <c r="R15" s="50" t="s">
        <v>126</v>
      </c>
      <c r="S15" s="50" t="s">
        <v>125</v>
      </c>
      <c r="T15" s="50" t="s">
        <v>139</v>
      </c>
      <c r="U15" s="50" t="s">
        <v>167</v>
      </c>
      <c r="V15" s="50" t="str">
        <f t="shared" si="0"/>
        <v>LEY 527 ARTÍCULO 27 Y 28
ARTÍCULO  27. "TODAS LAS PERSONAS TIENEN DERECHO A CONSULTAR LOS DOCUMENTOS DE ARCHIVOS PÚBLICOS Y A QUE SE LES EXPIDA COPIA DE LOS MISMOS, SIEMPRE QUE DICHOS DOCUMENTOS NO TENGAN CARÁCTER RESERVADO CONFORME A LA CONSTITUCIÓN O A LA LEY."</v>
      </c>
      <c r="W15" s="50" t="s">
        <v>153</v>
      </c>
      <c r="X15" s="50" t="s">
        <v>224</v>
      </c>
      <c r="Y15" s="50" t="s">
        <v>180</v>
      </c>
      <c r="Z15" s="50" t="s">
        <v>144</v>
      </c>
      <c r="AA15" s="153">
        <v>45657</v>
      </c>
      <c r="AB15" s="50" t="s">
        <v>145</v>
      </c>
      <c r="AC15" s="153">
        <v>45265</v>
      </c>
      <c r="AD15" s="50" t="str">
        <f>VLOOKUP($T15,Tipologias!$F$64:$G$67,2,FALSE)</f>
        <v>BAJO</v>
      </c>
      <c r="AE15" s="50">
        <f t="shared" si="2"/>
        <v>1</v>
      </c>
      <c r="AF15" s="50" t="str">
        <f>VLOOKUP($U15,Tipologias!$C$25:$E$29,3,FALSE)</f>
        <v>BAJO</v>
      </c>
      <c r="AG15" s="50">
        <f t="shared" si="6"/>
        <v>1</v>
      </c>
      <c r="AH15" s="50">
        <f>VLOOKUP($X15,Tipologias!$C$43:$D$47,2,FALSE)</f>
        <v>1</v>
      </c>
      <c r="AI15" s="50">
        <f>VLOOKUP($Y15,Tipologias!$C$51:$D$59,2,FALSE)</f>
        <v>0.5</v>
      </c>
      <c r="AJ15" s="50" t="str">
        <f t="shared" si="3"/>
        <v>BAJO</v>
      </c>
      <c r="AK15" s="50" t="str">
        <f>VLOOKUP($W15,Tipologias!$C$33:$E$37,3,FALSE)</f>
        <v>ALTO</v>
      </c>
      <c r="AL15" s="50" t="str">
        <f t="shared" si="1"/>
        <v>BAJO</v>
      </c>
      <c r="AM15" s="51" t="str">
        <f t="shared" si="4"/>
        <v>ALTO</v>
      </c>
      <c r="AN15" s="50" t="str">
        <f t="shared" si="5"/>
        <v>1) INFORMACIÓN PÚBLICA</v>
      </c>
      <c r="AO15" s="50" t="str">
        <f>VLOOKUP($T15,Tipologias!$C$6:$I$21,3,FALSE)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5" s="50" t="str">
        <f t="shared" si="7"/>
        <v>LEY 527 ARTÍCULO 27 Y 28
ARTÍCULO  27. "TODAS LAS PERSONAS TIENEN DERECHO A CONSULTAR LOS DOCUMENTOS DE ARCHIVOS PÚBLICOS Y A QUE SE LES EXPIDA COPIA DE LOS MISMOS, SIEMPRE QUE DICHOS DOCUMENTOS NO TENGAN CARÁCTER RESERVADO CONFORME A LA CONSTITUCIÓN O A LA LEY."</v>
      </c>
      <c r="AQ15" s="50" t="str">
        <f>VLOOKUP($T15,Tipologias!$C$6:$I$21,5,FALSE)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5" s="180" t="s">
        <v>146</v>
      </c>
    </row>
    <row r="16" spans="1:44" ht="165.95" customHeight="1" x14ac:dyDescent="0.2">
      <c r="A16" s="50" t="s">
        <v>124</v>
      </c>
      <c r="B16" s="50" t="s">
        <v>125</v>
      </c>
      <c r="C16" s="50" t="s">
        <v>126</v>
      </c>
      <c r="D16" s="50" t="s">
        <v>125</v>
      </c>
      <c r="E16" s="50" t="s">
        <v>127</v>
      </c>
      <c r="F16" s="50" t="s">
        <v>128</v>
      </c>
      <c r="G16" s="50" t="s">
        <v>174</v>
      </c>
      <c r="H16" s="50" t="s">
        <v>194</v>
      </c>
      <c r="I16" s="152" t="s">
        <v>195</v>
      </c>
      <c r="J16" s="50" t="s">
        <v>132</v>
      </c>
      <c r="K16" s="50" t="s">
        <v>281</v>
      </c>
      <c r="L16" s="50" t="s">
        <v>134</v>
      </c>
      <c r="M16" s="50" t="s">
        <v>948</v>
      </c>
      <c r="N16" s="50" t="s">
        <v>1786</v>
      </c>
      <c r="O16" s="50" t="s">
        <v>137</v>
      </c>
      <c r="P16" s="153">
        <v>42011</v>
      </c>
      <c r="Q16" s="50" t="s">
        <v>649</v>
      </c>
      <c r="R16" s="50" t="s">
        <v>126</v>
      </c>
      <c r="S16" s="50" t="s">
        <v>125</v>
      </c>
      <c r="T16" s="50" t="s">
        <v>139</v>
      </c>
      <c r="U16" s="50" t="s">
        <v>167</v>
      </c>
      <c r="V16" s="50" t="str">
        <f t="shared" si="0"/>
        <v>LEY 527 ARTÍCULO 27 Y 28
ARTÍCULO  27. "TODAS LAS PERSONAS TIENEN DERECHO A CONSULTAR LOS DOCUMENTOS DE ARCHIVOS PÚBLICOS Y A QUE SE LES EXPIDA COPIA DE LOS MISMOS, SIEMPRE QUE DICHOS DOCUMENTOS NO TENGAN CARÁCTER RESERVADO CONFORME A LA CONSTITUCIÓN O A LA LEY."</v>
      </c>
      <c r="W16" s="50" t="s">
        <v>153</v>
      </c>
      <c r="X16" s="50" t="s">
        <v>142</v>
      </c>
      <c r="Y16" s="50" t="s">
        <v>180</v>
      </c>
      <c r="Z16" s="50" t="s">
        <v>144</v>
      </c>
      <c r="AA16" s="153">
        <v>45657</v>
      </c>
      <c r="AB16" s="50" t="s">
        <v>145</v>
      </c>
      <c r="AC16" s="153">
        <v>45265</v>
      </c>
      <c r="AD16" s="50" t="str">
        <f>VLOOKUP($T16,Tipologias!$F$64:$G$67,2,FALSE)</f>
        <v>BAJO</v>
      </c>
      <c r="AE16" s="50">
        <f t="shared" si="2"/>
        <v>1</v>
      </c>
      <c r="AF16" s="50" t="str">
        <f>VLOOKUP($U16,Tipologias!$C$25:$E$29,3,FALSE)</f>
        <v>BAJO</v>
      </c>
      <c r="AG16" s="50">
        <f t="shared" si="6"/>
        <v>1</v>
      </c>
      <c r="AH16" s="50">
        <f>VLOOKUP($X16,Tipologias!$C$43:$D$47,2,FALSE)</f>
        <v>0.5</v>
      </c>
      <c r="AI16" s="50">
        <f>VLOOKUP($Y16,Tipologias!$C$51:$D$59,2,FALSE)</f>
        <v>0.5</v>
      </c>
      <c r="AJ16" s="50" t="str">
        <f t="shared" si="3"/>
        <v>BAJO</v>
      </c>
      <c r="AK16" s="50" t="str">
        <f>VLOOKUP($W16,Tipologias!$C$33:$E$37,3,FALSE)</f>
        <v>ALTO</v>
      </c>
      <c r="AL16" s="50" t="str">
        <f t="shared" si="1"/>
        <v>BAJO</v>
      </c>
      <c r="AM16" s="51" t="str">
        <f t="shared" si="4"/>
        <v>ALTO</v>
      </c>
      <c r="AN16" s="50" t="str">
        <f t="shared" si="5"/>
        <v>1) INFORMACIÓN PÚBLICA</v>
      </c>
      <c r="AO16" s="50" t="str">
        <f>VLOOKUP($T16,Tipologias!$C$6:$I$21,3,FALSE)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6" s="50" t="str">
        <f t="shared" si="7"/>
        <v>LEY 527 ARTÍCULO 27 Y 28
ARTÍCULO  27. "TODAS LAS PERSONAS TIENEN DERECHO A CONSULTAR LOS DOCUMENTOS DE ARCHIVOS PÚBLICOS Y A QUE SE LES EXPIDA COPIA DE LOS MISMOS, SIEMPRE QUE DICHOS DOCUMENTOS NO TENGAN CARÁCTER RESERVADO CONFORME A LA CONSTITUCIÓN O A LA LEY."</v>
      </c>
      <c r="AQ16" s="50" t="str">
        <f>VLOOKUP($T16,Tipologias!$C$6:$I$21,5,FALSE)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6" s="180" t="s">
        <v>146</v>
      </c>
    </row>
    <row r="17" spans="1:44" ht="130.5" customHeight="1" x14ac:dyDescent="0.2">
      <c r="A17" s="50" t="s">
        <v>124</v>
      </c>
      <c r="B17" s="50" t="s">
        <v>125</v>
      </c>
      <c r="C17" s="50" t="s">
        <v>126</v>
      </c>
      <c r="D17" s="50" t="s">
        <v>125</v>
      </c>
      <c r="E17" s="50" t="s">
        <v>127</v>
      </c>
      <c r="F17" s="50" t="s">
        <v>128</v>
      </c>
      <c r="G17" s="50" t="s">
        <v>174</v>
      </c>
      <c r="H17" s="50" t="s">
        <v>1730</v>
      </c>
      <c r="I17" s="152" t="s">
        <v>1795</v>
      </c>
      <c r="J17" s="50" t="s">
        <v>132</v>
      </c>
      <c r="K17" s="50" t="s">
        <v>133</v>
      </c>
      <c r="L17" s="50" t="s">
        <v>134</v>
      </c>
      <c r="M17" s="50" t="s">
        <v>1796</v>
      </c>
      <c r="N17" s="50" t="s">
        <v>1786</v>
      </c>
      <c r="O17" s="50" t="s">
        <v>137</v>
      </c>
      <c r="P17" s="153">
        <v>42377</v>
      </c>
      <c r="Q17" s="50" t="s">
        <v>138</v>
      </c>
      <c r="R17" s="50" t="s">
        <v>126</v>
      </c>
      <c r="S17" s="50" t="s">
        <v>125</v>
      </c>
      <c r="T17" s="50" t="s">
        <v>139</v>
      </c>
      <c r="U17" s="50" t="s">
        <v>167</v>
      </c>
      <c r="V17" s="50" t="str">
        <f t="shared" si="0"/>
        <v>LEY 527 ARTÍCULO 27 Y 28
ARTÍCULO  27. "TODAS LAS PERSONAS TIENEN DERECHO A CONSULTAR LOS DOCUMENTOS DE ARCHIVOS PÚBLICOS Y A QUE SE LES EXPIDA COPIA DE LOS MISMOS, SIEMPRE QUE DICHOS DOCUMENTOS NO TENGAN CARÁCTER RESERVADO CONFORME A LA CONSTITUCIÓN O A LA LEY."</v>
      </c>
      <c r="W17" s="50" t="s">
        <v>153</v>
      </c>
      <c r="X17" s="50" t="s">
        <v>282</v>
      </c>
      <c r="Y17" s="50" t="s">
        <v>180</v>
      </c>
      <c r="Z17" s="50" t="s">
        <v>144</v>
      </c>
      <c r="AA17" s="153">
        <v>45657</v>
      </c>
      <c r="AB17" s="50" t="s">
        <v>145</v>
      </c>
      <c r="AC17" s="153">
        <v>45265</v>
      </c>
      <c r="AD17" s="50" t="str">
        <f>VLOOKUP($T17,Tipologias!$F$64:$G$67,2,FALSE)</f>
        <v>BAJO</v>
      </c>
      <c r="AE17" s="50">
        <f t="shared" si="2"/>
        <v>1</v>
      </c>
      <c r="AF17" s="50" t="str">
        <f>VLOOKUP($U17,Tipologias!$C$25:$E$29,3,FALSE)</f>
        <v>BAJO</v>
      </c>
      <c r="AG17" s="50">
        <f t="shared" ref="AG17:AG37" si="8">IF(U17="",0,IF(AF17="Bajo",1,IF(AF17="Medio",2,3)))</f>
        <v>1</v>
      </c>
      <c r="AH17" s="50">
        <f>VLOOKUP($X17,Tipologias!$C$43:$D$47,2,FALSE)</f>
        <v>2</v>
      </c>
      <c r="AI17" s="50">
        <f>VLOOKUP($Y17,Tipologias!$C$51:$D$59,2,FALSE)</f>
        <v>0.5</v>
      </c>
      <c r="AJ17" s="50" t="str">
        <f t="shared" si="3"/>
        <v>BAJO</v>
      </c>
      <c r="AK17" s="50" t="str">
        <f>VLOOKUP($W17,Tipologias!$C$33:$E$37,3,FALSE)</f>
        <v>ALTO</v>
      </c>
      <c r="AL17" s="50" t="str">
        <f t="shared" si="1"/>
        <v>MEDIO</v>
      </c>
      <c r="AM17" s="51" t="str">
        <f t="shared" si="4"/>
        <v>ALTO</v>
      </c>
      <c r="AN17" s="50" t="str">
        <f t="shared" si="5"/>
        <v>1) INFORMACIÓN PÚBLICA</v>
      </c>
      <c r="AO17" s="50" t="str">
        <f>VLOOKUP($T17,Tipologias!$C$6:$I$21,3,FALSE)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7" s="50" t="str">
        <f t="shared" ref="AP17:AP37" si="9">V17</f>
        <v>LEY 527 ARTÍCULO 27 Y 28
ARTÍCULO  27. "TODAS LAS PERSONAS TIENEN DERECHO A CONSULTAR LOS DOCUMENTOS DE ARCHIVOS PÚBLICOS Y A QUE SE LES EXPIDA COPIA DE LOS MISMOS, SIEMPRE QUE DICHOS DOCUMENTOS NO TENGAN CARÁCTER RESERVADO CONFORME A LA CONSTITUCIÓN O A LA LEY."</v>
      </c>
      <c r="AQ17" s="50" t="str">
        <f>VLOOKUP($T17,Tipologias!$C$6:$I$21,5,FALSE)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7" s="180" t="s">
        <v>146</v>
      </c>
    </row>
    <row r="18" spans="1:44" ht="58.5" customHeight="1" x14ac:dyDescent="0.2">
      <c r="A18" s="50" t="s">
        <v>124</v>
      </c>
      <c r="B18" s="50" t="s">
        <v>125</v>
      </c>
      <c r="C18" s="50" t="s">
        <v>126</v>
      </c>
      <c r="D18" s="50" t="s">
        <v>125</v>
      </c>
      <c r="E18" s="50" t="s">
        <v>127</v>
      </c>
      <c r="F18" s="50" t="s">
        <v>128</v>
      </c>
      <c r="G18" s="50" t="s">
        <v>189</v>
      </c>
      <c r="H18" s="50" t="s">
        <v>201</v>
      </c>
      <c r="I18" s="152" t="s">
        <v>202</v>
      </c>
      <c r="J18" s="50" t="s">
        <v>132</v>
      </c>
      <c r="K18" s="50" t="s">
        <v>177</v>
      </c>
      <c r="L18" s="50" t="s">
        <v>134</v>
      </c>
      <c r="M18" s="50" t="s">
        <v>203</v>
      </c>
      <c r="N18" s="50" t="s">
        <v>1786</v>
      </c>
      <c r="O18" s="50" t="s">
        <v>137</v>
      </c>
      <c r="P18" s="153">
        <v>44197</v>
      </c>
      <c r="Q18" s="50" t="s">
        <v>138</v>
      </c>
      <c r="R18" s="50" t="s">
        <v>126</v>
      </c>
      <c r="S18" s="50" t="s">
        <v>125</v>
      </c>
      <c r="T18" s="50" t="s">
        <v>139</v>
      </c>
      <c r="U18" s="50" t="s">
        <v>167</v>
      </c>
      <c r="V18" s="50" t="str">
        <f t="shared" si="0"/>
        <v>LEY 527 ARTÍCULO 27 Y 28
ARTÍCULO  27. "TODAS LAS PERSONAS TIENEN DERECHO A CONSULTAR LOS DOCUMENTOS DE ARCHIVOS PÚBLICOS Y A QUE SE LES EXPIDA COPIA DE LOS MISMOS, SIEMPRE QUE DICHOS DOCUMENTOS NO TENGAN CARÁCTER RESERVADO CONFORME A LA CONSTITUCIÓN O A LA LEY."</v>
      </c>
      <c r="W18" s="50" t="s">
        <v>141</v>
      </c>
      <c r="X18" s="50" t="s">
        <v>142</v>
      </c>
      <c r="Y18" s="50" t="s">
        <v>200</v>
      </c>
      <c r="Z18" s="50" t="s">
        <v>144</v>
      </c>
      <c r="AA18" s="153">
        <v>45657</v>
      </c>
      <c r="AB18" s="50" t="s">
        <v>145</v>
      </c>
      <c r="AC18" s="153">
        <v>45265</v>
      </c>
      <c r="AD18" s="50" t="str">
        <f>VLOOKUP($T18,Tipologias!$F$64:$G$67,2,FALSE)</f>
        <v>BAJO</v>
      </c>
      <c r="AE18" s="50">
        <f t="shared" si="2"/>
        <v>1</v>
      </c>
      <c r="AF18" s="50" t="str">
        <f>VLOOKUP($U18,Tipologias!$C$25:$E$29,3,FALSE)</f>
        <v>BAJO</v>
      </c>
      <c r="AG18" s="50">
        <f t="shared" si="8"/>
        <v>1</v>
      </c>
      <c r="AH18" s="50">
        <f>VLOOKUP($X18,Tipologias!$C$43:$D$47,2,FALSE)</f>
        <v>0.5</v>
      </c>
      <c r="AI18" s="50">
        <f>VLOOKUP($Y18,Tipologias!$C$51:$D$59,2,FALSE)</f>
        <v>0.25</v>
      </c>
      <c r="AJ18" s="50" t="str">
        <f t="shared" si="3"/>
        <v>BAJO</v>
      </c>
      <c r="AK18" s="50" t="str">
        <f>VLOOKUP($W18,Tipologias!$C$33:$E$37,3,FALSE)</f>
        <v>BAJO</v>
      </c>
      <c r="AL18" s="50" t="str">
        <f t="shared" si="1"/>
        <v>BAJO</v>
      </c>
      <c r="AM18" s="51" t="str">
        <f t="shared" si="4"/>
        <v>BAJO</v>
      </c>
      <c r="AN18" s="50" t="str">
        <f t="shared" si="5"/>
        <v>1) INFORMACIÓN PÚBLICA</v>
      </c>
      <c r="AO18" s="50" t="str">
        <f>VLOOKUP($T18,Tipologias!$C$6:$I$21,3,FALSE)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8" s="50" t="str">
        <f t="shared" si="9"/>
        <v>LEY 527 ARTÍCULO 27 Y 28
ARTÍCULO  27. "TODAS LAS PERSONAS TIENEN DERECHO A CONSULTAR LOS DOCUMENTOS DE ARCHIVOS PÚBLICOS Y A QUE SE LES EXPIDA COPIA DE LOS MISMOS, SIEMPRE QUE DICHOS DOCUMENTOS NO TENGAN CARÁCTER RESERVADO CONFORME A LA CONSTITUCIÓN O A LA LEY."</v>
      </c>
      <c r="AQ18" s="50" t="str">
        <f>VLOOKUP($T18,Tipologias!$C$6:$I$21,5,FALSE)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8" s="180" t="s">
        <v>146</v>
      </c>
    </row>
    <row r="19" spans="1:44" ht="72.95" customHeight="1" x14ac:dyDescent="0.2">
      <c r="A19" s="50" t="s">
        <v>124</v>
      </c>
      <c r="B19" s="50" t="s">
        <v>125</v>
      </c>
      <c r="C19" s="50" t="s">
        <v>126</v>
      </c>
      <c r="D19" s="50" t="s">
        <v>125</v>
      </c>
      <c r="E19" s="50" t="s">
        <v>127</v>
      </c>
      <c r="F19" s="50" t="s">
        <v>128</v>
      </c>
      <c r="G19" s="50" t="s">
        <v>189</v>
      </c>
      <c r="H19" s="50" t="s">
        <v>204</v>
      </c>
      <c r="I19" s="152" t="s">
        <v>205</v>
      </c>
      <c r="J19" s="50" t="s">
        <v>132</v>
      </c>
      <c r="K19" s="50" t="s">
        <v>177</v>
      </c>
      <c r="L19" s="50" t="s">
        <v>134</v>
      </c>
      <c r="M19" s="50" t="s">
        <v>206</v>
      </c>
      <c r="N19" s="50" t="s">
        <v>1786</v>
      </c>
      <c r="O19" s="50" t="s">
        <v>137</v>
      </c>
      <c r="P19" s="153">
        <v>44198</v>
      </c>
      <c r="Q19" s="50" t="s">
        <v>649</v>
      </c>
      <c r="R19" s="50" t="s">
        <v>126</v>
      </c>
      <c r="S19" s="50" t="s">
        <v>125</v>
      </c>
      <c r="T19" s="50" t="s">
        <v>139</v>
      </c>
      <c r="U19" s="50" t="s">
        <v>167</v>
      </c>
      <c r="V19" s="50" t="str">
        <f t="shared" si="0"/>
        <v>LEY 527 ARTÍCULO 27 Y 28
ARTÍCULO  27. "TODAS LAS PERSONAS TIENEN DERECHO A CONSULTAR LOS DOCUMENTOS DE ARCHIVOS PÚBLICOS Y A QUE SE LES EXPIDA COPIA DE LOS MISMOS, SIEMPRE QUE DICHOS DOCUMENTOS NO TENGAN CARÁCTER RESERVADO CONFORME A LA CONSTITUCIÓN O A LA LEY."</v>
      </c>
      <c r="W19" s="50" t="s">
        <v>153</v>
      </c>
      <c r="X19" s="50" t="s">
        <v>282</v>
      </c>
      <c r="Y19" s="50" t="s">
        <v>180</v>
      </c>
      <c r="Z19" s="50" t="s">
        <v>144</v>
      </c>
      <c r="AA19" s="153">
        <v>45657</v>
      </c>
      <c r="AB19" s="50" t="s">
        <v>145</v>
      </c>
      <c r="AC19" s="153">
        <v>45265</v>
      </c>
      <c r="AD19" s="50" t="str">
        <f>VLOOKUP($T19,Tipologias!$F$64:$G$67,2,FALSE)</f>
        <v>BAJO</v>
      </c>
      <c r="AE19" s="50">
        <f t="shared" si="2"/>
        <v>1</v>
      </c>
      <c r="AF19" s="50" t="str">
        <f>VLOOKUP($U19,Tipologias!$C$25:$E$29,3,FALSE)</f>
        <v>BAJO</v>
      </c>
      <c r="AG19" s="50">
        <f t="shared" si="8"/>
        <v>1</v>
      </c>
      <c r="AH19" s="50">
        <f>VLOOKUP($X19,Tipologias!$C$43:$D$47,2,FALSE)</f>
        <v>2</v>
      </c>
      <c r="AI19" s="50">
        <f>VLOOKUP($Y19,Tipologias!$C$51:$D$59,2,FALSE)</f>
        <v>0.5</v>
      </c>
      <c r="AJ19" s="50" t="str">
        <f t="shared" si="3"/>
        <v>BAJO</v>
      </c>
      <c r="AK19" s="50" t="str">
        <f>VLOOKUP($W19,Tipologias!$C$33:$E$37,3,FALSE)</f>
        <v>ALTO</v>
      </c>
      <c r="AL19" s="50" t="str">
        <f t="shared" si="1"/>
        <v>MEDIO</v>
      </c>
      <c r="AM19" s="51" t="str">
        <f t="shared" si="4"/>
        <v>ALTO</v>
      </c>
      <c r="AN19" s="50" t="str">
        <f t="shared" si="5"/>
        <v>1) INFORMACIÓN PÚBLICA</v>
      </c>
      <c r="AO19" s="50" t="str">
        <f>VLOOKUP($T19,Tipologias!$C$6:$I$21,3,FALSE)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9" s="50" t="str">
        <f t="shared" si="9"/>
        <v>LEY 527 ARTÍCULO 27 Y 28
ARTÍCULO  27. "TODAS LAS PERSONAS TIENEN DERECHO A CONSULTAR LOS DOCUMENTOS DE ARCHIVOS PÚBLICOS Y A QUE SE LES EXPIDA COPIA DE LOS MISMOS, SIEMPRE QUE DICHOS DOCUMENTOS NO TENGAN CARÁCTER RESERVADO CONFORME A LA CONSTITUCIÓN O A LA LEY."</v>
      </c>
      <c r="AQ19" s="50" t="str">
        <f>VLOOKUP($T19,Tipologias!$C$6:$I$21,5,FALSE)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9" s="180" t="s">
        <v>146</v>
      </c>
    </row>
    <row r="20" spans="1:44" ht="60.6" customHeight="1" x14ac:dyDescent="0.2">
      <c r="A20" s="50" t="s">
        <v>124</v>
      </c>
      <c r="B20" s="50" t="s">
        <v>125</v>
      </c>
      <c r="C20" s="50" t="s">
        <v>126</v>
      </c>
      <c r="D20" s="50" t="s">
        <v>125</v>
      </c>
      <c r="E20" s="50" t="s">
        <v>127</v>
      </c>
      <c r="F20" s="50" t="s">
        <v>128</v>
      </c>
      <c r="G20" s="50" t="s">
        <v>1729</v>
      </c>
      <c r="H20" s="221" t="s">
        <v>207</v>
      </c>
      <c r="I20" s="152" t="s">
        <v>208</v>
      </c>
      <c r="J20" s="50" t="s">
        <v>132</v>
      </c>
      <c r="K20" s="50" t="s">
        <v>177</v>
      </c>
      <c r="L20" s="50" t="s">
        <v>134</v>
      </c>
      <c r="M20" s="50" t="s">
        <v>206</v>
      </c>
      <c r="N20" s="50" t="s">
        <v>1786</v>
      </c>
      <c r="O20" s="50" t="s">
        <v>137</v>
      </c>
      <c r="P20" s="153">
        <v>42736</v>
      </c>
      <c r="Q20" s="50" t="s">
        <v>138</v>
      </c>
      <c r="R20" s="50" t="s">
        <v>126</v>
      </c>
      <c r="S20" s="50" t="s">
        <v>125</v>
      </c>
      <c r="T20" s="50" t="s">
        <v>139</v>
      </c>
      <c r="U20" s="50" t="s">
        <v>167</v>
      </c>
      <c r="V20" s="50" t="str">
        <f t="shared" si="0"/>
        <v>LEY 527 ARTÍCULO 27 Y 28
ARTÍCULO  27. "TODAS LAS PERSONAS TIENEN DERECHO A CONSULTAR LOS DOCUMENTOS DE ARCHIVOS PÚBLICOS Y A QUE SE LES EXPIDA COPIA DE LOS MISMOS, SIEMPRE QUE DICHOS DOCUMENTOS NO TENGAN CARÁCTER RESERVADO CONFORME A LA CONSTITUCIÓN O A LA LEY."</v>
      </c>
      <c r="W20" s="50" t="s">
        <v>168</v>
      </c>
      <c r="X20" s="50" t="s">
        <v>142</v>
      </c>
      <c r="Y20" s="50" t="s">
        <v>200</v>
      </c>
      <c r="Z20" s="50" t="s">
        <v>144</v>
      </c>
      <c r="AA20" s="153">
        <v>45657</v>
      </c>
      <c r="AB20" s="50" t="s">
        <v>145</v>
      </c>
      <c r="AC20" s="153">
        <v>45265</v>
      </c>
      <c r="AD20" s="50" t="str">
        <f>VLOOKUP($T20,Tipologias!$F$64:$G$67,2,FALSE)</f>
        <v>BAJO</v>
      </c>
      <c r="AE20" s="50">
        <f t="shared" si="2"/>
        <v>1</v>
      </c>
      <c r="AF20" s="50" t="str">
        <f>VLOOKUP($U20,Tipologias!$C$25:$E$29,3,FALSE)</f>
        <v>BAJO</v>
      </c>
      <c r="AG20" s="50">
        <f t="shared" si="8"/>
        <v>1</v>
      </c>
      <c r="AH20" s="50">
        <f>VLOOKUP($X20,Tipologias!$C$43:$D$47,2,FALSE)</f>
        <v>0.5</v>
      </c>
      <c r="AI20" s="50">
        <f>VLOOKUP($Y20,Tipologias!$C$51:$D$59,2,FALSE)</f>
        <v>0.25</v>
      </c>
      <c r="AJ20" s="50" t="str">
        <f t="shared" si="3"/>
        <v>BAJO</v>
      </c>
      <c r="AK20" s="50" t="str">
        <f>VLOOKUP($W20,Tipologias!$C$33:$E$37,3,FALSE)</f>
        <v>MEDIO</v>
      </c>
      <c r="AL20" s="50" t="str">
        <f t="shared" si="1"/>
        <v>BAJO</v>
      </c>
      <c r="AM20" s="51" t="str">
        <f t="shared" si="4"/>
        <v>MEDIO</v>
      </c>
      <c r="AN20" s="50" t="str">
        <f t="shared" si="5"/>
        <v>1) INFORMACIÓN PÚBLICA</v>
      </c>
      <c r="AO20" s="50" t="str">
        <f>VLOOKUP($T20,Tipologias!$C$6:$I$21,3,FALSE)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20" s="50" t="str">
        <f t="shared" si="9"/>
        <v>LEY 527 ARTÍCULO 27 Y 28
ARTÍCULO  27. "TODAS LAS PERSONAS TIENEN DERECHO A CONSULTAR LOS DOCUMENTOS DE ARCHIVOS PÚBLICOS Y A QUE SE LES EXPIDA COPIA DE LOS MISMOS, SIEMPRE QUE DICHOS DOCUMENTOS NO TENGAN CARÁCTER RESERVADO CONFORME A LA CONSTITUCIÓN O A LA LEY."</v>
      </c>
      <c r="AQ20" s="50" t="str">
        <f>VLOOKUP($T20,Tipologias!$C$6:$I$21,5,FALSE)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20" s="180" t="s">
        <v>146</v>
      </c>
    </row>
    <row r="21" spans="1:44" ht="84.95" customHeight="1" x14ac:dyDescent="0.2">
      <c r="A21" s="50" t="s">
        <v>124</v>
      </c>
      <c r="B21" s="50" t="s">
        <v>125</v>
      </c>
      <c r="C21" s="50" t="s">
        <v>126</v>
      </c>
      <c r="D21" s="50" t="s">
        <v>125</v>
      </c>
      <c r="E21" s="50" t="s">
        <v>127</v>
      </c>
      <c r="F21" s="50" t="s">
        <v>128</v>
      </c>
      <c r="G21" s="50" t="s">
        <v>1729</v>
      </c>
      <c r="H21" s="50" t="s">
        <v>209</v>
      </c>
      <c r="I21" s="152" t="s">
        <v>1817</v>
      </c>
      <c r="J21" s="50" t="s">
        <v>132</v>
      </c>
      <c r="K21" s="50" t="s">
        <v>177</v>
      </c>
      <c r="L21" s="50" t="s">
        <v>134</v>
      </c>
      <c r="M21" s="50" t="s">
        <v>206</v>
      </c>
      <c r="N21" s="50" t="s">
        <v>1786</v>
      </c>
      <c r="O21" s="50" t="s">
        <v>137</v>
      </c>
      <c r="P21" s="153">
        <v>44198</v>
      </c>
      <c r="Q21" s="50" t="s">
        <v>138</v>
      </c>
      <c r="R21" s="50" t="s">
        <v>126</v>
      </c>
      <c r="S21" s="50" t="s">
        <v>125</v>
      </c>
      <c r="T21" s="50" t="s">
        <v>139</v>
      </c>
      <c r="U21" s="50" t="s">
        <v>167</v>
      </c>
      <c r="V21" s="50" t="str">
        <f t="shared" si="0"/>
        <v>LEY 527 ARTÍCULO 27 Y 28
ARTÍCULO  27. "TODAS LAS PERSONAS TIENEN DERECHO A CONSULTAR LOS DOCUMENTOS DE ARCHIVOS PÚBLICOS Y A QUE SE LES EXPIDA COPIA DE LOS MISMOS, SIEMPRE QUE DICHOS DOCUMENTOS NO TENGAN CARÁCTER RESERVADO CONFORME A LA CONSTITUCIÓN O A LA LEY."</v>
      </c>
      <c r="W21" s="50" t="s">
        <v>168</v>
      </c>
      <c r="X21" s="50" t="s">
        <v>282</v>
      </c>
      <c r="Y21" s="50" t="s">
        <v>180</v>
      </c>
      <c r="Z21" s="50" t="s">
        <v>144</v>
      </c>
      <c r="AA21" s="153">
        <v>45657</v>
      </c>
      <c r="AB21" s="50" t="s">
        <v>145</v>
      </c>
      <c r="AC21" s="153">
        <v>45265</v>
      </c>
      <c r="AD21" s="50" t="str">
        <f>VLOOKUP($T21,Tipologias!$F$64:$G$67,2,FALSE)</f>
        <v>BAJO</v>
      </c>
      <c r="AE21" s="50">
        <f t="shared" si="2"/>
        <v>1</v>
      </c>
      <c r="AF21" s="50" t="str">
        <f>VLOOKUP($U21,Tipologias!$C$25:$E$29,3,FALSE)</f>
        <v>BAJO</v>
      </c>
      <c r="AG21" s="50">
        <f t="shared" si="8"/>
        <v>1</v>
      </c>
      <c r="AH21" s="50">
        <f>VLOOKUP($X21,Tipologias!$C$43:$D$47,2,FALSE)</f>
        <v>2</v>
      </c>
      <c r="AI21" s="50">
        <f>VLOOKUP($Y21,Tipologias!$C$51:$D$59,2,FALSE)</f>
        <v>0.5</v>
      </c>
      <c r="AJ21" s="50" t="str">
        <f t="shared" si="3"/>
        <v>BAJO</v>
      </c>
      <c r="AK21" s="50" t="str">
        <f>VLOOKUP($W21,Tipologias!$C$33:$E$37,3,FALSE)</f>
        <v>MEDIO</v>
      </c>
      <c r="AL21" s="50" t="str">
        <f t="shared" si="1"/>
        <v>MEDIO</v>
      </c>
      <c r="AM21" s="51" t="str">
        <f t="shared" si="4"/>
        <v>MEDIO</v>
      </c>
      <c r="AN21" s="50" t="str">
        <f t="shared" si="5"/>
        <v>1) INFORMACIÓN PÚBLICA</v>
      </c>
      <c r="AO21" s="50" t="str">
        <f>VLOOKUP($T21,Tipologias!$C$6:$I$21,3,FALSE)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21" s="50" t="str">
        <f t="shared" si="9"/>
        <v>LEY 527 ARTÍCULO 27 Y 28
ARTÍCULO  27. "TODAS LAS PERSONAS TIENEN DERECHO A CONSULTAR LOS DOCUMENTOS DE ARCHIVOS PÚBLICOS Y A QUE SE LES EXPIDA COPIA DE LOS MISMOS, SIEMPRE QUE DICHOS DOCUMENTOS NO TENGAN CARÁCTER RESERVADO CONFORME A LA CONSTITUCIÓN O A LA LEY."</v>
      </c>
      <c r="AQ21" s="50" t="str">
        <f>VLOOKUP($T21,Tipologias!$C$6:$I$21,5,FALSE)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21" s="180" t="s">
        <v>146</v>
      </c>
    </row>
    <row r="22" spans="1:44" ht="67.5" customHeight="1" x14ac:dyDescent="0.2">
      <c r="A22" s="50" t="s">
        <v>124</v>
      </c>
      <c r="B22" s="50" t="s">
        <v>125</v>
      </c>
      <c r="C22" s="50" t="s">
        <v>126</v>
      </c>
      <c r="D22" s="50" t="s">
        <v>125</v>
      </c>
      <c r="E22" s="50" t="s">
        <v>127</v>
      </c>
      <c r="F22" s="50" t="s">
        <v>128</v>
      </c>
      <c r="G22" s="50" t="s">
        <v>211</v>
      </c>
      <c r="H22" s="50" t="s">
        <v>1834</v>
      </c>
      <c r="I22" s="152" t="s">
        <v>1615</v>
      </c>
      <c r="J22" s="50" t="s">
        <v>132</v>
      </c>
      <c r="K22" s="50" t="s">
        <v>177</v>
      </c>
      <c r="L22" s="50" t="s">
        <v>134</v>
      </c>
      <c r="M22" s="50" t="s">
        <v>1818</v>
      </c>
      <c r="N22" s="50" t="s">
        <v>1786</v>
      </c>
      <c r="O22" s="50" t="s">
        <v>137</v>
      </c>
      <c r="P22" s="153">
        <v>42370</v>
      </c>
      <c r="Q22" s="50" t="s">
        <v>216</v>
      </c>
      <c r="R22" s="50" t="s">
        <v>126</v>
      </c>
      <c r="S22" s="50" t="s">
        <v>125</v>
      </c>
      <c r="T22" s="50" t="s">
        <v>139</v>
      </c>
      <c r="U22" s="50" t="s">
        <v>167</v>
      </c>
      <c r="V22" s="50" t="str">
        <f t="shared" si="0"/>
        <v>LEY 527 ARTÍCULO 27 Y 28
ARTÍCULO  27. "TODAS LAS PERSONAS TIENEN DERECHO A CONSULTAR LOS DOCUMENTOS DE ARCHIVOS PÚBLICOS Y A QUE SE LES EXPIDA COPIA DE LOS MISMOS, SIEMPRE QUE DICHOS DOCUMENTOS NO TENGAN CARÁCTER RESERVADO CONFORME A LA CONSTITUCIÓN O A LA LEY."</v>
      </c>
      <c r="W22" s="50" t="s">
        <v>1205</v>
      </c>
      <c r="X22" s="50" t="s">
        <v>282</v>
      </c>
      <c r="Y22" s="50" t="s">
        <v>1212</v>
      </c>
      <c r="Z22" s="50" t="s">
        <v>144</v>
      </c>
      <c r="AA22" s="153">
        <v>45657</v>
      </c>
      <c r="AB22" s="50" t="s">
        <v>145</v>
      </c>
      <c r="AC22" s="153">
        <v>45265</v>
      </c>
      <c r="AD22" s="50" t="str">
        <f>VLOOKUP($T22,Tipologias!$F$64:$G$67,2,FALSE)</f>
        <v>BAJO</v>
      </c>
      <c r="AE22" s="50">
        <f t="shared" si="2"/>
        <v>1</v>
      </c>
      <c r="AF22" s="50" t="str">
        <f>VLOOKUP($U22,Tipologias!$C$25:$E$29,3,FALSE)</f>
        <v>BAJO</v>
      </c>
      <c r="AG22" s="50">
        <f t="shared" si="8"/>
        <v>1</v>
      </c>
      <c r="AH22" s="50">
        <f>VLOOKUP($X22,Tipologias!$C$43:$D$47,2,FALSE)</f>
        <v>2</v>
      </c>
      <c r="AI22" s="50">
        <f>VLOOKUP($Y22,Tipologias!$C$51:$D$59,2,FALSE)</f>
        <v>2.5</v>
      </c>
      <c r="AJ22" s="50" t="str">
        <f t="shared" si="3"/>
        <v>BAJO</v>
      </c>
      <c r="AK22" s="50" t="str">
        <f>VLOOKUP($W22,Tipologias!$C$33:$E$37,3,FALSE)</f>
        <v>ALTO</v>
      </c>
      <c r="AL22" s="50" t="str">
        <f t="shared" si="1"/>
        <v>ALTO</v>
      </c>
      <c r="AM22" s="51" t="str">
        <f t="shared" si="4"/>
        <v>ALTO</v>
      </c>
      <c r="AN22" s="50" t="str">
        <f t="shared" si="5"/>
        <v>1) INFORMACIÓN PÚBLICA</v>
      </c>
      <c r="AO22" s="50" t="str">
        <f>VLOOKUP($T22,Tipologias!$C$6:$I$21,3,FALSE)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22" s="50" t="str">
        <f t="shared" si="9"/>
        <v>LEY 527 ARTÍCULO 27 Y 28
ARTÍCULO  27. "TODAS LAS PERSONAS TIENEN DERECHO A CONSULTAR LOS DOCUMENTOS DE ARCHIVOS PÚBLICOS Y A QUE SE LES EXPIDA COPIA DE LOS MISMOS, SIEMPRE QUE DICHOS DOCUMENTOS NO TENGAN CARÁCTER RESERVADO CONFORME A LA CONSTITUCIÓN O A LA LEY."</v>
      </c>
      <c r="AQ22" s="50" t="str">
        <f>VLOOKUP($T22,Tipologias!$C$6:$I$21,5,FALSE)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22" s="180" t="s">
        <v>146</v>
      </c>
    </row>
    <row r="23" spans="1:44" ht="50.45" customHeight="1" x14ac:dyDescent="0.2">
      <c r="A23" s="50" t="s">
        <v>124</v>
      </c>
      <c r="B23" s="50" t="s">
        <v>125</v>
      </c>
      <c r="C23" s="50" t="s">
        <v>126</v>
      </c>
      <c r="D23" s="50" t="s">
        <v>125</v>
      </c>
      <c r="E23" s="50" t="s">
        <v>127</v>
      </c>
      <c r="F23" s="50" t="s">
        <v>128</v>
      </c>
      <c r="G23" s="50" t="s">
        <v>214</v>
      </c>
      <c r="H23" s="50" t="s">
        <v>186</v>
      </c>
      <c r="I23" s="152" t="s">
        <v>1616</v>
      </c>
      <c r="J23" s="50" t="s">
        <v>132</v>
      </c>
      <c r="K23" s="50" t="s">
        <v>177</v>
      </c>
      <c r="L23" s="50" t="s">
        <v>134</v>
      </c>
      <c r="M23" s="50" t="s">
        <v>203</v>
      </c>
      <c r="N23" s="50" t="s">
        <v>273</v>
      </c>
      <c r="O23" s="50" t="s">
        <v>137</v>
      </c>
      <c r="P23" s="153">
        <v>44197</v>
      </c>
      <c r="Q23" s="50" t="s">
        <v>216</v>
      </c>
      <c r="R23" s="50" t="s">
        <v>126</v>
      </c>
      <c r="S23" s="50" t="s">
        <v>125</v>
      </c>
      <c r="T23" s="50" t="s">
        <v>264</v>
      </c>
      <c r="U23" s="50" t="s">
        <v>140</v>
      </c>
      <c r="V23" s="50" t="e">
        <f t="shared" si="0"/>
        <v>#N/A</v>
      </c>
      <c r="W23" s="50" t="s">
        <v>141</v>
      </c>
      <c r="X23" s="50" t="s">
        <v>142</v>
      </c>
      <c r="Y23" s="50" t="s">
        <v>200</v>
      </c>
      <c r="Z23" s="50" t="s">
        <v>144</v>
      </c>
      <c r="AA23" s="153">
        <v>45657</v>
      </c>
      <c r="AB23" s="50" t="s">
        <v>145</v>
      </c>
      <c r="AC23" s="153">
        <v>45265</v>
      </c>
      <c r="AD23" s="50" t="str">
        <f>VLOOKUP($T23,Tipologias!$F$64:$G$67,2,FALSE)</f>
        <v>MEDIO</v>
      </c>
      <c r="AE23" s="50">
        <f t="shared" si="2"/>
        <v>2</v>
      </c>
      <c r="AF23" s="50" t="str">
        <f>VLOOKUP($U23,Tipologias!$C$25:$E$29,3,FALSE)</f>
        <v>MEDIO</v>
      </c>
      <c r="AG23" s="50">
        <f t="shared" si="8"/>
        <v>2</v>
      </c>
      <c r="AH23" s="50">
        <f>VLOOKUP($X23,Tipologias!$C$43:$D$47,2,FALSE)</f>
        <v>0.5</v>
      </c>
      <c r="AI23" s="50">
        <f>VLOOKUP($Y23,Tipologias!$C$51:$D$59,2,FALSE)</f>
        <v>0.25</v>
      </c>
      <c r="AJ23" s="50" t="str">
        <f t="shared" si="3"/>
        <v>MEDIO</v>
      </c>
      <c r="AK23" s="50" t="str">
        <f>VLOOKUP($W23,Tipologias!$C$33:$E$37,3,FALSE)</f>
        <v>BAJO</v>
      </c>
      <c r="AL23" s="50" t="str">
        <f t="shared" si="1"/>
        <v>BAJO</v>
      </c>
      <c r="AM23" s="51" t="str">
        <f t="shared" si="4"/>
        <v>MEDIO</v>
      </c>
      <c r="AN23" s="50" t="str">
        <f t="shared" si="5"/>
        <v>2) INFORMACIÓN PÚBLICA CLASIFICADA</v>
      </c>
      <c r="AO23" s="50" t="e">
        <f>VLOOKUP($T23,Tipologias!$C$6:$I$21,3,FALSE)</f>
        <v>#N/A</v>
      </c>
      <c r="AP23" s="50" t="e">
        <f t="shared" si="9"/>
        <v>#N/A</v>
      </c>
      <c r="AQ23" s="50" t="e">
        <f>VLOOKUP($T23,Tipologias!$C$6:$I$21,5,FALSE)</f>
        <v>#N/A</v>
      </c>
      <c r="AR23" s="180" t="s">
        <v>146</v>
      </c>
    </row>
    <row r="24" spans="1:44" s="225" customFormat="1" ht="58.5" customHeight="1" x14ac:dyDescent="0.2">
      <c r="A24" s="221" t="s">
        <v>124</v>
      </c>
      <c r="B24" s="221" t="s">
        <v>125</v>
      </c>
      <c r="C24" s="221" t="s">
        <v>126</v>
      </c>
      <c r="D24" s="221" t="s">
        <v>125</v>
      </c>
      <c r="E24" s="221" t="s">
        <v>127</v>
      </c>
      <c r="F24" s="221" t="s">
        <v>128</v>
      </c>
      <c r="G24" s="50" t="s">
        <v>217</v>
      </c>
      <c r="H24" s="221" t="s">
        <v>218</v>
      </c>
      <c r="I24" s="222" t="s">
        <v>208</v>
      </c>
      <c r="J24" s="221" t="s">
        <v>132</v>
      </c>
      <c r="K24" s="221" t="s">
        <v>133</v>
      </c>
      <c r="L24" s="221" t="s">
        <v>134</v>
      </c>
      <c r="M24" s="221" t="s">
        <v>206</v>
      </c>
      <c r="N24" s="50" t="s">
        <v>227</v>
      </c>
      <c r="O24" s="221" t="s">
        <v>137</v>
      </c>
      <c r="P24" s="223">
        <v>42744</v>
      </c>
      <c r="Q24" s="221" t="s">
        <v>138</v>
      </c>
      <c r="R24" s="221" t="s">
        <v>126</v>
      </c>
      <c r="S24" s="221" t="s">
        <v>125</v>
      </c>
      <c r="T24" s="221" t="s">
        <v>139</v>
      </c>
      <c r="U24" s="221" t="s">
        <v>167</v>
      </c>
      <c r="V24" s="50" t="str">
        <f t="shared" si="0"/>
        <v>LEY 527 ARTÍCULO 27 Y 28
ARTÍCULO  27. "TODAS LAS PERSONAS TIENEN DERECHO A CONSULTAR LOS DOCUMENTOS DE ARCHIVOS PÚBLICOS Y A QUE SE LES EXPIDA COPIA DE LOS MISMOS, SIEMPRE QUE DICHOS DOCUMENTOS NO TENGAN CARÁCTER RESERVADO CONFORME A LA CONSTITUCIÓN O A LA LEY."</v>
      </c>
      <c r="W24" s="221" t="s">
        <v>168</v>
      </c>
      <c r="X24" s="221" t="s">
        <v>142</v>
      </c>
      <c r="Y24" s="221" t="s">
        <v>200</v>
      </c>
      <c r="Z24" s="50" t="s">
        <v>144</v>
      </c>
      <c r="AA24" s="153">
        <v>45657</v>
      </c>
      <c r="AB24" s="50" t="s">
        <v>145</v>
      </c>
      <c r="AC24" s="153">
        <v>45265</v>
      </c>
      <c r="AD24" s="50" t="str">
        <f>VLOOKUP($T24,Tipologias!$F$64:$G$67,2,FALSE)</f>
        <v>BAJO</v>
      </c>
      <c r="AE24" s="50">
        <f t="shared" si="2"/>
        <v>1</v>
      </c>
      <c r="AF24" s="50" t="str">
        <f>VLOOKUP($U24,Tipologias!$C$25:$E$29,3,FALSE)</f>
        <v>BAJO</v>
      </c>
      <c r="AG24" s="50">
        <f t="shared" si="8"/>
        <v>1</v>
      </c>
      <c r="AH24" s="50">
        <f>VLOOKUP($X24,Tipologias!$C$43:$D$47,2,FALSE)</f>
        <v>0.5</v>
      </c>
      <c r="AI24" s="50">
        <f>VLOOKUP($Y24,Tipologias!$C$51:$D$59,2,FALSE)</f>
        <v>0.25</v>
      </c>
      <c r="AJ24" s="221" t="str">
        <f t="shared" si="3"/>
        <v>BAJO</v>
      </c>
      <c r="AK24" s="221" t="str">
        <f>VLOOKUP($W24,Tipologias!$C$33:$E$37,3,FALSE)</f>
        <v>MEDIO</v>
      </c>
      <c r="AL24" s="221" t="str">
        <f t="shared" si="1"/>
        <v>BAJO</v>
      </c>
      <c r="AM24" s="224" t="str">
        <f t="shared" si="4"/>
        <v>MEDIO</v>
      </c>
      <c r="AN24" s="221" t="str">
        <f t="shared" si="5"/>
        <v>1) INFORMACIÓN PÚBLICA</v>
      </c>
      <c r="AO24" s="50" t="str">
        <f>VLOOKUP($T24,Tipologias!$C$6:$I$21,3,FALSE)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24" s="50" t="str">
        <f t="shared" si="9"/>
        <v>LEY 527 ARTÍCULO 27 Y 28
ARTÍCULO  27. "TODAS LAS PERSONAS TIENEN DERECHO A CONSULTAR LOS DOCUMENTOS DE ARCHIVOS PÚBLICOS Y A QUE SE LES EXPIDA COPIA DE LOS MISMOS, SIEMPRE QUE DICHOS DOCUMENTOS NO TENGAN CARÁCTER RESERVADO CONFORME A LA CONSTITUCIÓN O A LA LEY."</v>
      </c>
      <c r="AQ24" s="50" t="str">
        <f>VLOOKUP($T24,Tipologias!$C$6:$I$21,5,FALSE)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24" s="180" t="s">
        <v>146</v>
      </c>
    </row>
    <row r="25" spans="1:44" ht="82.5" customHeight="1" x14ac:dyDescent="0.2">
      <c r="A25" s="50" t="s">
        <v>124</v>
      </c>
      <c r="B25" s="50" t="s">
        <v>1243</v>
      </c>
      <c r="C25" s="50" t="s">
        <v>126</v>
      </c>
      <c r="D25" s="50" t="s">
        <v>1248</v>
      </c>
      <c r="E25" s="50" t="s">
        <v>127</v>
      </c>
      <c r="F25" s="50" t="s">
        <v>128</v>
      </c>
      <c r="G25" s="50" t="s">
        <v>219</v>
      </c>
      <c r="H25" s="50" t="s">
        <v>220</v>
      </c>
      <c r="I25" s="152" t="s">
        <v>1800</v>
      </c>
      <c r="J25" s="50" t="s">
        <v>132</v>
      </c>
      <c r="K25" s="50" t="s">
        <v>133</v>
      </c>
      <c r="L25" s="50" t="s">
        <v>134</v>
      </c>
      <c r="M25" s="50" t="s">
        <v>151</v>
      </c>
      <c r="N25" s="50" t="s">
        <v>1801</v>
      </c>
      <c r="O25" s="50" t="s">
        <v>137</v>
      </c>
      <c r="P25" s="153">
        <v>41970</v>
      </c>
      <c r="Q25" s="50" t="s">
        <v>216</v>
      </c>
      <c r="R25" s="50" t="s">
        <v>1802</v>
      </c>
      <c r="S25" s="50" t="s">
        <v>125</v>
      </c>
      <c r="T25" s="50" t="s">
        <v>264</v>
      </c>
      <c r="U25" s="50" t="s">
        <v>140</v>
      </c>
      <c r="V25" s="50" t="e">
        <f t="shared" si="0"/>
        <v>#N/A</v>
      </c>
      <c r="W25" s="50" t="s">
        <v>199</v>
      </c>
      <c r="X25" s="50" t="s">
        <v>142</v>
      </c>
      <c r="Y25" s="50" t="s">
        <v>1212</v>
      </c>
      <c r="Z25" s="50" t="s">
        <v>144</v>
      </c>
      <c r="AA25" s="153">
        <v>45657</v>
      </c>
      <c r="AB25" s="50" t="s">
        <v>225</v>
      </c>
      <c r="AC25" s="153">
        <v>45266</v>
      </c>
      <c r="AD25" s="50" t="str">
        <f>VLOOKUP($T25,Tipologias!$F$64:$G$67,2,FALSE)</f>
        <v>MEDIO</v>
      </c>
      <c r="AE25" s="50">
        <f t="shared" si="2"/>
        <v>2</v>
      </c>
      <c r="AF25" s="50" t="str">
        <f>VLOOKUP($U25,Tipologias!$C$25:$E$29,3,FALSE)</f>
        <v>MEDIO</v>
      </c>
      <c r="AG25" s="50">
        <f t="shared" si="8"/>
        <v>2</v>
      </c>
      <c r="AH25" s="50">
        <f>VLOOKUP($X25,Tipologias!$C$43:$D$47,2,FALSE)</f>
        <v>0.5</v>
      </c>
      <c r="AI25" s="50">
        <f>VLOOKUP($Y25,Tipologias!$C$51:$D$59,2,FALSE)</f>
        <v>2.5</v>
      </c>
      <c r="AJ25" s="50" t="s">
        <v>1201</v>
      </c>
      <c r="AK25" s="50" t="s">
        <v>977</v>
      </c>
      <c r="AL25" s="50" t="s">
        <v>978</v>
      </c>
      <c r="AM25" s="51" t="s">
        <v>978</v>
      </c>
      <c r="AN25" s="50" t="s">
        <v>264</v>
      </c>
      <c r="AO25" s="180" t="s">
        <v>146</v>
      </c>
      <c r="AP25" s="50" t="e">
        <f t="shared" si="9"/>
        <v>#N/A</v>
      </c>
      <c r="AQ25" s="50" t="e">
        <f>VLOOKUP($T25,Tipologias!$C$6:$I$21,5,FALSE)</f>
        <v>#N/A</v>
      </c>
      <c r="AR25" s="180" t="s">
        <v>146</v>
      </c>
    </row>
    <row r="26" spans="1:44" ht="75" customHeight="1" x14ac:dyDescent="0.2">
      <c r="A26" s="50" t="s">
        <v>124</v>
      </c>
      <c r="B26" s="50" t="s">
        <v>1243</v>
      </c>
      <c r="C26" s="50" t="s">
        <v>126</v>
      </c>
      <c r="D26" s="50" t="s">
        <v>1248</v>
      </c>
      <c r="E26" s="50" t="s">
        <v>127</v>
      </c>
      <c r="F26" s="50" t="s">
        <v>128</v>
      </c>
      <c r="G26" s="50" t="s">
        <v>219</v>
      </c>
      <c r="H26" s="50" t="s">
        <v>1797</v>
      </c>
      <c r="I26" s="152" t="s">
        <v>1803</v>
      </c>
      <c r="J26" s="50" t="s">
        <v>132</v>
      </c>
      <c r="K26" s="50" t="s">
        <v>133</v>
      </c>
      <c r="L26" s="50" t="s">
        <v>134</v>
      </c>
      <c r="M26" s="50" t="s">
        <v>151</v>
      </c>
      <c r="N26" s="50" t="s">
        <v>1804</v>
      </c>
      <c r="O26" s="50" t="s">
        <v>137</v>
      </c>
      <c r="P26" s="153">
        <v>41543</v>
      </c>
      <c r="Q26" s="50" t="s">
        <v>216</v>
      </c>
      <c r="R26" s="50" t="s">
        <v>1802</v>
      </c>
      <c r="S26" s="50" t="s">
        <v>125</v>
      </c>
      <c r="T26" s="50" t="s">
        <v>264</v>
      </c>
      <c r="U26" s="50" t="s">
        <v>140</v>
      </c>
      <c r="V26" s="50" t="e">
        <f t="shared" si="0"/>
        <v>#N/A</v>
      </c>
      <c r="W26" s="50" t="s">
        <v>199</v>
      </c>
      <c r="X26" s="50" t="s">
        <v>142</v>
      </c>
      <c r="Y26" s="50" t="s">
        <v>1212</v>
      </c>
      <c r="Z26" s="50" t="s">
        <v>144</v>
      </c>
      <c r="AA26" s="153">
        <v>45657</v>
      </c>
      <c r="AB26" s="50" t="s">
        <v>225</v>
      </c>
      <c r="AC26" s="153">
        <v>45266</v>
      </c>
      <c r="AD26" s="50" t="str">
        <f>VLOOKUP($T26,Tipologias!$F$64:$G$67,2,FALSE)</f>
        <v>MEDIO</v>
      </c>
      <c r="AE26" s="50">
        <f t="shared" si="2"/>
        <v>2</v>
      </c>
      <c r="AF26" s="50" t="str">
        <f>VLOOKUP($U26,Tipologias!$C$25:$E$29,3,FALSE)</f>
        <v>MEDIO</v>
      </c>
      <c r="AG26" s="50">
        <f t="shared" si="8"/>
        <v>2</v>
      </c>
      <c r="AH26" s="50">
        <f>VLOOKUP($X26,Tipologias!$C$43:$D$47,2,FALSE)</f>
        <v>0.5</v>
      </c>
      <c r="AI26" s="50">
        <f>VLOOKUP($Y26,Tipologias!$C$51:$D$59,2,FALSE)</f>
        <v>2.5</v>
      </c>
      <c r="AJ26" s="50" t="s">
        <v>1201</v>
      </c>
      <c r="AK26" s="50" t="s">
        <v>977</v>
      </c>
      <c r="AL26" s="50" t="s">
        <v>978</v>
      </c>
      <c r="AM26" s="51" t="s">
        <v>978</v>
      </c>
      <c r="AN26" s="50" t="s">
        <v>264</v>
      </c>
      <c r="AO26" s="180" t="s">
        <v>146</v>
      </c>
      <c r="AP26" s="50" t="e">
        <f t="shared" si="9"/>
        <v>#N/A</v>
      </c>
      <c r="AQ26" s="50" t="e">
        <f>VLOOKUP($T26,Tipologias!$C$6:$I$21,5,FALSE)</f>
        <v>#N/A</v>
      </c>
      <c r="AR26" s="180" t="s">
        <v>146</v>
      </c>
    </row>
    <row r="27" spans="1:44" ht="105" customHeight="1" x14ac:dyDescent="0.2">
      <c r="A27" s="50" t="s">
        <v>124</v>
      </c>
      <c r="B27" s="50" t="s">
        <v>1243</v>
      </c>
      <c r="C27" s="50" t="s">
        <v>126</v>
      </c>
      <c r="D27" s="50" t="s">
        <v>1248</v>
      </c>
      <c r="E27" s="50" t="s">
        <v>127</v>
      </c>
      <c r="F27" s="50" t="s">
        <v>128</v>
      </c>
      <c r="G27" s="50" t="s">
        <v>219</v>
      </c>
      <c r="H27" s="50" t="s">
        <v>1798</v>
      </c>
      <c r="I27" s="152" t="s">
        <v>1805</v>
      </c>
      <c r="J27" s="50" t="s">
        <v>132</v>
      </c>
      <c r="K27" s="50" t="s">
        <v>133</v>
      </c>
      <c r="L27" s="50" t="s">
        <v>134</v>
      </c>
      <c r="M27" s="50" t="s">
        <v>151</v>
      </c>
      <c r="N27" s="50" t="s">
        <v>1804</v>
      </c>
      <c r="O27" s="50" t="s">
        <v>137</v>
      </c>
      <c r="P27" s="153">
        <v>44078</v>
      </c>
      <c r="Q27" s="50" t="s">
        <v>216</v>
      </c>
      <c r="R27" s="50" t="s">
        <v>1802</v>
      </c>
      <c r="S27" s="50" t="s">
        <v>125</v>
      </c>
      <c r="T27" s="50" t="s">
        <v>264</v>
      </c>
      <c r="U27" s="50" t="s">
        <v>140</v>
      </c>
      <c r="V27" s="50" t="e">
        <f t="shared" si="0"/>
        <v>#N/A</v>
      </c>
      <c r="W27" s="50" t="s">
        <v>199</v>
      </c>
      <c r="X27" s="50" t="s">
        <v>142</v>
      </c>
      <c r="Y27" s="50" t="s">
        <v>1212</v>
      </c>
      <c r="Z27" s="50" t="s">
        <v>144</v>
      </c>
      <c r="AA27" s="153">
        <v>45657</v>
      </c>
      <c r="AB27" s="50" t="s">
        <v>225</v>
      </c>
      <c r="AC27" s="153">
        <v>45266</v>
      </c>
      <c r="AD27" s="50" t="str">
        <f>VLOOKUP($T27,Tipologias!$F$64:$G$67,2,FALSE)</f>
        <v>MEDIO</v>
      </c>
      <c r="AE27" s="50">
        <f t="shared" si="2"/>
        <v>2</v>
      </c>
      <c r="AF27" s="50" t="str">
        <f>VLOOKUP($U27,Tipologias!$C$25:$E$29,3,FALSE)</f>
        <v>MEDIO</v>
      </c>
      <c r="AG27" s="50">
        <f t="shared" si="8"/>
        <v>2</v>
      </c>
      <c r="AH27" s="50">
        <f>VLOOKUP($X27,Tipologias!$C$43:$D$47,2,FALSE)</f>
        <v>0.5</v>
      </c>
      <c r="AI27" s="50">
        <f>VLOOKUP($Y27,Tipologias!$C$51:$D$59,2,FALSE)</f>
        <v>2.5</v>
      </c>
      <c r="AJ27" s="50" t="s">
        <v>1201</v>
      </c>
      <c r="AK27" s="50" t="s">
        <v>977</v>
      </c>
      <c r="AL27" s="50" t="s">
        <v>978</v>
      </c>
      <c r="AM27" s="51" t="s">
        <v>978</v>
      </c>
      <c r="AN27" s="50" t="s">
        <v>264</v>
      </c>
      <c r="AO27" s="180" t="s">
        <v>146</v>
      </c>
      <c r="AP27" s="50" t="e">
        <f t="shared" si="9"/>
        <v>#N/A</v>
      </c>
      <c r="AQ27" s="50" t="e">
        <f>VLOOKUP($T27,Tipologias!$C$6:$I$21,5,FALSE)</f>
        <v>#N/A</v>
      </c>
      <c r="AR27" s="180" t="s">
        <v>146</v>
      </c>
    </row>
    <row r="28" spans="1:44" ht="49.5" customHeight="1" x14ac:dyDescent="0.2">
      <c r="A28" s="50" t="s">
        <v>124</v>
      </c>
      <c r="B28" s="50" t="s">
        <v>1243</v>
      </c>
      <c r="C28" s="50" t="s">
        <v>126</v>
      </c>
      <c r="D28" s="50" t="s">
        <v>1248</v>
      </c>
      <c r="E28" s="50" t="s">
        <v>127</v>
      </c>
      <c r="F28" s="50" t="s">
        <v>128</v>
      </c>
      <c r="G28" s="50" t="s">
        <v>230</v>
      </c>
      <c r="H28" s="50" t="s">
        <v>231</v>
      </c>
      <c r="I28" s="152" t="s">
        <v>232</v>
      </c>
      <c r="J28" s="50" t="s">
        <v>132</v>
      </c>
      <c r="K28" s="50" t="s">
        <v>133</v>
      </c>
      <c r="L28" s="50" t="s">
        <v>134</v>
      </c>
      <c r="M28" s="50" t="s">
        <v>151</v>
      </c>
      <c r="N28" s="50" t="s">
        <v>1804</v>
      </c>
      <c r="O28" s="50" t="s">
        <v>137</v>
      </c>
      <c r="P28" s="153">
        <v>41275</v>
      </c>
      <c r="Q28" s="50" t="s">
        <v>216</v>
      </c>
      <c r="R28" s="50" t="s">
        <v>126</v>
      </c>
      <c r="S28" s="50" t="s">
        <v>125</v>
      </c>
      <c r="T28" s="50" t="s">
        <v>264</v>
      </c>
      <c r="U28" s="50" t="s">
        <v>140</v>
      </c>
      <c r="V28" s="50" t="e">
        <f t="shared" si="0"/>
        <v>#N/A</v>
      </c>
      <c r="W28" s="50" t="s">
        <v>153</v>
      </c>
      <c r="X28" s="50" t="s">
        <v>179</v>
      </c>
      <c r="Y28" s="50" t="s">
        <v>1213</v>
      </c>
      <c r="Z28" s="50" t="s">
        <v>144</v>
      </c>
      <c r="AA28" s="153">
        <v>45657</v>
      </c>
      <c r="AB28" s="50" t="s">
        <v>225</v>
      </c>
      <c r="AC28" s="153">
        <v>45266</v>
      </c>
      <c r="AD28" s="50" t="str">
        <f>VLOOKUP($T28,Tipologias!$F$64:$G$67,2,FALSE)</f>
        <v>MEDIO</v>
      </c>
      <c r="AE28" s="50">
        <f t="shared" si="2"/>
        <v>2</v>
      </c>
      <c r="AF28" s="50" t="str">
        <f>VLOOKUP($U28,Tipologias!$C$25:$E$29,3,FALSE)</f>
        <v>MEDIO</v>
      </c>
      <c r="AG28" s="50">
        <f t="shared" si="8"/>
        <v>2</v>
      </c>
      <c r="AH28" s="50">
        <f>VLOOKUP($X28,Tipologias!$C$43:$D$47,2,FALSE)</f>
        <v>0</v>
      </c>
      <c r="AI28" s="50">
        <f>VLOOKUP($Y28,Tipologias!$C$51:$D$59,2,FALSE)</f>
        <v>2.25</v>
      </c>
      <c r="AJ28" s="50" t="s">
        <v>1201</v>
      </c>
      <c r="AK28" s="50" t="s">
        <v>978</v>
      </c>
      <c r="AL28" s="50" t="s">
        <v>1201</v>
      </c>
      <c r="AM28" s="51" t="s">
        <v>978</v>
      </c>
      <c r="AN28" s="50" t="s">
        <v>264</v>
      </c>
      <c r="AO28" s="180" t="s">
        <v>146</v>
      </c>
      <c r="AP28" s="50" t="e">
        <f t="shared" si="9"/>
        <v>#N/A</v>
      </c>
      <c r="AQ28" s="50" t="e">
        <f>VLOOKUP($T28,Tipologias!$C$6:$I$21,5,FALSE)</f>
        <v>#N/A</v>
      </c>
      <c r="AR28" s="180" t="s">
        <v>146</v>
      </c>
    </row>
    <row r="29" spans="1:44" ht="57.75" customHeight="1" x14ac:dyDescent="0.2">
      <c r="A29" s="50" t="s">
        <v>124</v>
      </c>
      <c r="B29" s="50" t="s">
        <v>1243</v>
      </c>
      <c r="C29" s="50" t="s">
        <v>126</v>
      </c>
      <c r="D29" s="50" t="s">
        <v>1248</v>
      </c>
      <c r="E29" s="50" t="s">
        <v>127</v>
      </c>
      <c r="F29" s="50" t="s">
        <v>128</v>
      </c>
      <c r="G29" s="50" t="s">
        <v>233</v>
      </c>
      <c r="H29" s="50" t="s">
        <v>234</v>
      </c>
      <c r="I29" s="152" t="s">
        <v>1806</v>
      </c>
      <c r="J29" s="50" t="s">
        <v>132</v>
      </c>
      <c r="K29" s="50" t="s">
        <v>133</v>
      </c>
      <c r="L29" s="50" t="s">
        <v>134</v>
      </c>
      <c r="M29" s="50" t="s">
        <v>151</v>
      </c>
      <c r="N29" s="50" t="s">
        <v>1804</v>
      </c>
      <c r="O29" s="50" t="s">
        <v>137</v>
      </c>
      <c r="P29" s="153">
        <v>42011</v>
      </c>
      <c r="Q29" s="50" t="s">
        <v>279</v>
      </c>
      <c r="R29" s="50" t="s">
        <v>126</v>
      </c>
      <c r="S29" s="50" t="s">
        <v>125</v>
      </c>
      <c r="T29" s="50" t="s">
        <v>264</v>
      </c>
      <c r="U29" s="50" t="s">
        <v>140</v>
      </c>
      <c r="V29" s="50" t="e">
        <f t="shared" si="0"/>
        <v>#N/A</v>
      </c>
      <c r="W29" s="50" t="s">
        <v>168</v>
      </c>
      <c r="X29" s="50" t="s">
        <v>224</v>
      </c>
      <c r="Y29" s="50" t="s">
        <v>1213</v>
      </c>
      <c r="Z29" s="50" t="s">
        <v>144</v>
      </c>
      <c r="AA29" s="153">
        <v>45657</v>
      </c>
      <c r="AB29" s="50" t="s">
        <v>225</v>
      </c>
      <c r="AC29" s="153">
        <v>45266</v>
      </c>
      <c r="AD29" s="50" t="str">
        <f>VLOOKUP($T29,Tipologias!$F$64:$G$67,2,FALSE)</f>
        <v>MEDIO</v>
      </c>
      <c r="AE29" s="50">
        <f t="shared" si="2"/>
        <v>2</v>
      </c>
      <c r="AF29" s="50" t="str">
        <f>VLOOKUP($U29,Tipologias!$C$25:$E$29,3,FALSE)</f>
        <v>MEDIO</v>
      </c>
      <c r="AG29" s="50">
        <f t="shared" si="8"/>
        <v>2</v>
      </c>
      <c r="AH29" s="50">
        <f>VLOOKUP($X29,Tipologias!$C$43:$D$47,2,FALSE)</f>
        <v>1</v>
      </c>
      <c r="AI29" s="50">
        <f>VLOOKUP($Y29,Tipologias!$C$51:$D$59,2,FALSE)</f>
        <v>2.25</v>
      </c>
      <c r="AJ29" s="50" t="s">
        <v>1201</v>
      </c>
      <c r="AK29" s="50" t="s">
        <v>1201</v>
      </c>
      <c r="AL29" s="50" t="s">
        <v>978</v>
      </c>
      <c r="AM29" s="51" t="s">
        <v>978</v>
      </c>
      <c r="AN29" s="50" t="s">
        <v>264</v>
      </c>
      <c r="AO29" s="180" t="s">
        <v>146</v>
      </c>
      <c r="AP29" s="50" t="e">
        <f t="shared" si="9"/>
        <v>#N/A</v>
      </c>
      <c r="AQ29" s="50" t="e">
        <f>VLOOKUP($T29,Tipologias!$C$6:$I$21,5,FALSE)</f>
        <v>#N/A</v>
      </c>
      <c r="AR29" s="180" t="s">
        <v>146</v>
      </c>
    </row>
    <row r="30" spans="1:44" ht="103.5" customHeight="1" x14ac:dyDescent="0.2">
      <c r="A30" s="50" t="s">
        <v>124</v>
      </c>
      <c r="B30" s="50" t="s">
        <v>1243</v>
      </c>
      <c r="C30" s="50" t="s">
        <v>126</v>
      </c>
      <c r="D30" s="50" t="s">
        <v>1248</v>
      </c>
      <c r="E30" s="50" t="s">
        <v>127</v>
      </c>
      <c r="F30" s="50" t="s">
        <v>128</v>
      </c>
      <c r="G30" s="50" t="s">
        <v>189</v>
      </c>
      <c r="H30" s="50" t="s">
        <v>236</v>
      </c>
      <c r="I30" s="152" t="s">
        <v>237</v>
      </c>
      <c r="J30" s="50" t="s">
        <v>132</v>
      </c>
      <c r="K30" s="50" t="s">
        <v>133</v>
      </c>
      <c r="L30" s="50" t="s">
        <v>134</v>
      </c>
      <c r="M30" s="50" t="s">
        <v>1807</v>
      </c>
      <c r="N30" s="50" t="s">
        <v>227</v>
      </c>
      <c r="O30" s="50" t="s">
        <v>137</v>
      </c>
      <c r="P30" s="153">
        <v>42011</v>
      </c>
      <c r="Q30" s="50" t="s">
        <v>216</v>
      </c>
      <c r="R30" s="50" t="s">
        <v>126</v>
      </c>
      <c r="S30" s="50" t="s">
        <v>125</v>
      </c>
      <c r="T30" s="50" t="s">
        <v>139</v>
      </c>
      <c r="U30" s="50" t="s">
        <v>167</v>
      </c>
      <c r="V30" s="50" t="str">
        <f t="shared" si="0"/>
        <v>LEY 527 ARTÍCULO 27 Y 28
ARTÍCULO  27. "TODAS LAS PERSONAS TIENEN DERECHO A CONSULTAR LOS DOCUMENTOS DE ARCHIVOS PÚBLICOS Y A QUE SE LES EXPIDA COPIA DE LOS MISMOS, SIEMPRE QUE DICHOS DOCUMENTOS NO TENGAN CARÁCTER RESERVADO CONFORME A LA CONSTITUCIÓN O A LA LEY."</v>
      </c>
      <c r="W30" s="50" t="s">
        <v>199</v>
      </c>
      <c r="X30" s="50" t="s">
        <v>179</v>
      </c>
      <c r="Y30" s="50" t="s">
        <v>1212</v>
      </c>
      <c r="Z30" s="50" t="s">
        <v>144</v>
      </c>
      <c r="AA30" s="153">
        <v>45657</v>
      </c>
      <c r="AB30" s="50" t="s">
        <v>225</v>
      </c>
      <c r="AC30" s="153">
        <v>45266</v>
      </c>
      <c r="AD30" s="50" t="str">
        <f>VLOOKUP($T30,Tipologias!$F$64:$G$67,2,FALSE)</f>
        <v>BAJO</v>
      </c>
      <c r="AE30" s="50">
        <f t="shared" si="2"/>
        <v>1</v>
      </c>
      <c r="AF30" s="50" t="str">
        <f>VLOOKUP($U30,Tipologias!$C$25:$E$29,3,FALSE)</f>
        <v>BAJO</v>
      </c>
      <c r="AG30" s="50">
        <f t="shared" si="8"/>
        <v>1</v>
      </c>
      <c r="AH30" s="50">
        <f>VLOOKUP($X30,Tipologias!$C$43:$D$47,2,FALSE)</f>
        <v>0</v>
      </c>
      <c r="AI30" s="50">
        <f>VLOOKUP($Y30,Tipologias!$C$51:$D$59,2,FALSE)</f>
        <v>2.5</v>
      </c>
      <c r="AJ30" s="50" t="s">
        <v>977</v>
      </c>
      <c r="AK30" s="50" t="s">
        <v>977</v>
      </c>
      <c r="AL30" s="50" t="s">
        <v>1201</v>
      </c>
      <c r="AM30" s="51" t="s">
        <v>1201</v>
      </c>
      <c r="AN30" s="50" t="s">
        <v>139</v>
      </c>
      <c r="AO30" s="180" t="s">
        <v>146</v>
      </c>
      <c r="AP30" s="50" t="str">
        <f t="shared" si="9"/>
        <v>LEY 527 ARTÍCULO 27 Y 28
ARTÍCULO  27. "TODAS LAS PERSONAS TIENEN DERECHO A CONSULTAR LOS DOCUMENTOS DE ARCHIVOS PÚBLICOS Y A QUE SE LES EXPIDA COPIA DE LOS MISMOS, SIEMPRE QUE DICHOS DOCUMENTOS NO TENGAN CARÁCTER RESERVADO CONFORME A LA CONSTITUCIÓN O A LA LEY."</v>
      </c>
      <c r="AQ30" s="50" t="str">
        <f>VLOOKUP($T30,Tipologias!$C$6:$I$21,5,FALSE)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30" s="180" t="s">
        <v>146</v>
      </c>
    </row>
    <row r="31" spans="1:44" ht="61.5" customHeight="1" x14ac:dyDescent="0.2">
      <c r="A31" s="50" t="s">
        <v>124</v>
      </c>
      <c r="B31" s="50" t="s">
        <v>1243</v>
      </c>
      <c r="C31" s="50" t="s">
        <v>126</v>
      </c>
      <c r="D31" s="50" t="s">
        <v>1248</v>
      </c>
      <c r="E31" s="50" t="s">
        <v>127</v>
      </c>
      <c r="F31" s="50" t="s">
        <v>128</v>
      </c>
      <c r="G31" s="50" t="s">
        <v>189</v>
      </c>
      <c r="H31" s="50" t="s">
        <v>238</v>
      </c>
      <c r="I31" s="152" t="s">
        <v>239</v>
      </c>
      <c r="J31" s="50" t="s">
        <v>132</v>
      </c>
      <c r="K31" s="50" t="s">
        <v>281</v>
      </c>
      <c r="L31" s="50" t="s">
        <v>134</v>
      </c>
      <c r="M31" s="50" t="s">
        <v>1807</v>
      </c>
      <c r="N31" s="50" t="s">
        <v>227</v>
      </c>
      <c r="O31" s="50" t="s">
        <v>137</v>
      </c>
      <c r="P31" s="153">
        <v>43096</v>
      </c>
      <c r="Q31" s="50" t="s">
        <v>138</v>
      </c>
      <c r="R31" s="50" t="s">
        <v>126</v>
      </c>
      <c r="S31" s="50" t="s">
        <v>125</v>
      </c>
      <c r="T31" s="50" t="s">
        <v>139</v>
      </c>
      <c r="U31" s="50" t="s">
        <v>167</v>
      </c>
      <c r="V31" s="50" t="str">
        <f t="shared" si="0"/>
        <v>LEY 527 ARTÍCULO 27 Y 28
ARTÍCULO  27. "TODAS LAS PERSONAS TIENEN DERECHO A CONSULTAR LOS DOCUMENTOS DE ARCHIVOS PÚBLICOS Y A QUE SE LES EXPIDA COPIA DE LOS MISMOS, SIEMPRE QUE DICHOS DOCUMENTOS NO TENGAN CARÁCTER RESERVADO CONFORME A LA CONSTITUCIÓN O A LA LEY."</v>
      </c>
      <c r="W31" s="50" t="s">
        <v>199</v>
      </c>
      <c r="X31" s="50" t="s">
        <v>179</v>
      </c>
      <c r="Y31" s="50" t="s">
        <v>1212</v>
      </c>
      <c r="Z31" s="50" t="s">
        <v>144</v>
      </c>
      <c r="AA31" s="153">
        <v>45657</v>
      </c>
      <c r="AB31" s="50" t="s">
        <v>225</v>
      </c>
      <c r="AC31" s="153">
        <v>45266</v>
      </c>
      <c r="AD31" s="50" t="str">
        <f>VLOOKUP($T31,Tipologias!$F$64:$G$67,2,FALSE)</f>
        <v>BAJO</v>
      </c>
      <c r="AE31" s="50">
        <f t="shared" si="2"/>
        <v>1</v>
      </c>
      <c r="AF31" s="50" t="str">
        <f>VLOOKUP($U31,Tipologias!$C$25:$E$29,3,FALSE)</f>
        <v>BAJO</v>
      </c>
      <c r="AG31" s="50">
        <f t="shared" si="8"/>
        <v>1</v>
      </c>
      <c r="AH31" s="50">
        <f>VLOOKUP($X31,Tipologias!$C$43:$D$47,2,FALSE)</f>
        <v>0</v>
      </c>
      <c r="AI31" s="50">
        <f>VLOOKUP($Y31,Tipologias!$C$51:$D$59,2,FALSE)</f>
        <v>2.5</v>
      </c>
      <c r="AJ31" s="50" t="s">
        <v>977</v>
      </c>
      <c r="AK31" s="50" t="s">
        <v>977</v>
      </c>
      <c r="AL31" s="50" t="s">
        <v>1201</v>
      </c>
      <c r="AM31" s="51" t="s">
        <v>1201</v>
      </c>
      <c r="AN31" s="50" t="s">
        <v>139</v>
      </c>
      <c r="AO31" s="180" t="s">
        <v>146</v>
      </c>
      <c r="AP31" s="50" t="str">
        <f t="shared" si="9"/>
        <v>LEY 527 ARTÍCULO 27 Y 28
ARTÍCULO  27. "TODAS LAS PERSONAS TIENEN DERECHO A CONSULTAR LOS DOCUMENTOS DE ARCHIVOS PÚBLICOS Y A QUE SE LES EXPIDA COPIA DE LOS MISMOS, SIEMPRE QUE DICHOS DOCUMENTOS NO TENGAN CARÁCTER RESERVADO CONFORME A LA CONSTITUCIÓN O A LA LEY."</v>
      </c>
      <c r="AQ31" s="50" t="str">
        <f>VLOOKUP($T31,Tipologias!$C$6:$I$21,5,FALSE)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31" s="180" t="s">
        <v>146</v>
      </c>
    </row>
    <row r="32" spans="1:44" ht="57.6" customHeight="1" x14ac:dyDescent="0.2">
      <c r="A32" s="50" t="s">
        <v>124</v>
      </c>
      <c r="B32" s="50" t="s">
        <v>1243</v>
      </c>
      <c r="C32" s="50" t="s">
        <v>126</v>
      </c>
      <c r="D32" s="50" t="s">
        <v>1248</v>
      </c>
      <c r="E32" s="50" t="s">
        <v>127</v>
      </c>
      <c r="F32" s="50" t="s">
        <v>128</v>
      </c>
      <c r="G32" s="50" t="s">
        <v>193</v>
      </c>
      <c r="H32" s="50" t="s">
        <v>1799</v>
      </c>
      <c r="I32" s="152" t="s">
        <v>239</v>
      </c>
      <c r="J32" s="50" t="s">
        <v>132</v>
      </c>
      <c r="K32" s="50" t="s">
        <v>281</v>
      </c>
      <c r="L32" s="50" t="s">
        <v>1808</v>
      </c>
      <c r="M32" s="50" t="s">
        <v>206</v>
      </c>
      <c r="N32" s="50" t="s">
        <v>227</v>
      </c>
      <c r="O32" s="50" t="s">
        <v>137</v>
      </c>
      <c r="P32" s="153">
        <v>42731</v>
      </c>
      <c r="Q32" s="50" t="s">
        <v>138</v>
      </c>
      <c r="R32" s="50" t="s">
        <v>126</v>
      </c>
      <c r="S32" s="50" t="s">
        <v>1809</v>
      </c>
      <c r="T32" s="50" t="s">
        <v>139</v>
      </c>
      <c r="U32" s="50" t="s">
        <v>167</v>
      </c>
      <c r="V32" s="50" t="str">
        <f t="shared" si="0"/>
        <v>LEY 527 ARTÍCULO 27 Y 28
ARTÍCULO  27. "TODAS LAS PERSONAS TIENEN DERECHO A CONSULTAR LOS DOCUMENTOS DE ARCHIVOS PÚBLICOS Y A QUE SE LES EXPIDA COPIA DE LOS MISMOS, SIEMPRE QUE DICHOS DOCUMENTOS NO TENGAN CARÁCTER RESERVADO CONFORME A LA CONSTITUCIÓN O A LA LEY."</v>
      </c>
      <c r="W32" s="50" t="s">
        <v>199</v>
      </c>
      <c r="X32" s="50" t="s">
        <v>179</v>
      </c>
      <c r="Y32" s="50" t="s">
        <v>1212</v>
      </c>
      <c r="Z32" s="50" t="s">
        <v>144</v>
      </c>
      <c r="AA32" s="153">
        <v>45657</v>
      </c>
      <c r="AB32" s="50" t="s">
        <v>225</v>
      </c>
      <c r="AC32" s="153">
        <v>45266</v>
      </c>
      <c r="AD32" s="50" t="str">
        <f>VLOOKUP($T32,Tipologias!$F$64:$G$67,2,FALSE)</f>
        <v>BAJO</v>
      </c>
      <c r="AE32" s="50">
        <f t="shared" si="2"/>
        <v>1</v>
      </c>
      <c r="AF32" s="50" t="str">
        <f>VLOOKUP($U32,Tipologias!$C$25:$E$29,3,FALSE)</f>
        <v>BAJO</v>
      </c>
      <c r="AG32" s="50">
        <f t="shared" si="8"/>
        <v>1</v>
      </c>
      <c r="AH32" s="50">
        <f>VLOOKUP($X32,Tipologias!$C$43:$D$47,2,FALSE)</f>
        <v>0</v>
      </c>
      <c r="AI32" s="50">
        <f>VLOOKUP($Y32,Tipologias!$C$51:$D$59,2,FALSE)</f>
        <v>2.5</v>
      </c>
      <c r="AJ32" s="50" t="s">
        <v>977</v>
      </c>
      <c r="AK32" s="50" t="s">
        <v>977</v>
      </c>
      <c r="AL32" s="50" t="s">
        <v>1201</v>
      </c>
      <c r="AM32" s="51" t="s">
        <v>1201</v>
      </c>
      <c r="AN32" s="50" t="s">
        <v>139</v>
      </c>
      <c r="AO32" s="180" t="s">
        <v>146</v>
      </c>
      <c r="AP32" s="50" t="str">
        <f t="shared" si="9"/>
        <v>LEY 527 ARTÍCULO 27 Y 28
ARTÍCULO  27. "TODAS LAS PERSONAS TIENEN DERECHO A CONSULTAR LOS DOCUMENTOS DE ARCHIVOS PÚBLICOS Y A QUE SE LES EXPIDA COPIA DE LOS MISMOS, SIEMPRE QUE DICHOS DOCUMENTOS NO TENGAN CARÁCTER RESERVADO CONFORME A LA CONSTITUCIÓN O A LA LEY."</v>
      </c>
      <c r="AQ32" s="50" t="str">
        <f>VLOOKUP($T32,Tipologias!$C$6:$I$21,5,FALSE)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32" s="180" t="s">
        <v>146</v>
      </c>
    </row>
    <row r="33" spans="1:44" ht="59.25" customHeight="1" x14ac:dyDescent="0.2">
      <c r="A33" s="50" t="s">
        <v>253</v>
      </c>
      <c r="B33" s="50" t="s">
        <v>254</v>
      </c>
      <c r="C33" s="50" t="s">
        <v>255</v>
      </c>
      <c r="D33" s="50" t="s">
        <v>256</v>
      </c>
      <c r="E33" s="50" t="s">
        <v>127</v>
      </c>
      <c r="F33" s="50" t="s">
        <v>128</v>
      </c>
      <c r="G33" s="50" t="s">
        <v>129</v>
      </c>
      <c r="H33" s="50" t="s">
        <v>257</v>
      </c>
      <c r="I33" s="152" t="s">
        <v>258</v>
      </c>
      <c r="J33" s="50" t="s">
        <v>132</v>
      </c>
      <c r="K33" s="50" t="s">
        <v>133</v>
      </c>
      <c r="L33" s="50" t="s">
        <v>134</v>
      </c>
      <c r="M33" s="50" t="s">
        <v>259</v>
      </c>
      <c r="N33" s="50" t="s">
        <v>260</v>
      </c>
      <c r="O33" s="50" t="s">
        <v>137</v>
      </c>
      <c r="P33" s="153">
        <v>42563</v>
      </c>
      <c r="Q33" s="50" t="s">
        <v>261</v>
      </c>
      <c r="R33" s="50" t="s">
        <v>262</v>
      </c>
      <c r="S33" s="50" t="s">
        <v>263</v>
      </c>
      <c r="T33" s="50" t="s">
        <v>264</v>
      </c>
      <c r="U33" s="50" t="s">
        <v>188</v>
      </c>
      <c r="V33" s="50" t="e">
        <f t="shared" si="0"/>
        <v>#N/A</v>
      </c>
      <c r="W33" s="50" t="s">
        <v>168</v>
      </c>
      <c r="X33" s="50" t="s">
        <v>224</v>
      </c>
      <c r="Y33" s="50" t="s">
        <v>155</v>
      </c>
      <c r="Z33" s="50" t="s">
        <v>144</v>
      </c>
      <c r="AA33" s="153">
        <v>45657</v>
      </c>
      <c r="AB33" s="50" t="s">
        <v>225</v>
      </c>
      <c r="AC33" s="153">
        <v>45266</v>
      </c>
      <c r="AD33" s="50" t="str">
        <f>VLOOKUP($T33,Tipologias!$F$64:$G$67,2,FALSE)</f>
        <v>MEDIO</v>
      </c>
      <c r="AE33" s="50">
        <f t="shared" si="2"/>
        <v>2</v>
      </c>
      <c r="AF33" s="50" t="str">
        <f>VLOOKUP($U33,Tipologias!$C$25:$E$29,3,FALSE)</f>
        <v>ALTO</v>
      </c>
      <c r="AG33" s="50">
        <f t="shared" si="8"/>
        <v>3</v>
      </c>
      <c r="AH33" s="50">
        <f>VLOOKUP($X33,Tipologias!$C$43:$D$47,2,FALSE)</f>
        <v>1</v>
      </c>
      <c r="AI33" s="50">
        <f>VLOOKUP($Y33,Tipologias!$C$51:$D$59,2,FALSE)</f>
        <v>1.25</v>
      </c>
      <c r="AJ33" s="50" t="str">
        <f t="shared" si="3"/>
        <v>ALTO</v>
      </c>
      <c r="AK33" s="50" t="str">
        <f>VLOOKUP($W33,Tipologias!$C$33:$E$37,3,FALSE)</f>
        <v>MEDIO</v>
      </c>
      <c r="AL33" s="50" t="str">
        <f t="shared" si="1"/>
        <v>MEDIO</v>
      </c>
      <c r="AM33" s="51" t="str">
        <f t="shared" si="4"/>
        <v>ALTO</v>
      </c>
      <c r="AN33" s="50" t="str">
        <f t="shared" si="5"/>
        <v>2) INFORMACIÓN PÚBLICA CLASIFICADA</v>
      </c>
      <c r="AO33" s="50" t="e">
        <f>VLOOKUP($T33,Tipologias!$C$6:$I$21,3,FALSE)</f>
        <v>#N/A</v>
      </c>
      <c r="AP33" s="50" t="e">
        <f t="shared" si="9"/>
        <v>#N/A</v>
      </c>
      <c r="AQ33" s="50" t="e">
        <f>VLOOKUP($T33,Tipologias!$C$6:$I$21,5,FALSE)</f>
        <v>#N/A</v>
      </c>
      <c r="AR33" s="180" t="s">
        <v>146</v>
      </c>
    </row>
    <row r="34" spans="1:44" ht="74.25" customHeight="1" x14ac:dyDescent="0.2">
      <c r="A34" s="50" t="s">
        <v>253</v>
      </c>
      <c r="B34" s="50" t="s">
        <v>254</v>
      </c>
      <c r="C34" s="50" t="s">
        <v>255</v>
      </c>
      <c r="D34" s="50" t="s">
        <v>256</v>
      </c>
      <c r="E34" s="50" t="s">
        <v>127</v>
      </c>
      <c r="F34" s="50" t="s">
        <v>128</v>
      </c>
      <c r="G34" s="50" t="s">
        <v>162</v>
      </c>
      <c r="H34" s="50" t="s">
        <v>265</v>
      </c>
      <c r="I34" s="152" t="s">
        <v>1617</v>
      </c>
      <c r="J34" s="50" t="s">
        <v>132</v>
      </c>
      <c r="K34" s="50" t="s">
        <v>177</v>
      </c>
      <c r="L34" s="50" t="s">
        <v>1618</v>
      </c>
      <c r="M34" s="50" t="s">
        <v>267</v>
      </c>
      <c r="N34" s="50" t="s">
        <v>227</v>
      </c>
      <c r="O34" s="50" t="s">
        <v>137</v>
      </c>
      <c r="P34" s="153">
        <v>45282</v>
      </c>
      <c r="Q34" s="50" t="s">
        <v>216</v>
      </c>
      <c r="R34" s="50" t="s">
        <v>262</v>
      </c>
      <c r="S34" s="50" t="s">
        <v>268</v>
      </c>
      <c r="T34" s="50" t="s">
        <v>139</v>
      </c>
      <c r="U34" s="50" t="s">
        <v>167</v>
      </c>
      <c r="V34" s="50" t="str">
        <f t="shared" si="0"/>
        <v>LEY 527 ARTÍCULO 27 Y 28
ARTÍCULO  27. "TODAS LAS PERSONAS TIENEN DERECHO A CONSULTAR LOS DOCUMENTOS DE ARCHIVOS PÚBLICOS Y A QUE SE LES EXPIDA COPIA DE LOS MISMOS, SIEMPRE QUE DICHOS DOCUMENTOS NO TENGAN CARÁCTER RESERVADO CONFORME A LA CONSTITUCIÓN O A LA LEY."</v>
      </c>
      <c r="W34" s="50" t="s">
        <v>141</v>
      </c>
      <c r="X34" s="50" t="s">
        <v>224</v>
      </c>
      <c r="Y34" s="50" t="s">
        <v>143</v>
      </c>
      <c r="Z34" s="50" t="s">
        <v>144</v>
      </c>
      <c r="AA34" s="153">
        <v>45657</v>
      </c>
      <c r="AB34" s="50" t="s">
        <v>225</v>
      </c>
      <c r="AC34" s="153">
        <v>45266</v>
      </c>
      <c r="AD34" s="50" t="str">
        <f>VLOOKUP($T34,Tipologias!$F$64:$G$67,2,FALSE)</f>
        <v>BAJO</v>
      </c>
      <c r="AE34" s="50">
        <f t="shared" si="2"/>
        <v>1</v>
      </c>
      <c r="AF34" s="50" t="str">
        <f>VLOOKUP($U34,Tipologias!$C$25:$E$29,3,FALSE)</f>
        <v>BAJO</v>
      </c>
      <c r="AG34" s="50">
        <f t="shared" si="8"/>
        <v>1</v>
      </c>
      <c r="AH34" s="50">
        <f>VLOOKUP($X34,Tipologias!$C$43:$D$47,2,FALSE)</f>
        <v>1</v>
      </c>
      <c r="AI34" s="50">
        <f>VLOOKUP($Y34,Tipologias!$C$51:$D$59,2,FALSE)</f>
        <v>1</v>
      </c>
      <c r="AJ34" s="50" t="str">
        <f t="shared" si="3"/>
        <v>BAJO</v>
      </c>
      <c r="AK34" s="50" t="str">
        <f>VLOOKUP($W34,Tipologias!$C$33:$E$37,3,FALSE)</f>
        <v>BAJO</v>
      </c>
      <c r="AL34" s="50" t="str">
        <f t="shared" si="1"/>
        <v>MEDIO</v>
      </c>
      <c r="AM34" s="51" t="str">
        <f t="shared" si="4"/>
        <v>MEDIO</v>
      </c>
      <c r="AN34" s="50" t="str">
        <f t="shared" si="5"/>
        <v>1) INFORMACIÓN PÚBLICA</v>
      </c>
      <c r="AO34" s="50" t="str">
        <f>VLOOKUP($T34,Tipologias!$C$6:$I$21,3,FALSE)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34" s="50" t="str">
        <f t="shared" si="9"/>
        <v>LEY 527 ARTÍCULO 27 Y 28
ARTÍCULO  27. "TODAS LAS PERSONAS TIENEN DERECHO A CONSULTAR LOS DOCUMENTOS DE ARCHIVOS PÚBLICOS Y A QUE SE LES EXPIDA COPIA DE LOS MISMOS, SIEMPRE QUE DICHOS DOCUMENTOS NO TENGAN CARÁCTER RESERVADO CONFORME A LA CONSTITUCIÓN O A LA LEY."</v>
      </c>
      <c r="AQ34" s="50" t="str">
        <f>VLOOKUP($T34,Tipologias!$C$6:$I$21,5,FALSE)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34" s="180" t="s">
        <v>146</v>
      </c>
    </row>
    <row r="35" spans="1:44" ht="66" customHeight="1" x14ac:dyDescent="0.2">
      <c r="A35" s="50" t="s">
        <v>253</v>
      </c>
      <c r="B35" s="50" t="s">
        <v>254</v>
      </c>
      <c r="C35" s="50" t="s">
        <v>255</v>
      </c>
      <c r="D35" s="50" t="s">
        <v>256</v>
      </c>
      <c r="E35" s="50" t="s">
        <v>127</v>
      </c>
      <c r="F35" s="50" t="s">
        <v>128</v>
      </c>
      <c r="G35" s="50" t="s">
        <v>162</v>
      </c>
      <c r="H35" s="50" t="s">
        <v>269</v>
      </c>
      <c r="I35" s="152" t="s">
        <v>270</v>
      </c>
      <c r="J35" s="50" t="s">
        <v>132</v>
      </c>
      <c r="K35" s="50" t="s">
        <v>177</v>
      </c>
      <c r="L35" s="50" t="s">
        <v>1618</v>
      </c>
      <c r="M35" s="50" t="s">
        <v>267</v>
      </c>
      <c r="N35" s="50" t="s">
        <v>227</v>
      </c>
      <c r="O35" s="50" t="s">
        <v>137</v>
      </c>
      <c r="P35" s="153">
        <v>42563</v>
      </c>
      <c r="Q35" s="50" t="s">
        <v>216</v>
      </c>
      <c r="R35" s="50" t="s">
        <v>262</v>
      </c>
      <c r="S35" s="50" t="s">
        <v>268</v>
      </c>
      <c r="T35" s="50" t="s">
        <v>139</v>
      </c>
      <c r="U35" s="50" t="s">
        <v>167</v>
      </c>
      <c r="V35" s="50" t="str">
        <f t="shared" si="0"/>
        <v>LEY 527 ARTÍCULO 27 Y 28
ARTÍCULO  27. "TODAS LAS PERSONAS TIENEN DERECHO A CONSULTAR LOS DOCUMENTOS DE ARCHIVOS PÚBLICOS Y A QUE SE LES EXPIDA COPIA DE LOS MISMOS, SIEMPRE QUE DICHOS DOCUMENTOS NO TENGAN CARÁCTER RESERVADO CONFORME A LA CONSTITUCIÓN O A LA LEY."</v>
      </c>
      <c r="W35" s="50" t="s">
        <v>141</v>
      </c>
      <c r="X35" s="50" t="s">
        <v>224</v>
      </c>
      <c r="Y35" s="50" t="s">
        <v>143</v>
      </c>
      <c r="Z35" s="50" t="s">
        <v>144</v>
      </c>
      <c r="AA35" s="153">
        <v>45657</v>
      </c>
      <c r="AB35" s="50" t="s">
        <v>225</v>
      </c>
      <c r="AC35" s="153">
        <v>45266</v>
      </c>
      <c r="AD35" s="50" t="str">
        <f>VLOOKUP($T35,Tipologias!$F$64:$G$67,2,FALSE)</f>
        <v>BAJO</v>
      </c>
      <c r="AE35" s="50">
        <f t="shared" si="2"/>
        <v>1</v>
      </c>
      <c r="AF35" s="50" t="str">
        <f>VLOOKUP($U35,Tipologias!$C$25:$E$29,3,FALSE)</f>
        <v>BAJO</v>
      </c>
      <c r="AG35" s="50">
        <f t="shared" si="8"/>
        <v>1</v>
      </c>
      <c r="AH35" s="50">
        <f>VLOOKUP($X35,Tipologias!$C$43:$D$47,2,FALSE)</f>
        <v>1</v>
      </c>
      <c r="AI35" s="50">
        <f>VLOOKUP($Y35,Tipologias!$C$51:$D$59,2,FALSE)</f>
        <v>1</v>
      </c>
      <c r="AJ35" s="50" t="str">
        <f t="shared" si="3"/>
        <v>BAJO</v>
      </c>
      <c r="AK35" s="50" t="str">
        <f>VLOOKUP($W35,Tipologias!$C$33:$E$37,3,FALSE)</f>
        <v>BAJO</v>
      </c>
      <c r="AL35" s="50" t="str">
        <f t="shared" si="1"/>
        <v>MEDIO</v>
      </c>
      <c r="AM35" s="51" t="str">
        <f t="shared" si="4"/>
        <v>MEDIO</v>
      </c>
      <c r="AN35" s="50" t="str">
        <f t="shared" si="5"/>
        <v>1) INFORMACIÓN PÚBLICA</v>
      </c>
      <c r="AO35" s="50" t="str">
        <f>VLOOKUP($T35,Tipologias!$C$6:$I$21,3,FALSE)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35" s="50" t="str">
        <f t="shared" si="9"/>
        <v>LEY 527 ARTÍCULO 27 Y 28
ARTÍCULO  27. "TODAS LAS PERSONAS TIENEN DERECHO A CONSULTAR LOS DOCUMENTOS DE ARCHIVOS PÚBLICOS Y A QUE SE LES EXPIDA COPIA DE LOS MISMOS, SIEMPRE QUE DICHOS DOCUMENTOS NO TENGAN CARÁCTER RESERVADO CONFORME A LA CONSTITUCIÓN O A LA LEY."</v>
      </c>
      <c r="AQ35" s="50" t="str">
        <f>VLOOKUP($T35,Tipologias!$C$6:$I$21,5,FALSE)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35" s="180" t="s">
        <v>146</v>
      </c>
    </row>
    <row r="36" spans="1:44" ht="72" customHeight="1" x14ac:dyDescent="0.2">
      <c r="A36" s="50" t="s">
        <v>253</v>
      </c>
      <c r="B36" s="50" t="s">
        <v>254</v>
      </c>
      <c r="C36" s="50" t="s">
        <v>255</v>
      </c>
      <c r="D36" s="50" t="s">
        <v>256</v>
      </c>
      <c r="E36" s="50" t="s">
        <v>127</v>
      </c>
      <c r="F36" s="50" t="s">
        <v>128</v>
      </c>
      <c r="G36" s="50" t="s">
        <v>193</v>
      </c>
      <c r="H36" s="50" t="s">
        <v>271</v>
      </c>
      <c r="I36" s="152" t="s">
        <v>272</v>
      </c>
      <c r="J36" s="50" t="s">
        <v>132</v>
      </c>
      <c r="K36" s="50" t="s">
        <v>133</v>
      </c>
      <c r="L36" s="50" t="s">
        <v>1619</v>
      </c>
      <c r="M36" s="50" t="s">
        <v>259</v>
      </c>
      <c r="N36" s="50" t="s">
        <v>273</v>
      </c>
      <c r="O36" s="50" t="s">
        <v>137</v>
      </c>
      <c r="P36" s="153">
        <v>45282</v>
      </c>
      <c r="Q36" s="50" t="s">
        <v>216</v>
      </c>
      <c r="R36" s="50" t="s">
        <v>262</v>
      </c>
      <c r="S36" s="50" t="s">
        <v>268</v>
      </c>
      <c r="T36" s="50" t="s">
        <v>264</v>
      </c>
      <c r="U36" s="50" t="s">
        <v>140</v>
      </c>
      <c r="V36" s="50" t="e">
        <f t="shared" si="0"/>
        <v>#N/A</v>
      </c>
      <c r="W36" s="50" t="s">
        <v>141</v>
      </c>
      <c r="X36" s="50" t="s">
        <v>179</v>
      </c>
      <c r="Y36" s="50" t="s">
        <v>143</v>
      </c>
      <c r="Z36" s="50" t="s">
        <v>144</v>
      </c>
      <c r="AA36" s="153">
        <v>45657</v>
      </c>
      <c r="AB36" s="50" t="s">
        <v>225</v>
      </c>
      <c r="AC36" s="153">
        <v>45266</v>
      </c>
      <c r="AD36" s="50" t="str">
        <f>VLOOKUP($T36,Tipologias!$F$64:$G$67,2,FALSE)</f>
        <v>MEDIO</v>
      </c>
      <c r="AE36" s="50">
        <f t="shared" si="2"/>
        <v>2</v>
      </c>
      <c r="AF36" s="50" t="str">
        <f>VLOOKUP($U36,Tipologias!$C$25:$E$29,3,FALSE)</f>
        <v>MEDIO</v>
      </c>
      <c r="AG36" s="50">
        <f t="shared" si="8"/>
        <v>2</v>
      </c>
      <c r="AH36" s="50">
        <f>VLOOKUP($X36,Tipologias!$C$43:$D$47,2,FALSE)</f>
        <v>0</v>
      </c>
      <c r="AI36" s="50">
        <f>VLOOKUP($Y36,Tipologias!$C$51:$D$59,2,FALSE)</f>
        <v>1</v>
      </c>
      <c r="AJ36" s="50" t="str">
        <f t="shared" si="3"/>
        <v>MEDIO</v>
      </c>
      <c r="AK36" s="50" t="str">
        <f>VLOOKUP($W36,Tipologias!$C$33:$E$37,3,FALSE)</f>
        <v>BAJO</v>
      </c>
      <c r="AL36" s="50" t="str">
        <f t="shared" si="1"/>
        <v>BAJO</v>
      </c>
      <c r="AM36" s="51" t="str">
        <f t="shared" si="4"/>
        <v>MEDIO</v>
      </c>
      <c r="AN36" s="50" t="str">
        <f t="shared" si="5"/>
        <v>2) INFORMACIÓN PÚBLICA CLASIFICADA</v>
      </c>
      <c r="AO36" s="50" t="e">
        <f>VLOOKUP($T36,Tipologias!$C$6:$I$21,3,FALSE)</f>
        <v>#N/A</v>
      </c>
      <c r="AP36" s="50" t="e">
        <f t="shared" si="9"/>
        <v>#N/A</v>
      </c>
      <c r="AQ36" s="50" t="e">
        <f>VLOOKUP($T36,Tipologias!$C$6:$I$21,5,FALSE)</f>
        <v>#N/A</v>
      </c>
      <c r="AR36" s="180" t="s">
        <v>146</v>
      </c>
    </row>
    <row r="37" spans="1:44" ht="60.75" customHeight="1" x14ac:dyDescent="0.2">
      <c r="A37" s="50" t="s">
        <v>253</v>
      </c>
      <c r="B37" s="50" t="s">
        <v>254</v>
      </c>
      <c r="C37" s="50" t="s">
        <v>255</v>
      </c>
      <c r="D37" s="50" t="s">
        <v>256</v>
      </c>
      <c r="E37" s="50" t="s">
        <v>127</v>
      </c>
      <c r="F37" s="50" t="s">
        <v>128</v>
      </c>
      <c r="G37" s="50" t="s">
        <v>193</v>
      </c>
      <c r="H37" s="50" t="s">
        <v>274</v>
      </c>
      <c r="I37" s="152" t="s">
        <v>275</v>
      </c>
      <c r="J37" s="50" t="s">
        <v>132</v>
      </c>
      <c r="K37" s="50" t="s">
        <v>177</v>
      </c>
      <c r="L37" s="50" t="s">
        <v>1618</v>
      </c>
      <c r="M37" s="50" t="s">
        <v>276</v>
      </c>
      <c r="N37" s="50" t="s">
        <v>227</v>
      </c>
      <c r="O37" s="50" t="s">
        <v>137</v>
      </c>
      <c r="P37" s="153">
        <v>45282</v>
      </c>
      <c r="Q37" s="50" t="s">
        <v>138</v>
      </c>
      <c r="R37" s="50" t="s">
        <v>262</v>
      </c>
      <c r="S37" s="50" t="s">
        <v>268</v>
      </c>
      <c r="T37" s="50" t="s">
        <v>139</v>
      </c>
      <c r="U37" s="50" t="s">
        <v>167</v>
      </c>
      <c r="V37" s="50" t="str">
        <f t="shared" si="0"/>
        <v>LEY 527 ARTÍCULO 27 Y 28
ARTÍCULO  27. "TODAS LAS PERSONAS TIENEN DERECHO A CONSULTAR LOS DOCUMENTOS DE ARCHIVOS PÚBLICOS Y A QUE SE LES EXPIDA COPIA DE LOS MISMOS, SIEMPRE QUE DICHOS DOCUMENTOS NO TENGAN CARÁCTER RESERVADO CONFORME A LA CONSTITUCIÓN O A LA LEY."</v>
      </c>
      <c r="W37" s="50" t="s">
        <v>141</v>
      </c>
      <c r="X37" s="50" t="s">
        <v>179</v>
      </c>
      <c r="Y37" s="50" t="s">
        <v>143</v>
      </c>
      <c r="Z37" s="50" t="s">
        <v>144</v>
      </c>
      <c r="AA37" s="153">
        <v>45657</v>
      </c>
      <c r="AB37" s="50" t="s">
        <v>225</v>
      </c>
      <c r="AC37" s="153">
        <v>45266</v>
      </c>
      <c r="AD37" s="50" t="str">
        <f>VLOOKUP($T37,Tipologias!$F$64:$G$67,2,FALSE)</f>
        <v>BAJO</v>
      </c>
      <c r="AE37" s="50">
        <f t="shared" si="2"/>
        <v>1</v>
      </c>
      <c r="AF37" s="50" t="str">
        <f>VLOOKUP($U37,Tipologias!$C$25:$E$29,3,FALSE)</f>
        <v>BAJO</v>
      </c>
      <c r="AG37" s="50">
        <f t="shared" si="8"/>
        <v>1</v>
      </c>
      <c r="AH37" s="50">
        <f>VLOOKUP($X37,Tipologias!$C$43:$D$47,2,FALSE)</f>
        <v>0</v>
      </c>
      <c r="AI37" s="50">
        <f>VLOOKUP($Y37,Tipologias!$C$51:$D$59,2,FALSE)</f>
        <v>1</v>
      </c>
      <c r="AJ37" s="50" t="str">
        <f t="shared" si="3"/>
        <v>BAJO</v>
      </c>
      <c r="AK37" s="50" t="str">
        <f>VLOOKUP($W37,Tipologias!$C$33:$E$37,3,FALSE)</f>
        <v>BAJO</v>
      </c>
      <c r="AL37" s="50" t="str">
        <f t="shared" si="1"/>
        <v>BAJO</v>
      </c>
      <c r="AM37" s="51" t="str">
        <f t="shared" si="4"/>
        <v>BAJO</v>
      </c>
      <c r="AN37" s="50" t="str">
        <f t="shared" si="5"/>
        <v>1) INFORMACIÓN PÚBLICA</v>
      </c>
      <c r="AO37" s="50" t="str">
        <f>VLOOKUP($T37,Tipologias!$C$6:$I$21,3,FALSE)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37" s="50" t="str">
        <f t="shared" si="9"/>
        <v>LEY 527 ARTÍCULO 27 Y 28
ARTÍCULO  27. "TODAS LAS PERSONAS TIENEN DERECHO A CONSULTAR LOS DOCUMENTOS DE ARCHIVOS PÚBLICOS Y A QUE SE LES EXPIDA COPIA DE LOS MISMOS, SIEMPRE QUE DICHOS DOCUMENTOS NO TENGAN CARÁCTER RESERVADO CONFORME A LA CONSTITUCIÓN O A LA LEY."</v>
      </c>
      <c r="AQ37" s="50" t="str">
        <f>VLOOKUP($T37,Tipologias!$C$6:$I$21,5,FALSE)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37" s="180" t="s">
        <v>146</v>
      </c>
    </row>
    <row r="38" spans="1:44" ht="67.5" customHeight="1" x14ac:dyDescent="0.2">
      <c r="A38" s="50" t="s">
        <v>124</v>
      </c>
      <c r="B38" s="50" t="s">
        <v>74</v>
      </c>
      <c r="C38" s="50" t="s">
        <v>126</v>
      </c>
      <c r="D38" s="50" t="s">
        <v>307</v>
      </c>
      <c r="E38" s="50" t="s">
        <v>127</v>
      </c>
      <c r="F38" s="50" t="s">
        <v>128</v>
      </c>
      <c r="G38" s="50" t="s">
        <v>129</v>
      </c>
      <c r="H38" s="50" t="s">
        <v>1889</v>
      </c>
      <c r="I38" s="152" t="s">
        <v>309</v>
      </c>
      <c r="J38" s="50" t="s">
        <v>132</v>
      </c>
      <c r="K38" s="50" t="s">
        <v>133</v>
      </c>
      <c r="L38" s="50" t="s">
        <v>1229</v>
      </c>
      <c r="M38" s="50" t="s">
        <v>151</v>
      </c>
      <c r="N38" s="50" t="s">
        <v>1892</v>
      </c>
      <c r="O38" s="50" t="s">
        <v>186</v>
      </c>
      <c r="P38" s="153">
        <v>44239</v>
      </c>
      <c r="Q38" s="50" t="s">
        <v>216</v>
      </c>
      <c r="R38" s="50" t="s">
        <v>126</v>
      </c>
      <c r="S38" s="50" t="s">
        <v>126</v>
      </c>
      <c r="T38" s="50" t="s">
        <v>562</v>
      </c>
      <c r="U38" s="50" t="s">
        <v>973</v>
      </c>
      <c r="V38" s="50" t="e">
        <f t="shared" si="0"/>
        <v>#N/A</v>
      </c>
      <c r="W38" s="50" t="s">
        <v>1205</v>
      </c>
      <c r="X38" s="50" t="s">
        <v>282</v>
      </c>
      <c r="Y38" s="50" t="s">
        <v>155</v>
      </c>
      <c r="Z38" s="50" t="s">
        <v>156</v>
      </c>
      <c r="AA38" s="153">
        <v>45657</v>
      </c>
      <c r="AB38" s="50" t="s">
        <v>225</v>
      </c>
      <c r="AC38" s="153">
        <v>45266</v>
      </c>
      <c r="AD38" s="50" t="str">
        <f>VLOOKUP($T38,Tipologias!$F$64:$G$67,2,FALSE)</f>
        <v>ALTO</v>
      </c>
      <c r="AE38" s="50">
        <f t="shared" si="2"/>
        <v>3</v>
      </c>
      <c r="AF38" s="50" t="str">
        <f>VLOOKUP($U38,Tipologias!$C$25:$E$29,3,FALSE)</f>
        <v>ALTO</v>
      </c>
      <c r="AG38" s="50">
        <f t="shared" ref="AG38:AG85" si="10">IF(U38="",0,IF(AF38="Bajo",1,IF(AF38="Medio",2,3)))</f>
        <v>3</v>
      </c>
      <c r="AH38" s="50">
        <f>VLOOKUP($X38,Tipologias!$C$43:$D$47,2,FALSE)</f>
        <v>2</v>
      </c>
      <c r="AI38" s="50">
        <f>VLOOKUP($Y38,Tipologias!$C$51:$D$59,2,FALSE)</f>
        <v>1.25</v>
      </c>
      <c r="AJ38" s="50" t="str">
        <f t="shared" si="3"/>
        <v>ALTO</v>
      </c>
      <c r="AK38" s="50" t="str">
        <f>VLOOKUP($W38,Tipologias!$C$33:$E$37,3,FALSE)</f>
        <v>ALTO</v>
      </c>
      <c r="AL38" s="50" t="str">
        <f t="shared" si="1"/>
        <v>ALTO</v>
      </c>
      <c r="AM38" s="51" t="str">
        <f t="shared" si="4"/>
        <v>ALTO</v>
      </c>
      <c r="AN38" s="50" t="str">
        <f t="shared" si="5"/>
        <v>3) INFORMACIÓN PÚBLICA RESERVADA</v>
      </c>
      <c r="AO38" s="50" t="e">
        <f>VLOOKUP($T38,Tipologias!$C$6:$I$21,3,FALSE)</f>
        <v>#N/A</v>
      </c>
      <c r="AP38" s="50" t="e">
        <f t="shared" ref="AP38:AP85" si="11">V38</f>
        <v>#N/A</v>
      </c>
      <c r="AQ38" s="50" t="e">
        <f>VLOOKUP($T38,Tipologias!$C$6:$I$21,5,FALSE)</f>
        <v>#N/A</v>
      </c>
      <c r="AR38" s="180" t="s">
        <v>146</v>
      </c>
    </row>
    <row r="39" spans="1:44" ht="67.5" customHeight="1" x14ac:dyDescent="0.2">
      <c r="A39" s="50" t="s">
        <v>124</v>
      </c>
      <c r="B39" s="50" t="s">
        <v>74</v>
      </c>
      <c r="C39" s="50" t="s">
        <v>126</v>
      </c>
      <c r="D39" s="50" t="s">
        <v>307</v>
      </c>
      <c r="E39" s="50" t="s">
        <v>347</v>
      </c>
      <c r="F39" s="50" t="s">
        <v>128</v>
      </c>
      <c r="G39" s="50" t="s">
        <v>1890</v>
      </c>
      <c r="H39" s="50" t="s">
        <v>1890</v>
      </c>
      <c r="I39" s="152" t="s">
        <v>1891</v>
      </c>
      <c r="J39" s="50" t="s">
        <v>132</v>
      </c>
      <c r="K39" s="50" t="s">
        <v>281</v>
      </c>
      <c r="L39" s="50" t="s">
        <v>186</v>
      </c>
      <c r="M39" s="50" t="s">
        <v>151</v>
      </c>
      <c r="N39" s="50" t="s">
        <v>1788</v>
      </c>
      <c r="O39" s="50" t="s">
        <v>137</v>
      </c>
      <c r="P39" s="153">
        <v>45260</v>
      </c>
      <c r="Q39" s="50" t="s">
        <v>216</v>
      </c>
      <c r="R39" s="50" t="s">
        <v>1874</v>
      </c>
      <c r="S39" s="50" t="s">
        <v>1878</v>
      </c>
      <c r="T39" s="50" t="s">
        <v>139</v>
      </c>
      <c r="U39" s="50" t="s">
        <v>167</v>
      </c>
      <c r="V39" s="50"/>
      <c r="W39" s="50" t="s">
        <v>153</v>
      </c>
      <c r="X39" s="50" t="s">
        <v>282</v>
      </c>
      <c r="Y39" s="50" t="s">
        <v>143</v>
      </c>
      <c r="Z39" s="50"/>
      <c r="AA39" s="153"/>
      <c r="AB39" s="50"/>
      <c r="AC39" s="153"/>
      <c r="AD39" s="50"/>
      <c r="AE39" s="50"/>
      <c r="AF39" s="50"/>
      <c r="AG39" s="50"/>
      <c r="AH39" s="50"/>
      <c r="AI39" s="50"/>
      <c r="AJ39" s="50" t="str">
        <f t="shared" ref="AJ39" si="12">IF(MAX(AE39,AG39)=3,"ALTO",IF(MAX(AE39,AG39)=2,"MEDIO","BAJO"))</f>
        <v>BAJO</v>
      </c>
      <c r="AK39" s="50" t="str">
        <f>VLOOKUP($W39,Tipologias!$C$33:$E$37,3,FALSE)</f>
        <v>ALTO</v>
      </c>
      <c r="AL39" s="50" t="str">
        <f t="shared" si="1"/>
        <v>BAJO</v>
      </c>
      <c r="AM39" s="51" t="str">
        <f t="shared" ref="AM39" si="13">IF(AJ39="ALTO","ALTO",IF(AK39="ALTO","ALTO",IF(AL39="ALTO","ALTO",IF(AJ39="MEDIO", "MEDIO",IF(AK39="MEDIO","MEDIO",IF(AL39="MEDIO","MEDIO","BAJO"))))))</f>
        <v>ALTO</v>
      </c>
      <c r="AN39" s="50" t="str">
        <f t="shared" ref="AN39" si="14">T39</f>
        <v>1) INFORMACIÓN PÚBLICA</v>
      </c>
      <c r="AO39" s="50"/>
      <c r="AP39" s="50"/>
      <c r="AQ39" s="50"/>
      <c r="AR39" s="180" t="s">
        <v>146</v>
      </c>
    </row>
    <row r="40" spans="1:44" ht="96.6" customHeight="1" x14ac:dyDescent="0.2">
      <c r="A40" s="50" t="s">
        <v>124</v>
      </c>
      <c r="B40" s="50" t="s">
        <v>74</v>
      </c>
      <c r="C40" s="50" t="s">
        <v>126</v>
      </c>
      <c r="D40" s="50" t="s">
        <v>311</v>
      </c>
      <c r="E40" s="50" t="s">
        <v>127</v>
      </c>
      <c r="F40" s="50" t="s">
        <v>128</v>
      </c>
      <c r="G40" s="50" t="s">
        <v>129</v>
      </c>
      <c r="H40" s="50" t="s">
        <v>1877</v>
      </c>
      <c r="I40" s="152" t="s">
        <v>1620</v>
      </c>
      <c r="J40" s="50" t="s">
        <v>132</v>
      </c>
      <c r="K40" s="50" t="s">
        <v>281</v>
      </c>
      <c r="L40" s="50" t="s">
        <v>134</v>
      </c>
      <c r="M40" s="50" t="s">
        <v>259</v>
      </c>
      <c r="N40" s="50" t="s">
        <v>1751</v>
      </c>
      <c r="O40" s="50" t="s">
        <v>137</v>
      </c>
      <c r="P40" s="153">
        <v>44927</v>
      </c>
      <c r="Q40" s="50" t="s">
        <v>223</v>
      </c>
      <c r="R40" s="50" t="s">
        <v>1878</v>
      </c>
      <c r="S40" s="50" t="s">
        <v>1879</v>
      </c>
      <c r="T40" s="50" t="s">
        <v>264</v>
      </c>
      <c r="U40" s="50" t="s">
        <v>140</v>
      </c>
      <c r="V40" s="50" t="e">
        <f t="shared" si="0"/>
        <v>#N/A</v>
      </c>
      <c r="W40" s="50" t="s">
        <v>168</v>
      </c>
      <c r="X40" s="50" t="s">
        <v>282</v>
      </c>
      <c r="Y40" s="50" t="s">
        <v>143</v>
      </c>
      <c r="Z40" s="50" t="s">
        <v>144</v>
      </c>
      <c r="AA40" s="153">
        <v>45657</v>
      </c>
      <c r="AB40" s="50" t="s">
        <v>225</v>
      </c>
      <c r="AC40" s="153">
        <v>45266</v>
      </c>
      <c r="AD40" s="50" t="str">
        <f>VLOOKUP($T40,Tipologias!$F$64:$G$67,2,FALSE)</f>
        <v>MEDIO</v>
      </c>
      <c r="AE40" s="50">
        <f t="shared" si="2"/>
        <v>2</v>
      </c>
      <c r="AF40" s="50" t="str">
        <f>VLOOKUP($U40,Tipologias!$C$25:$E$29,3,FALSE)</f>
        <v>MEDIO</v>
      </c>
      <c r="AG40" s="50">
        <f t="shared" si="10"/>
        <v>2</v>
      </c>
      <c r="AH40" s="50">
        <f>VLOOKUP($X40,Tipologias!$C$43:$D$47,2,FALSE)</f>
        <v>2</v>
      </c>
      <c r="AI40" s="50">
        <f>VLOOKUP($Y40,Tipologias!$C$51:$D$59,2,FALSE)</f>
        <v>1</v>
      </c>
      <c r="AJ40" s="50" t="str">
        <f t="shared" si="3"/>
        <v>MEDIO</v>
      </c>
      <c r="AK40" s="50" t="str">
        <f>VLOOKUP($W40,Tipologias!$C$33:$E$37,3,FALSE)</f>
        <v>MEDIO</v>
      </c>
      <c r="AL40" s="50" t="str">
        <f t="shared" si="1"/>
        <v>ALTO</v>
      </c>
      <c r="AM40" s="51" t="str">
        <f t="shared" si="4"/>
        <v>ALTO</v>
      </c>
      <c r="AN40" s="50" t="str">
        <f t="shared" si="5"/>
        <v>2) INFORMACIÓN PÚBLICA CLASIFICADA</v>
      </c>
      <c r="AO40" s="50" t="e">
        <f>VLOOKUP($T40,Tipologias!$C$6:$I$21,3,FALSE)</f>
        <v>#N/A</v>
      </c>
      <c r="AP40" s="50" t="e">
        <f t="shared" si="11"/>
        <v>#N/A</v>
      </c>
      <c r="AQ40" s="50" t="e">
        <f>VLOOKUP($T40,Tipologias!$C$6:$I$21,5,FALSE)</f>
        <v>#N/A</v>
      </c>
      <c r="AR40" s="180" t="s">
        <v>146</v>
      </c>
    </row>
    <row r="41" spans="1:44" ht="102" customHeight="1" x14ac:dyDescent="0.2">
      <c r="A41" s="50" t="s">
        <v>124</v>
      </c>
      <c r="B41" s="50" t="s">
        <v>74</v>
      </c>
      <c r="C41" s="50" t="s">
        <v>126</v>
      </c>
      <c r="D41" s="50" t="s">
        <v>311</v>
      </c>
      <c r="E41" s="50" t="s">
        <v>127</v>
      </c>
      <c r="F41" s="50" t="s">
        <v>128</v>
      </c>
      <c r="G41" s="50" t="s">
        <v>129</v>
      </c>
      <c r="H41" s="50" t="s">
        <v>1871</v>
      </c>
      <c r="I41" s="152" t="s">
        <v>1872</v>
      </c>
      <c r="J41" s="50" t="s">
        <v>132</v>
      </c>
      <c r="K41" s="50" t="s">
        <v>281</v>
      </c>
      <c r="L41" s="50" t="s">
        <v>134</v>
      </c>
      <c r="M41" s="50" t="s">
        <v>151</v>
      </c>
      <c r="N41" s="50" t="s">
        <v>1873</v>
      </c>
      <c r="O41" s="50" t="s">
        <v>186</v>
      </c>
      <c r="P41" s="153">
        <v>41542</v>
      </c>
      <c r="Q41" s="50" t="s">
        <v>223</v>
      </c>
      <c r="R41" s="50" t="s">
        <v>1874</v>
      </c>
      <c r="S41" s="50" t="s">
        <v>1875</v>
      </c>
      <c r="T41" s="50" t="s">
        <v>562</v>
      </c>
      <c r="U41" s="50" t="s">
        <v>188</v>
      </c>
      <c r="V41" s="50" t="e">
        <f t="shared" si="0"/>
        <v>#N/A</v>
      </c>
      <c r="W41" s="50" t="s">
        <v>1205</v>
      </c>
      <c r="X41" s="50" t="s">
        <v>282</v>
      </c>
      <c r="Y41" s="50" t="s">
        <v>143</v>
      </c>
      <c r="Z41" s="50" t="s">
        <v>156</v>
      </c>
      <c r="AA41" s="153">
        <v>45657</v>
      </c>
      <c r="AB41" s="50" t="s">
        <v>225</v>
      </c>
      <c r="AC41" s="153">
        <v>45266</v>
      </c>
      <c r="AD41" s="50" t="str">
        <f>VLOOKUP($T41,Tipologias!$F$64:$G$67,2,FALSE)</f>
        <v>ALTO</v>
      </c>
      <c r="AE41" s="50">
        <f t="shared" si="2"/>
        <v>3</v>
      </c>
      <c r="AF41" s="50" t="str">
        <f>VLOOKUP($U41,Tipologias!$C$25:$E$29,3,FALSE)</f>
        <v>ALTO</v>
      </c>
      <c r="AG41" s="50">
        <f t="shared" si="10"/>
        <v>3</v>
      </c>
      <c r="AH41" s="50">
        <f>VLOOKUP($X41,Tipologias!$C$43:$D$47,2,FALSE)</f>
        <v>2</v>
      </c>
      <c r="AI41" s="50">
        <f>VLOOKUP($Y41,Tipologias!$C$51:$D$59,2,FALSE)</f>
        <v>1</v>
      </c>
      <c r="AJ41" s="50" t="str">
        <f t="shared" si="3"/>
        <v>ALTO</v>
      </c>
      <c r="AK41" s="50" t="str">
        <f>VLOOKUP($W41,Tipologias!$C$33:$E$37,3,FALSE)</f>
        <v>ALTO</v>
      </c>
      <c r="AL41" s="50" t="str">
        <f t="shared" si="1"/>
        <v>ALTO</v>
      </c>
      <c r="AM41" s="51" t="str">
        <f t="shared" si="4"/>
        <v>ALTO</v>
      </c>
      <c r="AN41" s="50" t="str">
        <f t="shared" si="5"/>
        <v>3) INFORMACIÓN PÚBLICA RESERVADA</v>
      </c>
      <c r="AO41" s="50" t="e">
        <f>VLOOKUP($T41,Tipologias!$C$6:$I$21,3,FALSE)</f>
        <v>#N/A</v>
      </c>
      <c r="AP41" s="50" t="e">
        <f t="shared" si="11"/>
        <v>#N/A</v>
      </c>
      <c r="AQ41" s="50" t="e">
        <f>VLOOKUP($T41,Tipologias!$C$6:$I$21,5,FALSE)</f>
        <v>#N/A</v>
      </c>
      <c r="AR41" s="180" t="s">
        <v>146</v>
      </c>
    </row>
    <row r="42" spans="1:44" ht="86.25" customHeight="1" x14ac:dyDescent="0.2">
      <c r="A42" s="50" t="s">
        <v>124</v>
      </c>
      <c r="B42" s="50" t="s">
        <v>74</v>
      </c>
      <c r="C42" s="50" t="s">
        <v>126</v>
      </c>
      <c r="D42" s="50" t="s">
        <v>311</v>
      </c>
      <c r="E42" s="50" t="s">
        <v>127</v>
      </c>
      <c r="F42" s="50" t="s">
        <v>128</v>
      </c>
      <c r="G42" s="50" t="s">
        <v>316</v>
      </c>
      <c r="H42" s="50" t="s">
        <v>186</v>
      </c>
      <c r="I42" s="152" t="s">
        <v>1578</v>
      </c>
      <c r="J42" s="50" t="s">
        <v>132</v>
      </c>
      <c r="K42" s="50" t="s">
        <v>133</v>
      </c>
      <c r="L42" s="50" t="s">
        <v>134</v>
      </c>
      <c r="M42" s="50" t="s">
        <v>285</v>
      </c>
      <c r="N42" s="50" t="s">
        <v>1579</v>
      </c>
      <c r="O42" s="50" t="s">
        <v>137</v>
      </c>
      <c r="P42" s="153">
        <v>41270</v>
      </c>
      <c r="Q42" s="50" t="s">
        <v>216</v>
      </c>
      <c r="R42" s="50" t="s">
        <v>126</v>
      </c>
      <c r="S42" s="50" t="s">
        <v>126</v>
      </c>
      <c r="T42" s="50" t="s">
        <v>562</v>
      </c>
      <c r="U42" s="50" t="s">
        <v>188</v>
      </c>
      <c r="V42" s="50" t="e">
        <f t="shared" si="0"/>
        <v>#N/A</v>
      </c>
      <c r="W42" s="50" t="s">
        <v>1205</v>
      </c>
      <c r="X42" s="50" t="s">
        <v>282</v>
      </c>
      <c r="Y42" s="50" t="s">
        <v>143</v>
      </c>
      <c r="Z42" s="50" t="s">
        <v>156</v>
      </c>
      <c r="AA42" s="153">
        <v>45657</v>
      </c>
      <c r="AB42" s="50" t="s">
        <v>225</v>
      </c>
      <c r="AC42" s="153">
        <v>45266</v>
      </c>
      <c r="AD42" s="50" t="str">
        <f>VLOOKUP($T42,Tipologias!$F$64:$G$67,2,FALSE)</f>
        <v>ALTO</v>
      </c>
      <c r="AE42" s="50">
        <f t="shared" si="2"/>
        <v>3</v>
      </c>
      <c r="AF42" s="50" t="str">
        <f>VLOOKUP($U42,Tipologias!$C$25:$E$29,3,FALSE)</f>
        <v>ALTO</v>
      </c>
      <c r="AG42" s="50">
        <f t="shared" si="10"/>
        <v>3</v>
      </c>
      <c r="AH42" s="50">
        <f>VLOOKUP($X42,Tipologias!$C$43:$D$47,2,FALSE)</f>
        <v>2</v>
      </c>
      <c r="AI42" s="50">
        <f>VLOOKUP($Y42,Tipologias!$C$51:$D$59,2,FALSE)</f>
        <v>1</v>
      </c>
      <c r="AJ42" s="50" t="str">
        <f t="shared" si="3"/>
        <v>ALTO</v>
      </c>
      <c r="AK42" s="50" t="str">
        <f>VLOOKUP($W42,Tipologias!$C$33:$E$37,3,FALSE)</f>
        <v>ALTO</v>
      </c>
      <c r="AL42" s="50" t="str">
        <f t="shared" si="1"/>
        <v>ALTO</v>
      </c>
      <c r="AM42" s="51" t="str">
        <f t="shared" si="4"/>
        <v>ALTO</v>
      </c>
      <c r="AN42" s="50" t="str">
        <f t="shared" si="5"/>
        <v>3) INFORMACIÓN PÚBLICA RESERVADA</v>
      </c>
      <c r="AO42" s="50" t="e">
        <f>VLOOKUP($T42,Tipologias!$C$6:$I$21,3,FALSE)</f>
        <v>#N/A</v>
      </c>
      <c r="AP42" s="50" t="e">
        <f t="shared" si="11"/>
        <v>#N/A</v>
      </c>
      <c r="AQ42" s="50" t="e">
        <f>VLOOKUP($T42,Tipologias!$C$6:$I$21,5,FALSE)</f>
        <v>#N/A</v>
      </c>
      <c r="AR42" s="180" t="s">
        <v>146</v>
      </c>
    </row>
    <row r="43" spans="1:44" ht="105.6" customHeight="1" x14ac:dyDescent="0.2">
      <c r="A43" s="50" t="s">
        <v>124</v>
      </c>
      <c r="B43" s="50" t="s">
        <v>74</v>
      </c>
      <c r="C43" s="50" t="s">
        <v>126</v>
      </c>
      <c r="D43" s="50" t="s">
        <v>311</v>
      </c>
      <c r="E43" s="50" t="s">
        <v>127</v>
      </c>
      <c r="F43" s="50" t="s">
        <v>128</v>
      </c>
      <c r="G43" s="50" t="s">
        <v>318</v>
      </c>
      <c r="H43" s="50" t="s">
        <v>319</v>
      </c>
      <c r="I43" s="152" t="s">
        <v>1621</v>
      </c>
      <c r="J43" s="50" t="s">
        <v>132</v>
      </c>
      <c r="K43" s="50" t="s">
        <v>281</v>
      </c>
      <c r="L43" s="50" t="s">
        <v>134</v>
      </c>
      <c r="M43" s="50" t="s">
        <v>259</v>
      </c>
      <c r="N43" s="50" t="s">
        <v>227</v>
      </c>
      <c r="O43" s="50" t="s">
        <v>137</v>
      </c>
      <c r="P43" s="153">
        <v>41418</v>
      </c>
      <c r="Q43" s="50" t="s">
        <v>216</v>
      </c>
      <c r="R43" s="50" t="s">
        <v>126</v>
      </c>
      <c r="S43" s="50" t="s">
        <v>126</v>
      </c>
      <c r="T43" s="50" t="s">
        <v>139</v>
      </c>
      <c r="U43" s="50" t="s">
        <v>167</v>
      </c>
      <c r="V43" s="50" t="str">
        <f t="shared" si="0"/>
        <v>LEY 527 ARTÍCULO 27 Y 28
ARTÍCULO  27. "TODAS LAS PERSONAS TIENEN DERECHO A CONSULTAR LOS DOCUMENTOS DE ARCHIVOS PÚBLICOS Y A QUE SE LES EXPIDA COPIA DE LOS MISMOS, SIEMPRE QUE DICHOS DOCUMENTOS NO TENGAN CARÁCTER RESERVADO CONFORME A LA CONSTITUCIÓN O A LA LEY."</v>
      </c>
      <c r="W43" s="50" t="s">
        <v>141</v>
      </c>
      <c r="X43" s="50" t="s">
        <v>179</v>
      </c>
      <c r="Y43" s="50" t="s">
        <v>200</v>
      </c>
      <c r="Z43" s="50" t="s">
        <v>144</v>
      </c>
      <c r="AA43" s="153">
        <v>45657</v>
      </c>
      <c r="AB43" s="50" t="s">
        <v>225</v>
      </c>
      <c r="AC43" s="153">
        <v>45266</v>
      </c>
      <c r="AD43" s="50" t="str">
        <f>VLOOKUP($T43,Tipologias!$F$64:$G$67,2,FALSE)</f>
        <v>BAJO</v>
      </c>
      <c r="AE43" s="50">
        <f t="shared" si="2"/>
        <v>1</v>
      </c>
      <c r="AF43" s="50" t="str">
        <f>VLOOKUP($U43,Tipologias!$C$25:$E$29,3,FALSE)</f>
        <v>BAJO</v>
      </c>
      <c r="AG43" s="50">
        <f t="shared" si="10"/>
        <v>1</v>
      </c>
      <c r="AH43" s="50">
        <f>VLOOKUP($X43,Tipologias!$C$43:$D$47,2,FALSE)</f>
        <v>0</v>
      </c>
      <c r="AI43" s="50">
        <f>VLOOKUP($Y43,Tipologias!$C$51:$D$59,2,FALSE)</f>
        <v>0.25</v>
      </c>
      <c r="AJ43" s="50" t="str">
        <f t="shared" si="3"/>
        <v>BAJO</v>
      </c>
      <c r="AK43" s="50" t="str">
        <f>VLOOKUP($W43,Tipologias!$C$33:$E$37,3,FALSE)</f>
        <v>BAJO</v>
      </c>
      <c r="AL43" s="50" t="str">
        <f t="shared" si="1"/>
        <v>BAJO</v>
      </c>
      <c r="AM43" s="51" t="str">
        <f t="shared" si="4"/>
        <v>BAJO</v>
      </c>
      <c r="AN43" s="50" t="str">
        <f t="shared" si="5"/>
        <v>1) INFORMACIÓN PÚBLICA</v>
      </c>
      <c r="AO43" s="50" t="str">
        <f>VLOOKUP($T43,Tipologias!$C$6:$I$21,3,FALSE)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43" s="50" t="str">
        <f t="shared" si="11"/>
        <v>LEY 527 ARTÍCULO 27 Y 28
ARTÍCULO  27. "TODAS LAS PERSONAS TIENEN DERECHO A CONSULTAR LOS DOCUMENTOS DE ARCHIVOS PÚBLICOS Y A QUE SE LES EXPIDA COPIA DE LOS MISMOS, SIEMPRE QUE DICHOS DOCUMENTOS NO TENGAN CARÁCTER RESERVADO CONFORME A LA CONSTITUCIÓN O A LA LEY."</v>
      </c>
      <c r="AQ43" s="50" t="str">
        <f>VLOOKUP($T43,Tipologias!$C$6:$I$21,5,FALSE)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43" s="180" t="s">
        <v>146</v>
      </c>
    </row>
    <row r="44" spans="1:44" ht="67.5" customHeight="1" x14ac:dyDescent="0.2">
      <c r="A44" s="50" t="s">
        <v>124</v>
      </c>
      <c r="B44" s="50" t="s">
        <v>74</v>
      </c>
      <c r="C44" s="50" t="s">
        <v>126</v>
      </c>
      <c r="D44" s="50" t="s">
        <v>311</v>
      </c>
      <c r="E44" s="50" t="s">
        <v>127</v>
      </c>
      <c r="F44" s="50" t="s">
        <v>128</v>
      </c>
      <c r="G44" s="50" t="s">
        <v>321</v>
      </c>
      <c r="H44" s="50" t="s">
        <v>186</v>
      </c>
      <c r="I44" s="152" t="s">
        <v>1664</v>
      </c>
      <c r="J44" s="50" t="s">
        <v>132</v>
      </c>
      <c r="K44" s="50" t="s">
        <v>281</v>
      </c>
      <c r="L44" s="50" t="s">
        <v>134</v>
      </c>
      <c r="M44" s="50" t="s">
        <v>323</v>
      </c>
      <c r="N44" s="50" t="s">
        <v>1665</v>
      </c>
      <c r="O44" s="50" t="s">
        <v>137</v>
      </c>
      <c r="P44" s="153">
        <v>41270</v>
      </c>
      <c r="Q44" s="50" t="s">
        <v>216</v>
      </c>
      <c r="R44" s="50" t="s">
        <v>126</v>
      </c>
      <c r="S44" s="50" t="s">
        <v>126</v>
      </c>
      <c r="T44" s="50" t="s">
        <v>562</v>
      </c>
      <c r="U44" s="50" t="s">
        <v>188</v>
      </c>
      <c r="V44" s="50" t="e">
        <f t="shared" si="0"/>
        <v>#N/A</v>
      </c>
      <c r="W44" s="50" t="s">
        <v>1205</v>
      </c>
      <c r="X44" s="50" t="s">
        <v>282</v>
      </c>
      <c r="Y44" s="50" t="s">
        <v>143</v>
      </c>
      <c r="Z44" s="50" t="s">
        <v>144</v>
      </c>
      <c r="AA44" s="153">
        <v>45657</v>
      </c>
      <c r="AB44" s="50" t="s">
        <v>225</v>
      </c>
      <c r="AC44" s="153">
        <v>45266</v>
      </c>
      <c r="AD44" s="50" t="str">
        <f>VLOOKUP($T44,Tipologias!$F$64:$G$67,2,FALSE)</f>
        <v>ALTO</v>
      </c>
      <c r="AE44" s="50">
        <f t="shared" si="2"/>
        <v>3</v>
      </c>
      <c r="AF44" s="50" t="str">
        <f>VLOOKUP($U44,Tipologias!$C$25:$E$29,3,FALSE)</f>
        <v>ALTO</v>
      </c>
      <c r="AG44" s="50">
        <f t="shared" si="10"/>
        <v>3</v>
      </c>
      <c r="AH44" s="50">
        <f>VLOOKUP($X44,Tipologias!$C$43:$D$47,2,FALSE)</f>
        <v>2</v>
      </c>
      <c r="AI44" s="50">
        <f>VLOOKUP($Y44,Tipologias!$C$51:$D$59,2,FALSE)</f>
        <v>1</v>
      </c>
      <c r="AJ44" s="50" t="str">
        <f t="shared" si="3"/>
        <v>ALTO</v>
      </c>
      <c r="AK44" s="50" t="str">
        <f>VLOOKUP($W44,Tipologias!$C$33:$E$37,3,FALSE)</f>
        <v>ALTO</v>
      </c>
      <c r="AL44" s="50" t="str">
        <f t="shared" si="1"/>
        <v>ALTO</v>
      </c>
      <c r="AM44" s="51" t="str">
        <f t="shared" si="4"/>
        <v>ALTO</v>
      </c>
      <c r="AN44" s="50" t="str">
        <f t="shared" si="5"/>
        <v>3) INFORMACIÓN PÚBLICA RESERVADA</v>
      </c>
      <c r="AO44" s="50" t="e">
        <f>VLOOKUP($T44,Tipologias!$C$6:$I$21,3,FALSE)</f>
        <v>#N/A</v>
      </c>
      <c r="AP44" s="50" t="e">
        <f t="shared" si="11"/>
        <v>#N/A</v>
      </c>
      <c r="AQ44" s="50" t="e">
        <f>VLOOKUP($T44,Tipologias!$C$6:$I$21,5,FALSE)</f>
        <v>#N/A</v>
      </c>
      <c r="AR44" s="180" t="s">
        <v>146</v>
      </c>
    </row>
    <row r="45" spans="1:44" ht="102" customHeight="1" x14ac:dyDescent="0.2">
      <c r="A45" s="50" t="s">
        <v>124</v>
      </c>
      <c r="B45" s="50" t="s">
        <v>74</v>
      </c>
      <c r="C45" s="50" t="s">
        <v>126</v>
      </c>
      <c r="D45" s="50" t="s">
        <v>311</v>
      </c>
      <c r="E45" s="50" t="s">
        <v>127</v>
      </c>
      <c r="F45" s="50" t="s">
        <v>128</v>
      </c>
      <c r="G45" s="50" t="s">
        <v>189</v>
      </c>
      <c r="H45" s="50" t="s">
        <v>1886</v>
      </c>
      <c r="I45" s="152" t="s">
        <v>1887</v>
      </c>
      <c r="J45" s="50" t="s">
        <v>132</v>
      </c>
      <c r="K45" s="50" t="s">
        <v>281</v>
      </c>
      <c r="L45" s="50" t="s">
        <v>134</v>
      </c>
      <c r="M45" s="50" t="s">
        <v>151</v>
      </c>
      <c r="N45" s="50" t="s">
        <v>227</v>
      </c>
      <c r="O45" s="50" t="s">
        <v>137</v>
      </c>
      <c r="P45" s="153">
        <v>42136</v>
      </c>
      <c r="Q45" s="50" t="s">
        <v>138</v>
      </c>
      <c r="R45" s="50" t="s">
        <v>1888</v>
      </c>
      <c r="S45" s="50" t="s">
        <v>1888</v>
      </c>
      <c r="T45" s="50" t="s">
        <v>139</v>
      </c>
      <c r="U45" s="50" t="s">
        <v>167</v>
      </c>
      <c r="V45" s="50" t="str">
        <f t="shared" si="0"/>
        <v>LEY 527 ARTÍCULO 27 Y 28
ARTÍCULO  27. "TODAS LAS PERSONAS TIENEN DERECHO A CONSULTAR LOS DOCUMENTOS DE ARCHIVOS PÚBLICOS Y A QUE SE LES EXPIDA COPIA DE LOS MISMOS, SIEMPRE QUE DICHOS DOCUMENTOS NO TENGAN CARÁCTER RESERVADO CONFORME A LA CONSTITUCIÓN O A LA LEY."</v>
      </c>
      <c r="W45" s="50" t="s">
        <v>168</v>
      </c>
      <c r="X45" s="50" t="s">
        <v>224</v>
      </c>
      <c r="Y45" s="50" t="s">
        <v>143</v>
      </c>
      <c r="Z45" s="50" t="s">
        <v>144</v>
      </c>
      <c r="AA45" s="153">
        <v>45657</v>
      </c>
      <c r="AB45" s="50" t="s">
        <v>225</v>
      </c>
      <c r="AC45" s="153">
        <v>45266</v>
      </c>
      <c r="AD45" s="50" t="str">
        <f>VLOOKUP($T45,Tipologias!$F$64:$G$67,2,FALSE)</f>
        <v>BAJO</v>
      </c>
      <c r="AE45" s="50">
        <f t="shared" si="2"/>
        <v>1</v>
      </c>
      <c r="AF45" s="50" t="str">
        <f>VLOOKUP($U45,Tipologias!$C$25:$E$29,3,FALSE)</f>
        <v>BAJO</v>
      </c>
      <c r="AG45" s="50">
        <f t="shared" si="10"/>
        <v>1</v>
      </c>
      <c r="AH45" s="50">
        <f>VLOOKUP($X45,Tipologias!$C$43:$D$47,2,FALSE)</f>
        <v>1</v>
      </c>
      <c r="AI45" s="50">
        <f>VLOOKUP($Y45,Tipologias!$C$51:$D$59,2,FALSE)</f>
        <v>1</v>
      </c>
      <c r="AJ45" s="50" t="str">
        <f t="shared" si="3"/>
        <v>BAJO</v>
      </c>
      <c r="AK45" s="50" t="str">
        <f>VLOOKUP($W45,Tipologias!$C$33:$E$37,3,FALSE)</f>
        <v>MEDIO</v>
      </c>
      <c r="AL45" s="50" t="str">
        <f t="shared" si="1"/>
        <v>MEDIO</v>
      </c>
      <c r="AM45" s="51" t="str">
        <f t="shared" si="4"/>
        <v>MEDIO</v>
      </c>
      <c r="AN45" s="50" t="str">
        <f t="shared" si="5"/>
        <v>1) INFORMACIÓN PÚBLICA</v>
      </c>
      <c r="AO45" s="50" t="str">
        <f>VLOOKUP($T45,Tipologias!$C$6:$I$21,3,FALSE)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45" s="50" t="str">
        <f t="shared" si="11"/>
        <v>LEY 527 ARTÍCULO 27 Y 28
ARTÍCULO  27. "TODAS LAS PERSONAS TIENEN DERECHO A CONSULTAR LOS DOCUMENTOS DE ARCHIVOS PÚBLICOS Y A QUE SE LES EXPIDA COPIA DE LOS MISMOS, SIEMPRE QUE DICHOS DOCUMENTOS NO TENGAN CARÁCTER RESERVADO CONFORME A LA CONSTITUCIÓN O A LA LEY."</v>
      </c>
      <c r="AQ45" s="50" t="str">
        <f>VLOOKUP($T45,Tipologias!$C$6:$I$21,5,FALSE)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45" s="180" t="s">
        <v>146</v>
      </c>
    </row>
    <row r="46" spans="1:44" ht="158.25" customHeight="1" x14ac:dyDescent="0.2">
      <c r="A46" s="50" t="s">
        <v>124</v>
      </c>
      <c r="B46" s="50" t="s">
        <v>74</v>
      </c>
      <c r="C46" s="50" t="s">
        <v>126</v>
      </c>
      <c r="D46" s="50" t="s">
        <v>311</v>
      </c>
      <c r="E46" s="50" t="s">
        <v>127</v>
      </c>
      <c r="F46" s="50" t="s">
        <v>128</v>
      </c>
      <c r="G46" s="50" t="s">
        <v>189</v>
      </c>
      <c r="H46" s="50" t="s">
        <v>1884</v>
      </c>
      <c r="I46" s="152" t="s">
        <v>1883</v>
      </c>
      <c r="J46" s="50" t="s">
        <v>132</v>
      </c>
      <c r="K46" s="50" t="s">
        <v>133</v>
      </c>
      <c r="L46" s="50" t="s">
        <v>134</v>
      </c>
      <c r="M46" s="50" t="s">
        <v>285</v>
      </c>
      <c r="N46" s="50" t="s">
        <v>1751</v>
      </c>
      <c r="O46" s="50" t="s">
        <v>137</v>
      </c>
      <c r="P46" s="153">
        <v>45292</v>
      </c>
      <c r="Q46" s="50" t="s">
        <v>223</v>
      </c>
      <c r="R46" s="50" t="s">
        <v>1878</v>
      </c>
      <c r="S46" s="50" t="s">
        <v>1885</v>
      </c>
      <c r="T46" s="50" t="s">
        <v>264</v>
      </c>
      <c r="U46" s="50" t="s">
        <v>140</v>
      </c>
      <c r="V46" s="50" t="e">
        <f t="shared" si="0"/>
        <v>#N/A</v>
      </c>
      <c r="W46" s="50" t="s">
        <v>141</v>
      </c>
      <c r="X46" s="50" t="s">
        <v>282</v>
      </c>
      <c r="Y46" s="50" t="s">
        <v>1734</v>
      </c>
      <c r="Z46" s="50" t="s">
        <v>144</v>
      </c>
      <c r="AA46" s="153">
        <v>45657</v>
      </c>
      <c r="AB46" s="50" t="s">
        <v>225</v>
      </c>
      <c r="AC46" s="153">
        <v>45266</v>
      </c>
      <c r="AD46" s="50" t="str">
        <f>VLOOKUP($T46,Tipologias!$F$64:$G$67,2,FALSE)</f>
        <v>MEDIO</v>
      </c>
      <c r="AE46" s="50">
        <f t="shared" si="2"/>
        <v>2</v>
      </c>
      <c r="AF46" s="50" t="str">
        <f>VLOOKUP($U46,Tipologias!$C$25:$E$29,3,FALSE)</f>
        <v>MEDIO</v>
      </c>
      <c r="AG46" s="50">
        <f t="shared" si="10"/>
        <v>2</v>
      </c>
      <c r="AH46" s="50">
        <f>VLOOKUP($X46,Tipologias!$C$43:$D$47,2,FALSE)</f>
        <v>2</v>
      </c>
      <c r="AI46" s="50">
        <f>VLOOKUP($Y46,Tipologias!$C$51:$D$59,2,FALSE)</f>
        <v>1</v>
      </c>
      <c r="AJ46" s="50" t="str">
        <f t="shared" si="3"/>
        <v>MEDIO</v>
      </c>
      <c r="AK46" s="50" t="str">
        <f>VLOOKUP($W46,Tipologias!$C$33:$E$37,3,FALSE)</f>
        <v>BAJO</v>
      </c>
      <c r="AL46" s="50" t="str">
        <f t="shared" si="1"/>
        <v>ALTO</v>
      </c>
      <c r="AM46" s="51" t="str">
        <f t="shared" si="4"/>
        <v>ALTO</v>
      </c>
      <c r="AN46" s="50" t="str">
        <f t="shared" si="5"/>
        <v>2) INFORMACIÓN PÚBLICA CLASIFICADA</v>
      </c>
      <c r="AO46" s="50" t="e">
        <f>VLOOKUP($T46,Tipologias!$C$6:$I$21,3,FALSE)</f>
        <v>#N/A</v>
      </c>
      <c r="AP46" s="50" t="e">
        <f t="shared" si="11"/>
        <v>#N/A</v>
      </c>
      <c r="AQ46" s="50" t="e">
        <f>VLOOKUP($T46,Tipologias!$C$6:$I$21,5,FALSE)</f>
        <v>#N/A</v>
      </c>
      <c r="AR46" s="180" t="s">
        <v>146</v>
      </c>
    </row>
    <row r="47" spans="1:44" ht="67.5" customHeight="1" x14ac:dyDescent="0.2">
      <c r="A47" s="50" t="s">
        <v>124</v>
      </c>
      <c r="B47" s="50" t="s">
        <v>74</v>
      </c>
      <c r="C47" s="50" t="s">
        <v>126</v>
      </c>
      <c r="D47" s="50" t="s">
        <v>311</v>
      </c>
      <c r="E47" s="50" t="s">
        <v>127</v>
      </c>
      <c r="F47" s="50" t="s">
        <v>128</v>
      </c>
      <c r="G47" s="50" t="s">
        <v>189</v>
      </c>
      <c r="H47" s="50" t="s">
        <v>1880</v>
      </c>
      <c r="I47" s="152" t="s">
        <v>1881</v>
      </c>
      <c r="J47" s="50" t="s">
        <v>132</v>
      </c>
      <c r="K47" s="50" t="s">
        <v>133</v>
      </c>
      <c r="L47" s="50" t="s">
        <v>134</v>
      </c>
      <c r="M47" s="50" t="s">
        <v>285</v>
      </c>
      <c r="N47" s="50" t="s">
        <v>311</v>
      </c>
      <c r="O47" s="50" t="s">
        <v>137</v>
      </c>
      <c r="P47" s="153">
        <v>42243</v>
      </c>
      <c r="Q47" s="50" t="s">
        <v>138</v>
      </c>
      <c r="R47" s="50" t="s">
        <v>126</v>
      </c>
      <c r="S47" s="50" t="s">
        <v>1882</v>
      </c>
      <c r="T47" s="50" t="s">
        <v>562</v>
      </c>
      <c r="U47" s="50" t="s">
        <v>188</v>
      </c>
      <c r="V47" s="50" t="e">
        <f t="shared" si="0"/>
        <v>#N/A</v>
      </c>
      <c r="W47" s="50" t="s">
        <v>1205</v>
      </c>
      <c r="X47" s="50" t="s">
        <v>282</v>
      </c>
      <c r="Y47" s="50" t="s">
        <v>1213</v>
      </c>
      <c r="Z47" s="50" t="s">
        <v>144</v>
      </c>
      <c r="AA47" s="153">
        <v>45657</v>
      </c>
      <c r="AB47" s="50" t="s">
        <v>225</v>
      </c>
      <c r="AC47" s="153">
        <v>45266</v>
      </c>
      <c r="AD47" s="50" t="str">
        <f>VLOOKUP($T47,Tipologias!$F$64:$G$67,2,FALSE)</f>
        <v>ALTO</v>
      </c>
      <c r="AE47" s="50">
        <f t="shared" si="2"/>
        <v>3</v>
      </c>
      <c r="AF47" s="50" t="str">
        <f>VLOOKUP($U47,Tipologias!$C$25:$E$29,3,FALSE)</f>
        <v>ALTO</v>
      </c>
      <c r="AG47" s="50">
        <f t="shared" si="10"/>
        <v>3</v>
      </c>
      <c r="AH47" s="50">
        <f>VLOOKUP($X47,Tipologias!$C$43:$D$47,2,FALSE)</f>
        <v>2</v>
      </c>
      <c r="AI47" s="50">
        <f>VLOOKUP($Y47,Tipologias!$C$51:$D$59,2,FALSE)</f>
        <v>2.25</v>
      </c>
      <c r="AJ47" s="50" t="str">
        <f t="shared" si="3"/>
        <v>ALTO</v>
      </c>
      <c r="AK47" s="50" t="str">
        <f>VLOOKUP($W47,Tipologias!$C$33:$E$37,3,FALSE)</f>
        <v>ALTO</v>
      </c>
      <c r="AL47" s="50" t="str">
        <f t="shared" si="1"/>
        <v>ALTO</v>
      </c>
      <c r="AM47" s="51" t="str">
        <f t="shared" si="4"/>
        <v>ALTO</v>
      </c>
      <c r="AN47" s="50" t="str">
        <f t="shared" si="5"/>
        <v>3) INFORMACIÓN PÚBLICA RESERVADA</v>
      </c>
      <c r="AO47" s="50" t="e">
        <f>VLOOKUP($T47,Tipologias!$C$6:$I$21,3,FALSE)</f>
        <v>#N/A</v>
      </c>
      <c r="AP47" s="50" t="e">
        <f t="shared" si="11"/>
        <v>#N/A</v>
      </c>
      <c r="AQ47" s="50" t="e">
        <f>VLOOKUP($T47,Tipologias!$C$6:$I$21,5,FALSE)</f>
        <v>#N/A</v>
      </c>
      <c r="AR47" s="180" t="s">
        <v>146</v>
      </c>
    </row>
    <row r="48" spans="1:44" ht="91.5" customHeight="1" x14ac:dyDescent="0.2">
      <c r="A48" s="50" t="s">
        <v>124</v>
      </c>
      <c r="B48" s="50" t="s">
        <v>331</v>
      </c>
      <c r="C48" s="50" t="s">
        <v>332</v>
      </c>
      <c r="D48" s="50" t="s">
        <v>333</v>
      </c>
      <c r="E48" s="50" t="s">
        <v>127</v>
      </c>
      <c r="F48" s="50" t="s">
        <v>128</v>
      </c>
      <c r="G48" s="50" t="s">
        <v>230</v>
      </c>
      <c r="H48" s="50" t="s">
        <v>334</v>
      </c>
      <c r="I48" s="152" t="s">
        <v>1835</v>
      </c>
      <c r="J48" s="50" t="s">
        <v>132</v>
      </c>
      <c r="K48" s="50" t="s">
        <v>281</v>
      </c>
      <c r="L48" s="50" t="s">
        <v>1741</v>
      </c>
      <c r="M48" s="50" t="s">
        <v>323</v>
      </c>
      <c r="N48" s="50" t="s">
        <v>1742</v>
      </c>
      <c r="O48" s="50" t="s">
        <v>186</v>
      </c>
      <c r="P48" s="153">
        <v>42071</v>
      </c>
      <c r="Q48" s="50" t="s">
        <v>216</v>
      </c>
      <c r="R48" s="50" t="s">
        <v>1743</v>
      </c>
      <c r="S48" s="50" t="s">
        <v>1743</v>
      </c>
      <c r="T48" s="50" t="s">
        <v>264</v>
      </c>
      <c r="U48" s="50" t="s">
        <v>188</v>
      </c>
      <c r="V48" s="50" t="e">
        <f t="shared" ref="V48:V97" si="15">INDEX(tipo1,MATCH(T48,procesa,0),4,1)</f>
        <v>#N/A</v>
      </c>
      <c r="W48" s="50" t="s">
        <v>141</v>
      </c>
      <c r="X48" s="50" t="s">
        <v>224</v>
      </c>
      <c r="Y48" s="50" t="s">
        <v>180</v>
      </c>
      <c r="Z48" s="50" t="s">
        <v>156</v>
      </c>
      <c r="AA48" s="153">
        <v>45657</v>
      </c>
      <c r="AB48" s="50" t="s">
        <v>337</v>
      </c>
      <c r="AC48" s="153">
        <v>45270</v>
      </c>
      <c r="AD48" s="50" t="str">
        <f>VLOOKUP($T48,Tipologias!$F$64:$G$67,2,FALSE)</f>
        <v>MEDIO</v>
      </c>
      <c r="AE48" s="50">
        <f t="shared" si="2"/>
        <v>2</v>
      </c>
      <c r="AF48" s="50" t="str">
        <f>VLOOKUP($U48,Tipologias!$C$25:$E$29,3,FALSE)</f>
        <v>ALTO</v>
      </c>
      <c r="AG48" s="50">
        <f t="shared" si="10"/>
        <v>3</v>
      </c>
      <c r="AH48" s="50">
        <f>VLOOKUP($X48,Tipologias!$C$43:$D$47,2,FALSE)</f>
        <v>1</v>
      </c>
      <c r="AI48" s="50">
        <f>VLOOKUP($Y48,Tipologias!$C$51:$D$59,2,FALSE)</f>
        <v>0.5</v>
      </c>
      <c r="AJ48" s="50" t="str">
        <f t="shared" si="3"/>
        <v>ALTO</v>
      </c>
      <c r="AK48" s="50" t="str">
        <f>VLOOKUP($W48,Tipologias!$C$33:$E$37,3,FALSE)</f>
        <v>BAJO</v>
      </c>
      <c r="AL48" s="50" t="str">
        <f t="shared" ref="AL48:AL97" si="16">IF(SUM($AH48,$AI48)&gt;=3,"ALTO",IF(SUM($AH48,$AI48)&lt;2,"BAJO","MEDIO"))</f>
        <v>BAJO</v>
      </c>
      <c r="AM48" s="51" t="str">
        <f t="shared" si="4"/>
        <v>ALTO</v>
      </c>
      <c r="AN48" s="50" t="str">
        <f t="shared" si="5"/>
        <v>2) INFORMACIÓN PÚBLICA CLASIFICADA</v>
      </c>
      <c r="AO48" s="50" t="e">
        <f>VLOOKUP($T48,Tipologias!$C$6:$I$21,3,FALSE)</f>
        <v>#N/A</v>
      </c>
      <c r="AP48" s="50" t="e">
        <f t="shared" si="11"/>
        <v>#N/A</v>
      </c>
      <c r="AQ48" s="50" t="e">
        <f>VLOOKUP($T48,Tipologias!$C$6:$I$21,5,FALSE)</f>
        <v>#N/A</v>
      </c>
      <c r="AR48" s="180" t="s">
        <v>146</v>
      </c>
    </row>
    <row r="49" spans="1:44" ht="67.5" customHeight="1" x14ac:dyDescent="0.2">
      <c r="A49" s="50" t="s">
        <v>124</v>
      </c>
      <c r="B49" s="50" t="s">
        <v>331</v>
      </c>
      <c r="C49" s="50" t="s">
        <v>332</v>
      </c>
      <c r="D49" s="50" t="s">
        <v>333</v>
      </c>
      <c r="E49" s="50" t="s">
        <v>127</v>
      </c>
      <c r="F49" s="50" t="s">
        <v>128</v>
      </c>
      <c r="G49" s="50" t="s">
        <v>338</v>
      </c>
      <c r="H49" s="50" t="s">
        <v>339</v>
      </c>
      <c r="I49" s="152" t="s">
        <v>1622</v>
      </c>
      <c r="J49" s="50" t="s">
        <v>132</v>
      </c>
      <c r="K49" s="50" t="s">
        <v>133</v>
      </c>
      <c r="L49" s="50" t="s">
        <v>1744</v>
      </c>
      <c r="M49" s="50" t="s">
        <v>1745</v>
      </c>
      <c r="N49" s="50" t="s">
        <v>1746</v>
      </c>
      <c r="O49" s="50" t="s">
        <v>186</v>
      </c>
      <c r="P49" s="153">
        <v>44138</v>
      </c>
      <c r="Q49" s="50" t="s">
        <v>216</v>
      </c>
      <c r="R49" s="50" t="s">
        <v>1743</v>
      </c>
      <c r="S49" s="50" t="s">
        <v>1743</v>
      </c>
      <c r="T49" s="50" t="s">
        <v>562</v>
      </c>
      <c r="U49" s="50" t="s">
        <v>188</v>
      </c>
      <c r="V49" s="50" t="e">
        <f t="shared" si="15"/>
        <v>#N/A</v>
      </c>
      <c r="W49" s="50" t="s">
        <v>153</v>
      </c>
      <c r="X49" s="50" t="s">
        <v>142</v>
      </c>
      <c r="Y49" s="50" t="s">
        <v>180</v>
      </c>
      <c r="Z49" s="50" t="s">
        <v>144</v>
      </c>
      <c r="AA49" s="153">
        <v>45657</v>
      </c>
      <c r="AB49" s="50" t="s">
        <v>337</v>
      </c>
      <c r="AC49" s="153">
        <v>45270</v>
      </c>
      <c r="AD49" s="50" t="str">
        <f>VLOOKUP($T49,Tipologias!$F$64:$G$67,2,FALSE)</f>
        <v>ALTO</v>
      </c>
      <c r="AE49" s="50">
        <f t="shared" si="2"/>
        <v>3</v>
      </c>
      <c r="AF49" s="50" t="str">
        <f>VLOOKUP($U49,Tipologias!$C$25:$E$29,3,FALSE)</f>
        <v>ALTO</v>
      </c>
      <c r="AG49" s="50">
        <f t="shared" si="10"/>
        <v>3</v>
      </c>
      <c r="AH49" s="50">
        <f>VLOOKUP($X49,Tipologias!$C$43:$D$47,2,FALSE)</f>
        <v>0.5</v>
      </c>
      <c r="AI49" s="50">
        <f>VLOOKUP($Y49,Tipologias!$C$51:$D$59,2,FALSE)</f>
        <v>0.5</v>
      </c>
      <c r="AJ49" s="50" t="str">
        <f t="shared" si="3"/>
        <v>ALTO</v>
      </c>
      <c r="AK49" s="50" t="str">
        <f>VLOOKUP($W49,Tipologias!$C$33:$E$37,3,FALSE)</f>
        <v>ALTO</v>
      </c>
      <c r="AL49" s="50" t="str">
        <f t="shared" si="16"/>
        <v>BAJO</v>
      </c>
      <c r="AM49" s="51" t="str">
        <f t="shared" si="4"/>
        <v>ALTO</v>
      </c>
      <c r="AN49" s="50" t="str">
        <f t="shared" si="5"/>
        <v>3) INFORMACIÓN PÚBLICA RESERVADA</v>
      </c>
      <c r="AO49" s="50" t="e">
        <f>VLOOKUP($T49,Tipologias!$C$6:$I$21,3,FALSE)</f>
        <v>#N/A</v>
      </c>
      <c r="AP49" s="50" t="e">
        <f t="shared" si="11"/>
        <v>#N/A</v>
      </c>
      <c r="AQ49" s="50" t="e">
        <f>VLOOKUP($T49,Tipologias!$C$6:$I$21,5,FALSE)</f>
        <v>#N/A</v>
      </c>
      <c r="AR49" s="180" t="s">
        <v>146</v>
      </c>
    </row>
    <row r="50" spans="1:44" ht="82.5" customHeight="1" x14ac:dyDescent="0.2">
      <c r="A50" s="50" t="s">
        <v>124</v>
      </c>
      <c r="B50" s="50" t="s">
        <v>331</v>
      </c>
      <c r="C50" s="50" t="s">
        <v>332</v>
      </c>
      <c r="D50" s="50" t="s">
        <v>333</v>
      </c>
      <c r="E50" s="50" t="s">
        <v>127</v>
      </c>
      <c r="F50" s="50" t="s">
        <v>128</v>
      </c>
      <c r="G50" s="50" t="s">
        <v>189</v>
      </c>
      <c r="H50" s="50" t="s">
        <v>341</v>
      </c>
      <c r="I50" s="152" t="s">
        <v>1747</v>
      </c>
      <c r="J50" s="50" t="s">
        <v>132</v>
      </c>
      <c r="K50" s="50" t="s">
        <v>177</v>
      </c>
      <c r="L50" s="50" t="s">
        <v>1744</v>
      </c>
      <c r="M50" s="50" t="s">
        <v>135</v>
      </c>
      <c r="N50" s="50" t="s">
        <v>474</v>
      </c>
      <c r="O50" s="50" t="s">
        <v>186</v>
      </c>
      <c r="P50" s="153" t="s">
        <v>1748</v>
      </c>
      <c r="Q50" s="50" t="s">
        <v>216</v>
      </c>
      <c r="R50" s="50" t="s">
        <v>1743</v>
      </c>
      <c r="S50" s="50" t="s">
        <v>1743</v>
      </c>
      <c r="T50" s="50" t="s">
        <v>264</v>
      </c>
      <c r="U50" s="50" t="s">
        <v>140</v>
      </c>
      <c r="V50" s="50" t="e">
        <f t="shared" si="15"/>
        <v>#N/A</v>
      </c>
      <c r="W50" s="50" t="s">
        <v>168</v>
      </c>
      <c r="X50" s="50" t="s">
        <v>282</v>
      </c>
      <c r="Y50" s="50" t="s">
        <v>180</v>
      </c>
      <c r="Z50" s="50" t="s">
        <v>144</v>
      </c>
      <c r="AA50" s="153">
        <v>45657</v>
      </c>
      <c r="AB50" s="50" t="s">
        <v>337</v>
      </c>
      <c r="AC50" s="153">
        <v>45270</v>
      </c>
      <c r="AD50" s="50" t="str">
        <f>VLOOKUP($T50,Tipologias!$F$64:$G$67,2,FALSE)</f>
        <v>MEDIO</v>
      </c>
      <c r="AE50" s="50">
        <f t="shared" ref="AE50:AE103" si="17">IF(T50="",0,IF(AD50="Bajo",1,IF(AD50="Medio",2,3)))</f>
        <v>2</v>
      </c>
      <c r="AF50" s="50" t="str">
        <f>VLOOKUP($U50,Tipologias!$C$25:$E$29,3,FALSE)</f>
        <v>MEDIO</v>
      </c>
      <c r="AG50" s="50">
        <f t="shared" si="10"/>
        <v>2</v>
      </c>
      <c r="AH50" s="50">
        <f>VLOOKUP($X50,Tipologias!$C$43:$D$47,2,FALSE)</f>
        <v>2</v>
      </c>
      <c r="AI50" s="50">
        <f>VLOOKUP($Y50,Tipologias!$C$51:$D$59,2,FALSE)</f>
        <v>0.5</v>
      </c>
      <c r="AJ50" s="50" t="str">
        <f t="shared" ref="AJ50:AJ97" si="18">IF(MAX(AE50,AG50)=3,"ALTO",IF(MAX(AE50,AG50)=2,"MEDIO","BAJO"))</f>
        <v>MEDIO</v>
      </c>
      <c r="AK50" s="50" t="str">
        <f>VLOOKUP($W50,Tipologias!$C$33:$E$37,3,FALSE)</f>
        <v>MEDIO</v>
      </c>
      <c r="AL50" s="50" t="str">
        <f t="shared" si="16"/>
        <v>MEDIO</v>
      </c>
      <c r="AM50" s="51" t="str">
        <f t="shared" ref="AM50:AM97" si="19">IF(AJ50="ALTO","ALTO",IF(AK50="ALTO","ALTO",IF(AL50="ALTO","ALTO",IF(AJ50="MEDIO", "MEDIO",IF(AK50="MEDIO","MEDIO",IF(AL50="MEDIO","MEDIO","BAJO"))))))</f>
        <v>MEDIO</v>
      </c>
      <c r="AN50" s="50" t="str">
        <f t="shared" ref="AN50:AN97" si="20">T50</f>
        <v>2) INFORMACIÓN PÚBLICA CLASIFICADA</v>
      </c>
      <c r="AO50" s="50" t="e">
        <f>VLOOKUP($T50,Tipologias!$C$6:$I$21,3,FALSE)</f>
        <v>#N/A</v>
      </c>
      <c r="AP50" s="50" t="e">
        <f t="shared" si="11"/>
        <v>#N/A</v>
      </c>
      <c r="AQ50" s="50" t="e">
        <f>VLOOKUP($T50,Tipologias!$C$6:$I$21,5,FALSE)</f>
        <v>#N/A</v>
      </c>
      <c r="AR50" s="180" t="s">
        <v>146</v>
      </c>
    </row>
    <row r="51" spans="1:44" ht="86.25" customHeight="1" x14ac:dyDescent="0.2">
      <c r="A51" s="50" t="s">
        <v>124</v>
      </c>
      <c r="B51" s="50" t="s">
        <v>331</v>
      </c>
      <c r="C51" s="50" t="s">
        <v>332</v>
      </c>
      <c r="D51" s="50" t="s">
        <v>333</v>
      </c>
      <c r="E51" s="50" t="s">
        <v>127</v>
      </c>
      <c r="F51" s="50" t="s">
        <v>128</v>
      </c>
      <c r="G51" s="50" t="s">
        <v>189</v>
      </c>
      <c r="H51" s="50" t="s">
        <v>1726</v>
      </c>
      <c r="I51" s="152" t="s">
        <v>1623</v>
      </c>
      <c r="J51" s="50" t="s">
        <v>132</v>
      </c>
      <c r="K51" s="50" t="s">
        <v>177</v>
      </c>
      <c r="L51" s="50" t="s">
        <v>1749</v>
      </c>
      <c r="M51" s="50" t="s">
        <v>323</v>
      </c>
      <c r="N51" s="50" t="s">
        <v>474</v>
      </c>
      <c r="O51" s="50" t="s">
        <v>186</v>
      </c>
      <c r="P51" s="153">
        <v>44936</v>
      </c>
      <c r="Q51" s="50" t="s">
        <v>279</v>
      </c>
      <c r="R51" s="50" t="s">
        <v>1743</v>
      </c>
      <c r="S51" s="50" t="s">
        <v>1743</v>
      </c>
      <c r="T51" s="50" t="s">
        <v>264</v>
      </c>
      <c r="U51" s="50" t="s">
        <v>140</v>
      </c>
      <c r="V51" s="50" t="e">
        <f t="shared" si="15"/>
        <v>#N/A</v>
      </c>
      <c r="W51" s="50" t="s">
        <v>141</v>
      </c>
      <c r="X51" s="50" t="s">
        <v>282</v>
      </c>
      <c r="Y51" s="50" t="s">
        <v>180</v>
      </c>
      <c r="Z51" s="50" t="s">
        <v>144</v>
      </c>
      <c r="AA51" s="153">
        <v>45657</v>
      </c>
      <c r="AB51" s="50" t="s">
        <v>337</v>
      </c>
      <c r="AC51" s="153">
        <v>45270</v>
      </c>
      <c r="AD51" s="50" t="str">
        <f>VLOOKUP($T51,Tipologias!$F$64:$G$67,2,FALSE)</f>
        <v>MEDIO</v>
      </c>
      <c r="AE51" s="50">
        <f t="shared" si="17"/>
        <v>2</v>
      </c>
      <c r="AF51" s="50" t="str">
        <f>VLOOKUP($U51,Tipologias!$C$25:$E$29,3,FALSE)</f>
        <v>MEDIO</v>
      </c>
      <c r="AG51" s="50">
        <f t="shared" si="10"/>
        <v>2</v>
      </c>
      <c r="AH51" s="50">
        <f>VLOOKUP($X51,Tipologias!$C$43:$D$47,2,FALSE)</f>
        <v>2</v>
      </c>
      <c r="AI51" s="50">
        <f>VLOOKUP($Y51,Tipologias!$C$51:$D$59,2,FALSE)</f>
        <v>0.5</v>
      </c>
      <c r="AJ51" s="50" t="str">
        <f t="shared" si="18"/>
        <v>MEDIO</v>
      </c>
      <c r="AK51" s="50" t="str">
        <f>VLOOKUP($W51,Tipologias!$C$33:$E$37,3,FALSE)</f>
        <v>BAJO</v>
      </c>
      <c r="AL51" s="50" t="str">
        <f t="shared" si="16"/>
        <v>MEDIO</v>
      </c>
      <c r="AM51" s="51" t="str">
        <f t="shared" si="19"/>
        <v>MEDIO</v>
      </c>
      <c r="AN51" s="50" t="str">
        <f t="shared" si="20"/>
        <v>2) INFORMACIÓN PÚBLICA CLASIFICADA</v>
      </c>
      <c r="AO51" s="50" t="e">
        <f>VLOOKUP($T51,Tipologias!$C$6:$I$21,3,FALSE)</f>
        <v>#N/A</v>
      </c>
      <c r="AP51" s="50" t="e">
        <f t="shared" si="11"/>
        <v>#N/A</v>
      </c>
      <c r="AQ51" s="50" t="e">
        <f>VLOOKUP($T51,Tipologias!$C$6:$I$21,5,FALSE)</f>
        <v>#N/A</v>
      </c>
      <c r="AR51" s="180" t="s">
        <v>146</v>
      </c>
    </row>
    <row r="52" spans="1:44" ht="67.5" customHeight="1" x14ac:dyDescent="0.2">
      <c r="A52" s="50" t="s">
        <v>124</v>
      </c>
      <c r="B52" s="50" t="s">
        <v>331</v>
      </c>
      <c r="C52" s="50" t="s">
        <v>332</v>
      </c>
      <c r="D52" s="50" t="s">
        <v>333</v>
      </c>
      <c r="E52" s="50" t="s">
        <v>127</v>
      </c>
      <c r="F52" s="50" t="s">
        <v>128</v>
      </c>
      <c r="G52" s="50" t="s">
        <v>345</v>
      </c>
      <c r="H52" s="50" t="s">
        <v>186</v>
      </c>
      <c r="I52" s="152" t="s">
        <v>346</v>
      </c>
      <c r="J52" s="50" t="s">
        <v>132</v>
      </c>
      <c r="K52" s="50" t="s">
        <v>177</v>
      </c>
      <c r="L52" s="50" t="s">
        <v>1744</v>
      </c>
      <c r="M52" s="50" t="s">
        <v>323</v>
      </c>
      <c r="N52" s="50" t="s">
        <v>1750</v>
      </c>
      <c r="O52" s="50" t="s">
        <v>186</v>
      </c>
      <c r="P52" s="153">
        <v>44239</v>
      </c>
      <c r="Q52" s="50" t="s">
        <v>216</v>
      </c>
      <c r="R52" s="50" t="s">
        <v>1743</v>
      </c>
      <c r="S52" s="50" t="s">
        <v>1743</v>
      </c>
      <c r="T52" s="50" t="s">
        <v>264</v>
      </c>
      <c r="U52" s="50" t="s">
        <v>140</v>
      </c>
      <c r="V52" s="50" t="e">
        <f t="shared" si="15"/>
        <v>#N/A</v>
      </c>
      <c r="W52" s="50" t="s">
        <v>153</v>
      </c>
      <c r="X52" s="50" t="s">
        <v>282</v>
      </c>
      <c r="Y52" s="50" t="s">
        <v>155</v>
      </c>
      <c r="Z52" s="50" t="s">
        <v>144</v>
      </c>
      <c r="AA52" s="153">
        <v>45657</v>
      </c>
      <c r="AB52" s="50" t="s">
        <v>337</v>
      </c>
      <c r="AC52" s="153">
        <v>45270</v>
      </c>
      <c r="AD52" s="50" t="str">
        <f>VLOOKUP($T52,Tipologias!$F$64:$G$67,2,FALSE)</f>
        <v>MEDIO</v>
      </c>
      <c r="AE52" s="50">
        <f t="shared" si="17"/>
        <v>2</v>
      </c>
      <c r="AF52" s="50" t="str">
        <f>VLOOKUP($U52,Tipologias!$C$25:$E$29,3,FALSE)</f>
        <v>MEDIO</v>
      </c>
      <c r="AG52" s="50">
        <f t="shared" si="10"/>
        <v>2</v>
      </c>
      <c r="AH52" s="50">
        <f>VLOOKUP($X52,Tipologias!$C$43:$D$47,2,FALSE)</f>
        <v>2</v>
      </c>
      <c r="AI52" s="50">
        <f>VLOOKUP($Y52,Tipologias!$C$51:$D$59,2,FALSE)</f>
        <v>1.25</v>
      </c>
      <c r="AJ52" s="50" t="str">
        <f t="shared" si="18"/>
        <v>MEDIO</v>
      </c>
      <c r="AK52" s="50" t="str">
        <f>VLOOKUP($W52,Tipologias!$C$33:$E$37,3,FALSE)</f>
        <v>ALTO</v>
      </c>
      <c r="AL52" s="50" t="str">
        <f t="shared" si="16"/>
        <v>ALTO</v>
      </c>
      <c r="AM52" s="51" t="str">
        <f t="shared" si="19"/>
        <v>ALTO</v>
      </c>
      <c r="AN52" s="50" t="str">
        <f t="shared" si="20"/>
        <v>2) INFORMACIÓN PÚBLICA CLASIFICADA</v>
      </c>
      <c r="AO52" s="50" t="e">
        <f>VLOOKUP($T52,Tipologias!$C$6:$I$21,3,FALSE)</f>
        <v>#N/A</v>
      </c>
      <c r="AP52" s="50" t="e">
        <f t="shared" si="11"/>
        <v>#N/A</v>
      </c>
      <c r="AQ52" s="50" t="e">
        <f>VLOOKUP($T52,Tipologias!$C$6:$I$21,5,FALSE)</f>
        <v>#N/A</v>
      </c>
      <c r="AR52" s="180" t="s">
        <v>146</v>
      </c>
    </row>
    <row r="53" spans="1:44" ht="67.5" customHeight="1" x14ac:dyDescent="0.2">
      <c r="A53" s="50" t="s">
        <v>124</v>
      </c>
      <c r="B53" s="50" t="s">
        <v>331</v>
      </c>
      <c r="C53" s="50" t="s">
        <v>332</v>
      </c>
      <c r="D53" s="50" t="s">
        <v>333</v>
      </c>
      <c r="E53" s="50" t="s">
        <v>347</v>
      </c>
      <c r="F53" s="50" t="s">
        <v>128</v>
      </c>
      <c r="G53" s="50" t="s">
        <v>186</v>
      </c>
      <c r="H53" s="50" t="s">
        <v>348</v>
      </c>
      <c r="I53" s="152" t="s">
        <v>349</v>
      </c>
      <c r="J53" s="50" t="s">
        <v>132</v>
      </c>
      <c r="K53" s="50" t="s">
        <v>133</v>
      </c>
      <c r="L53" s="50" t="s">
        <v>134</v>
      </c>
      <c r="M53" s="50" t="s">
        <v>1624</v>
      </c>
      <c r="N53" s="50" t="s">
        <v>1810</v>
      </c>
      <c r="O53" s="50" t="s">
        <v>137</v>
      </c>
      <c r="P53" s="153">
        <v>40850</v>
      </c>
      <c r="Q53" s="50" t="s">
        <v>216</v>
      </c>
      <c r="R53" s="50" t="s">
        <v>1743</v>
      </c>
      <c r="S53" s="50" t="s">
        <v>1811</v>
      </c>
      <c r="T53" s="50" t="s">
        <v>264</v>
      </c>
      <c r="U53" s="50" t="s">
        <v>140</v>
      </c>
      <c r="V53" s="50" t="e">
        <f t="shared" si="15"/>
        <v>#N/A</v>
      </c>
      <c r="W53" s="50" t="s">
        <v>168</v>
      </c>
      <c r="X53" s="50" t="s">
        <v>224</v>
      </c>
      <c r="Y53" s="50" t="s">
        <v>180</v>
      </c>
      <c r="Z53" s="50" t="s">
        <v>144</v>
      </c>
      <c r="AA53" s="153">
        <v>45657</v>
      </c>
      <c r="AB53" s="50" t="s">
        <v>337</v>
      </c>
      <c r="AC53" s="153">
        <v>45270</v>
      </c>
      <c r="AD53" s="50" t="str">
        <f>VLOOKUP($T53,Tipologias!$F$64:$G$67,2,FALSE)</f>
        <v>MEDIO</v>
      </c>
      <c r="AE53" s="50">
        <f t="shared" si="17"/>
        <v>2</v>
      </c>
      <c r="AF53" s="50" t="str">
        <f>VLOOKUP($U53,Tipologias!$C$25:$E$29,3,FALSE)</f>
        <v>MEDIO</v>
      </c>
      <c r="AG53" s="50">
        <f t="shared" si="10"/>
        <v>2</v>
      </c>
      <c r="AH53" s="50">
        <f>VLOOKUP($X53,Tipologias!$C$43:$D$47,2,FALSE)</f>
        <v>1</v>
      </c>
      <c r="AI53" s="50">
        <f>VLOOKUP($Y53,Tipologias!$C$51:$D$59,2,FALSE)</f>
        <v>0.5</v>
      </c>
      <c r="AJ53" s="50" t="str">
        <f t="shared" si="18"/>
        <v>MEDIO</v>
      </c>
      <c r="AK53" s="50" t="str">
        <f>VLOOKUP($W53,Tipologias!$C$33:$E$37,3,FALSE)</f>
        <v>MEDIO</v>
      </c>
      <c r="AL53" s="50" t="str">
        <f t="shared" si="16"/>
        <v>BAJO</v>
      </c>
      <c r="AM53" s="51" t="str">
        <f t="shared" si="19"/>
        <v>MEDIO</v>
      </c>
      <c r="AN53" s="50" t="str">
        <f t="shared" si="20"/>
        <v>2) INFORMACIÓN PÚBLICA CLASIFICADA</v>
      </c>
      <c r="AO53" s="50" t="e">
        <f>VLOOKUP($T53,Tipologias!$C$6:$I$21,3,FALSE)</f>
        <v>#N/A</v>
      </c>
      <c r="AP53" s="50" t="e">
        <f t="shared" si="11"/>
        <v>#N/A</v>
      </c>
      <c r="AQ53" s="50" t="e">
        <f>VLOOKUP($T53,Tipologias!$C$6:$I$21,5,FALSE)</f>
        <v>#N/A</v>
      </c>
      <c r="AR53" s="180" t="s">
        <v>146</v>
      </c>
    </row>
    <row r="54" spans="1:44" ht="67.5" customHeight="1" x14ac:dyDescent="0.2">
      <c r="A54" s="50" t="s">
        <v>124</v>
      </c>
      <c r="B54" s="50" t="s">
        <v>355</v>
      </c>
      <c r="C54" s="50" t="s">
        <v>332</v>
      </c>
      <c r="D54" s="50" t="s">
        <v>351</v>
      </c>
      <c r="E54" s="50" t="s">
        <v>127</v>
      </c>
      <c r="F54" s="50" t="s">
        <v>128</v>
      </c>
      <c r="G54" s="50" t="s">
        <v>129</v>
      </c>
      <c r="H54" s="50" t="s">
        <v>352</v>
      </c>
      <c r="I54" s="177" t="s">
        <v>352</v>
      </c>
      <c r="J54" s="50" t="s">
        <v>132</v>
      </c>
      <c r="K54" s="50" t="s">
        <v>183</v>
      </c>
      <c r="L54" s="50" t="s">
        <v>134</v>
      </c>
      <c r="M54" s="50" t="s">
        <v>353</v>
      </c>
      <c r="N54" s="50" t="s">
        <v>336</v>
      </c>
      <c r="O54" s="50" t="s">
        <v>137</v>
      </c>
      <c r="P54" s="153" t="s">
        <v>252</v>
      </c>
      <c r="Q54" s="50" t="s">
        <v>216</v>
      </c>
      <c r="R54" s="50" t="s">
        <v>126</v>
      </c>
      <c r="S54" s="50" t="s">
        <v>125</v>
      </c>
      <c r="T54" s="50" t="s">
        <v>139</v>
      </c>
      <c r="U54" s="50" t="s">
        <v>140</v>
      </c>
      <c r="V54" s="50" t="str">
        <f t="shared" si="15"/>
        <v>LEY 527 ARTÍCULO 27 Y 28
ARTÍCULO  27. "TODAS LAS PERSONAS TIENEN DERECHO A CONSULTAR LOS DOCUMENTOS DE ARCHIVOS PÚBLICOS Y A QUE SE LES EXPIDA COPIA DE LOS MISMOS, SIEMPRE QUE DICHOS DOCUMENTOS NO TENGAN CARÁCTER RESERVADO CONFORME A LA CONSTITUCIÓN O A LA LEY."</v>
      </c>
      <c r="W54" s="50" t="s">
        <v>168</v>
      </c>
      <c r="X54" s="50" t="s">
        <v>142</v>
      </c>
      <c r="Y54" s="50" t="s">
        <v>143</v>
      </c>
      <c r="Z54" s="50" t="s">
        <v>144</v>
      </c>
      <c r="AA54" s="153">
        <v>45657</v>
      </c>
      <c r="AB54" s="50" t="s">
        <v>337</v>
      </c>
      <c r="AC54" s="153">
        <v>45270</v>
      </c>
      <c r="AD54" s="50" t="str">
        <f>VLOOKUP($T54,Tipologias!$F$64:$G$67,2,FALSE)</f>
        <v>BAJO</v>
      </c>
      <c r="AE54" s="50">
        <f t="shared" si="17"/>
        <v>1</v>
      </c>
      <c r="AF54" s="50" t="str">
        <f>VLOOKUP($U54,Tipologias!$C$25:$E$29,3,FALSE)</f>
        <v>MEDIO</v>
      </c>
      <c r="AG54" s="50">
        <f t="shared" si="10"/>
        <v>2</v>
      </c>
      <c r="AH54" s="50">
        <f>VLOOKUP($X54,Tipologias!$C$43:$D$47,2,FALSE)</f>
        <v>0.5</v>
      </c>
      <c r="AI54" s="50">
        <f>VLOOKUP($Y54,Tipologias!$C$51:$D$59,2,FALSE)</f>
        <v>1</v>
      </c>
      <c r="AJ54" s="50" t="str">
        <f t="shared" si="18"/>
        <v>MEDIO</v>
      </c>
      <c r="AK54" s="50" t="str">
        <f>VLOOKUP($W54,Tipologias!$C$33:$E$37,3,FALSE)</f>
        <v>MEDIO</v>
      </c>
      <c r="AL54" s="50" t="str">
        <f t="shared" si="16"/>
        <v>BAJO</v>
      </c>
      <c r="AM54" s="51" t="str">
        <f t="shared" si="19"/>
        <v>MEDIO</v>
      </c>
      <c r="AN54" s="50" t="str">
        <f t="shared" si="20"/>
        <v>1) INFORMACIÓN PÚBLICA</v>
      </c>
      <c r="AO54" s="50" t="str">
        <f>VLOOKUP($T54,Tipologias!$C$6:$I$21,3,FALSE)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54" s="50" t="str">
        <f t="shared" si="11"/>
        <v>LEY 527 ARTÍCULO 27 Y 28
ARTÍCULO  27. "TODAS LAS PERSONAS TIENEN DERECHO A CONSULTAR LOS DOCUMENTOS DE ARCHIVOS PÚBLICOS Y A QUE SE LES EXPIDA COPIA DE LOS MISMOS, SIEMPRE QUE DICHOS DOCUMENTOS NO TENGAN CARÁCTER RESERVADO CONFORME A LA CONSTITUCIÓN O A LA LEY."</v>
      </c>
      <c r="AQ54" s="50" t="str">
        <f>VLOOKUP($T54,Tipologias!$C$6:$I$21,5,FALSE)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54" s="180" t="s">
        <v>146</v>
      </c>
    </row>
    <row r="55" spans="1:44" ht="67.5" customHeight="1" x14ac:dyDescent="0.2">
      <c r="A55" s="50" t="s">
        <v>354</v>
      </c>
      <c r="B55" s="50" t="s">
        <v>355</v>
      </c>
      <c r="C55" s="50" t="s">
        <v>332</v>
      </c>
      <c r="D55" s="50" t="s">
        <v>356</v>
      </c>
      <c r="E55" s="50" t="s">
        <v>127</v>
      </c>
      <c r="F55" s="50" t="s">
        <v>128</v>
      </c>
      <c r="G55" s="50" t="s">
        <v>357</v>
      </c>
      <c r="H55" s="50" t="s">
        <v>1689</v>
      </c>
      <c r="I55" s="50" t="s">
        <v>1688</v>
      </c>
      <c r="J55" s="50" t="s">
        <v>132</v>
      </c>
      <c r="K55" s="50" t="s">
        <v>133</v>
      </c>
      <c r="L55" s="50" t="s">
        <v>134</v>
      </c>
      <c r="M55" s="50" t="s">
        <v>1857</v>
      </c>
      <c r="N55" s="50" t="s">
        <v>1229</v>
      </c>
      <c r="O55" s="50" t="s">
        <v>137</v>
      </c>
      <c r="P55" s="153">
        <v>44123</v>
      </c>
      <c r="Q55" s="50" t="s">
        <v>216</v>
      </c>
      <c r="R55" s="50" t="s">
        <v>357</v>
      </c>
      <c r="S55" s="50" t="s">
        <v>357</v>
      </c>
      <c r="T55" s="50" t="s">
        <v>264</v>
      </c>
      <c r="U55" s="50" t="s">
        <v>140</v>
      </c>
      <c r="V55" s="50" t="e">
        <f t="shared" si="15"/>
        <v>#N/A</v>
      </c>
      <c r="W55" s="50" t="s">
        <v>1205</v>
      </c>
      <c r="X55" s="50" t="s">
        <v>282</v>
      </c>
      <c r="Y55" s="50" t="s">
        <v>482</v>
      </c>
      <c r="Z55" s="50" t="s">
        <v>144</v>
      </c>
      <c r="AA55" s="153">
        <v>45657</v>
      </c>
      <c r="AB55" s="50" t="s">
        <v>225</v>
      </c>
      <c r="AC55" s="153"/>
      <c r="AD55" s="50" t="str">
        <f>VLOOKUP($T55,Tipologias!$F$64:$G$67,2,FALSE)</f>
        <v>MEDIO</v>
      </c>
      <c r="AE55" s="50">
        <f t="shared" si="17"/>
        <v>2</v>
      </c>
      <c r="AF55" s="50" t="str">
        <f>VLOOKUP($U55,Tipologias!$C$25:$E$29,3,FALSE)</f>
        <v>MEDIO</v>
      </c>
      <c r="AG55" s="50">
        <f t="shared" si="10"/>
        <v>2</v>
      </c>
      <c r="AH55" s="50">
        <f>VLOOKUP($X55,Tipologias!$C$43:$D$47,2,FALSE)</f>
        <v>2</v>
      </c>
      <c r="AI55" s="50">
        <f>VLOOKUP($Y55,Tipologias!$C$51:$D$59,2,FALSE)</f>
        <v>2</v>
      </c>
      <c r="AJ55" s="50" t="str">
        <f t="shared" si="18"/>
        <v>MEDIO</v>
      </c>
      <c r="AK55" s="50" t="str">
        <f>VLOOKUP($W55,Tipologias!$C$33:$E$37,3,FALSE)</f>
        <v>ALTO</v>
      </c>
      <c r="AL55" s="50" t="str">
        <f t="shared" si="16"/>
        <v>ALTO</v>
      </c>
      <c r="AM55" s="51" t="str">
        <f t="shared" si="19"/>
        <v>ALTO</v>
      </c>
      <c r="AN55" s="50" t="str">
        <f t="shared" si="20"/>
        <v>2) INFORMACIÓN PÚBLICA CLASIFICADA</v>
      </c>
      <c r="AO55" s="50" t="e">
        <f>VLOOKUP($T55,Tipologias!$C$6:$I$21,3,FALSE)</f>
        <v>#N/A</v>
      </c>
      <c r="AP55" s="50" t="e">
        <f t="shared" si="11"/>
        <v>#N/A</v>
      </c>
      <c r="AQ55" s="50" t="e">
        <f>VLOOKUP($T55,Tipologias!$C$6:$I$21,5,FALSE)</f>
        <v>#N/A</v>
      </c>
      <c r="AR55" s="180" t="s">
        <v>146</v>
      </c>
    </row>
    <row r="56" spans="1:44" ht="67.5" customHeight="1" x14ac:dyDescent="0.2">
      <c r="A56" s="50" t="s">
        <v>354</v>
      </c>
      <c r="B56" s="50" t="s">
        <v>355</v>
      </c>
      <c r="C56" s="50" t="s">
        <v>332</v>
      </c>
      <c r="D56" s="50" t="s">
        <v>356</v>
      </c>
      <c r="E56" s="50" t="s">
        <v>127</v>
      </c>
      <c r="F56" s="50" t="s">
        <v>128</v>
      </c>
      <c r="G56" s="50" t="s">
        <v>357</v>
      </c>
      <c r="H56" s="50" t="s">
        <v>1849</v>
      </c>
      <c r="I56" s="50" t="s">
        <v>1853</v>
      </c>
      <c r="J56" s="50" t="s">
        <v>132</v>
      </c>
      <c r="K56" s="50" t="s">
        <v>281</v>
      </c>
      <c r="L56" s="50" t="s">
        <v>134</v>
      </c>
      <c r="M56" s="50" t="s">
        <v>184</v>
      </c>
      <c r="N56" s="50" t="s">
        <v>1229</v>
      </c>
      <c r="O56" s="50" t="s">
        <v>137</v>
      </c>
      <c r="P56" s="153">
        <v>42370</v>
      </c>
      <c r="Q56" s="50" t="s">
        <v>1227</v>
      </c>
      <c r="R56" s="50" t="s">
        <v>357</v>
      </c>
      <c r="S56" s="50" t="s">
        <v>357</v>
      </c>
      <c r="T56" s="50" t="s">
        <v>264</v>
      </c>
      <c r="U56" s="50" t="s">
        <v>188</v>
      </c>
      <c r="V56" s="50"/>
      <c r="W56" s="50" t="s">
        <v>168</v>
      </c>
      <c r="X56" s="50" t="s">
        <v>282</v>
      </c>
      <c r="Y56" s="50" t="s">
        <v>143</v>
      </c>
      <c r="Z56" s="50"/>
      <c r="AA56" s="153"/>
      <c r="AB56" s="50"/>
      <c r="AC56" s="153"/>
      <c r="AD56" s="50"/>
      <c r="AE56" s="50"/>
      <c r="AF56" s="50"/>
      <c r="AG56" s="50"/>
      <c r="AH56" s="50"/>
      <c r="AI56" s="50"/>
      <c r="AJ56" s="50" t="str">
        <f t="shared" ref="AJ56:AJ62" si="21">IF(MAX(AE56,AG56)=3,"ALTO",IF(MAX(AE56,AG56)=2,"MEDIO","BAJO"))</f>
        <v>BAJO</v>
      </c>
      <c r="AK56" s="50" t="str">
        <f>VLOOKUP($W56,Tipologias!$C$33:$E$37,3,FALSE)</f>
        <v>MEDIO</v>
      </c>
      <c r="AL56" s="50" t="str">
        <f t="shared" si="16"/>
        <v>BAJO</v>
      </c>
      <c r="AM56" s="51" t="str">
        <f t="shared" ref="AM56:AM62" si="22">IF(AJ56="ALTO","ALTO",IF(AK56="ALTO","ALTO",IF(AL56="ALTO","ALTO",IF(AJ56="MEDIO", "MEDIO",IF(AK56="MEDIO","MEDIO",IF(AL56="MEDIO","MEDIO","BAJO"))))))</f>
        <v>MEDIO</v>
      </c>
      <c r="AN56" s="50" t="str">
        <f t="shared" ref="AN56:AN62" si="23">T56</f>
        <v>2) INFORMACIÓN PÚBLICA CLASIFICADA</v>
      </c>
      <c r="AO56" s="50"/>
      <c r="AP56" s="50"/>
      <c r="AQ56" s="50"/>
      <c r="AR56" s="180" t="s">
        <v>146</v>
      </c>
    </row>
    <row r="57" spans="1:44" ht="67.5" customHeight="1" x14ac:dyDescent="0.2">
      <c r="A57" s="50" t="s">
        <v>354</v>
      </c>
      <c r="B57" s="50" t="s">
        <v>355</v>
      </c>
      <c r="C57" s="50" t="s">
        <v>332</v>
      </c>
      <c r="D57" s="50" t="s">
        <v>356</v>
      </c>
      <c r="E57" s="50" t="s">
        <v>127</v>
      </c>
      <c r="F57" s="50" t="s">
        <v>128</v>
      </c>
      <c r="G57" s="50" t="s">
        <v>357</v>
      </c>
      <c r="H57" s="50" t="s">
        <v>1850</v>
      </c>
      <c r="I57" s="50" t="s">
        <v>1894</v>
      </c>
      <c r="J57" s="50" t="s">
        <v>132</v>
      </c>
      <c r="K57" s="50" t="s">
        <v>281</v>
      </c>
      <c r="L57" s="50" t="s">
        <v>134</v>
      </c>
      <c r="M57" s="50" t="s">
        <v>184</v>
      </c>
      <c r="N57" s="50" t="s">
        <v>1229</v>
      </c>
      <c r="O57" s="50" t="s">
        <v>137</v>
      </c>
      <c r="P57" s="153">
        <v>42370</v>
      </c>
      <c r="Q57" s="50" t="s">
        <v>1227</v>
      </c>
      <c r="R57" s="50" t="s">
        <v>357</v>
      </c>
      <c r="S57" s="50" t="s">
        <v>357</v>
      </c>
      <c r="T57" s="50" t="s">
        <v>264</v>
      </c>
      <c r="U57" s="50" t="s">
        <v>188</v>
      </c>
      <c r="V57" s="50"/>
      <c r="W57" s="50" t="s">
        <v>168</v>
      </c>
      <c r="X57" s="50" t="s">
        <v>282</v>
      </c>
      <c r="Y57" s="50" t="s">
        <v>143</v>
      </c>
      <c r="Z57" s="50"/>
      <c r="AA57" s="153"/>
      <c r="AB57" s="50"/>
      <c r="AC57" s="153"/>
      <c r="AD57" s="50"/>
      <c r="AE57" s="50"/>
      <c r="AF57" s="50"/>
      <c r="AG57" s="50"/>
      <c r="AH57" s="50"/>
      <c r="AI57" s="50"/>
      <c r="AJ57" s="50" t="str">
        <f t="shared" si="21"/>
        <v>BAJO</v>
      </c>
      <c r="AK57" s="50" t="str">
        <f>VLOOKUP($W57,Tipologias!$C$33:$E$37,3,FALSE)</f>
        <v>MEDIO</v>
      </c>
      <c r="AL57" s="50" t="str">
        <f t="shared" si="16"/>
        <v>BAJO</v>
      </c>
      <c r="AM57" s="51" t="str">
        <f t="shared" si="22"/>
        <v>MEDIO</v>
      </c>
      <c r="AN57" s="50" t="str">
        <f t="shared" si="23"/>
        <v>2) INFORMACIÓN PÚBLICA CLASIFICADA</v>
      </c>
      <c r="AO57" s="50"/>
      <c r="AP57" s="50"/>
      <c r="AQ57" s="50"/>
      <c r="AR57" s="180" t="s">
        <v>146</v>
      </c>
    </row>
    <row r="58" spans="1:44" ht="67.5" customHeight="1" x14ac:dyDescent="0.2">
      <c r="A58" s="50" t="s">
        <v>354</v>
      </c>
      <c r="B58" s="50" t="s">
        <v>355</v>
      </c>
      <c r="C58" s="50" t="s">
        <v>332</v>
      </c>
      <c r="D58" s="50" t="s">
        <v>356</v>
      </c>
      <c r="E58" s="50" t="s">
        <v>127</v>
      </c>
      <c r="F58" s="50" t="s">
        <v>128</v>
      </c>
      <c r="G58" s="50" t="s">
        <v>357</v>
      </c>
      <c r="H58" s="50" t="s">
        <v>1851</v>
      </c>
      <c r="I58" s="50" t="s">
        <v>1895</v>
      </c>
      <c r="J58" s="50" t="s">
        <v>132</v>
      </c>
      <c r="K58" s="50" t="s">
        <v>281</v>
      </c>
      <c r="L58" s="50" t="s">
        <v>134</v>
      </c>
      <c r="M58" s="50" t="s">
        <v>184</v>
      </c>
      <c r="N58" s="50" t="s">
        <v>1229</v>
      </c>
      <c r="O58" s="50" t="s">
        <v>137</v>
      </c>
      <c r="P58" s="153">
        <v>43282</v>
      </c>
      <c r="Q58" s="50" t="s">
        <v>279</v>
      </c>
      <c r="R58" s="50" t="s">
        <v>357</v>
      </c>
      <c r="S58" s="50" t="s">
        <v>357</v>
      </c>
      <c r="T58" s="50" t="s">
        <v>264</v>
      </c>
      <c r="U58" s="50" t="s">
        <v>188</v>
      </c>
      <c r="V58" s="50"/>
      <c r="W58" s="50" t="s">
        <v>168</v>
      </c>
      <c r="X58" s="50" t="s">
        <v>142</v>
      </c>
      <c r="Y58" s="50" t="s">
        <v>180</v>
      </c>
      <c r="Z58" s="50"/>
      <c r="AA58" s="153"/>
      <c r="AB58" s="50"/>
      <c r="AC58" s="153"/>
      <c r="AD58" s="50"/>
      <c r="AE58" s="50"/>
      <c r="AF58" s="50"/>
      <c r="AG58" s="50"/>
      <c r="AH58" s="50"/>
      <c r="AI58" s="50"/>
      <c r="AJ58" s="50" t="str">
        <f t="shared" si="21"/>
        <v>BAJO</v>
      </c>
      <c r="AK58" s="50" t="str">
        <f>VLOOKUP($W58,Tipologias!$C$33:$E$37,3,FALSE)</f>
        <v>MEDIO</v>
      </c>
      <c r="AL58" s="50" t="str">
        <f t="shared" si="16"/>
        <v>BAJO</v>
      </c>
      <c r="AM58" s="51" t="str">
        <f t="shared" si="22"/>
        <v>MEDIO</v>
      </c>
      <c r="AN58" s="50" t="str">
        <f t="shared" si="23"/>
        <v>2) INFORMACIÓN PÚBLICA CLASIFICADA</v>
      </c>
      <c r="AO58" s="50"/>
      <c r="AP58" s="50"/>
      <c r="AQ58" s="50"/>
      <c r="AR58" s="180" t="s">
        <v>146</v>
      </c>
    </row>
    <row r="59" spans="1:44" ht="67.5" customHeight="1" x14ac:dyDescent="0.2">
      <c r="A59" s="50" t="s">
        <v>354</v>
      </c>
      <c r="B59" s="50" t="s">
        <v>355</v>
      </c>
      <c r="C59" s="50" t="s">
        <v>332</v>
      </c>
      <c r="D59" s="50" t="s">
        <v>356</v>
      </c>
      <c r="E59" s="50" t="s">
        <v>127</v>
      </c>
      <c r="F59" s="50" t="s">
        <v>128</v>
      </c>
      <c r="G59" s="50" t="s">
        <v>357</v>
      </c>
      <c r="H59" s="50" t="s">
        <v>1854</v>
      </c>
      <c r="I59" s="50" t="s">
        <v>1896</v>
      </c>
      <c r="J59" s="50" t="s">
        <v>132</v>
      </c>
      <c r="K59" s="50" t="s">
        <v>281</v>
      </c>
      <c r="L59" s="50" t="s">
        <v>134</v>
      </c>
      <c r="M59" s="50" t="s">
        <v>184</v>
      </c>
      <c r="N59" s="50" t="s">
        <v>1813</v>
      </c>
      <c r="O59" s="50" t="s">
        <v>137</v>
      </c>
      <c r="P59" s="153">
        <v>43831</v>
      </c>
      <c r="Q59" s="50" t="s">
        <v>216</v>
      </c>
      <c r="R59" s="50" t="s">
        <v>357</v>
      </c>
      <c r="S59" s="50" t="s">
        <v>357</v>
      </c>
      <c r="T59" s="50" t="s">
        <v>264</v>
      </c>
      <c r="U59" s="50" t="s">
        <v>140</v>
      </c>
      <c r="V59" s="50"/>
      <c r="W59" s="50" t="s">
        <v>168</v>
      </c>
      <c r="X59" s="50" t="s">
        <v>224</v>
      </c>
      <c r="Y59" s="50" t="s">
        <v>143</v>
      </c>
      <c r="Z59" s="50"/>
      <c r="AA59" s="153"/>
      <c r="AB59" s="50"/>
      <c r="AC59" s="153"/>
      <c r="AD59" s="50"/>
      <c r="AE59" s="50"/>
      <c r="AF59" s="50"/>
      <c r="AG59" s="50"/>
      <c r="AH59" s="50"/>
      <c r="AI59" s="50"/>
      <c r="AJ59" s="50" t="str">
        <f t="shared" si="21"/>
        <v>BAJO</v>
      </c>
      <c r="AK59" s="50" t="str">
        <f>VLOOKUP($W59,Tipologias!$C$33:$E$37,3,FALSE)</f>
        <v>MEDIO</v>
      </c>
      <c r="AL59" s="50" t="str">
        <f t="shared" si="16"/>
        <v>BAJO</v>
      </c>
      <c r="AM59" s="51" t="str">
        <f t="shared" si="22"/>
        <v>MEDIO</v>
      </c>
      <c r="AN59" s="50" t="str">
        <f t="shared" si="23"/>
        <v>2) INFORMACIÓN PÚBLICA CLASIFICADA</v>
      </c>
      <c r="AO59" s="50"/>
      <c r="AP59" s="50"/>
      <c r="AQ59" s="50"/>
      <c r="AR59" s="180" t="s">
        <v>146</v>
      </c>
    </row>
    <row r="60" spans="1:44" ht="67.5" customHeight="1" x14ac:dyDescent="0.2">
      <c r="A60" s="50" t="s">
        <v>354</v>
      </c>
      <c r="B60" s="50" t="s">
        <v>355</v>
      </c>
      <c r="C60" s="50" t="s">
        <v>332</v>
      </c>
      <c r="D60" s="50" t="s">
        <v>356</v>
      </c>
      <c r="E60" s="50" t="s">
        <v>127</v>
      </c>
      <c r="F60" s="50" t="s">
        <v>128</v>
      </c>
      <c r="G60" s="50" t="s">
        <v>357</v>
      </c>
      <c r="H60" s="50" t="s">
        <v>1855</v>
      </c>
      <c r="I60" s="50" t="s">
        <v>1897</v>
      </c>
      <c r="J60" s="50" t="s">
        <v>132</v>
      </c>
      <c r="K60" s="50" t="s">
        <v>281</v>
      </c>
      <c r="L60" s="50" t="s">
        <v>134</v>
      </c>
      <c r="M60" s="50" t="s">
        <v>184</v>
      </c>
      <c r="N60" s="50" t="s">
        <v>1813</v>
      </c>
      <c r="O60" s="50" t="s">
        <v>137</v>
      </c>
      <c r="P60" s="153">
        <v>44228</v>
      </c>
      <c r="Q60" s="50" t="s">
        <v>216</v>
      </c>
      <c r="R60" s="50" t="s">
        <v>357</v>
      </c>
      <c r="S60" s="50" t="s">
        <v>357</v>
      </c>
      <c r="T60" s="50" t="s">
        <v>264</v>
      </c>
      <c r="U60" s="50" t="s">
        <v>140</v>
      </c>
      <c r="V60" s="50"/>
      <c r="W60" s="50" t="s">
        <v>168</v>
      </c>
      <c r="X60" s="50" t="s">
        <v>224</v>
      </c>
      <c r="Y60" s="50" t="s">
        <v>143</v>
      </c>
      <c r="Z60" s="50"/>
      <c r="AA60" s="153"/>
      <c r="AB60" s="50"/>
      <c r="AC60" s="153"/>
      <c r="AD60" s="50"/>
      <c r="AE60" s="50"/>
      <c r="AF60" s="50"/>
      <c r="AG60" s="50"/>
      <c r="AH60" s="50"/>
      <c r="AI60" s="50"/>
      <c r="AJ60" s="50" t="str">
        <f t="shared" si="21"/>
        <v>BAJO</v>
      </c>
      <c r="AK60" s="50" t="str">
        <f>VLOOKUP($W60,Tipologias!$C$33:$E$37,3,FALSE)</f>
        <v>MEDIO</v>
      </c>
      <c r="AL60" s="50" t="str">
        <f t="shared" si="16"/>
        <v>BAJO</v>
      </c>
      <c r="AM60" s="51" t="str">
        <f t="shared" si="22"/>
        <v>MEDIO</v>
      </c>
      <c r="AN60" s="50" t="str">
        <f t="shared" si="23"/>
        <v>2) INFORMACIÓN PÚBLICA CLASIFICADA</v>
      </c>
      <c r="AO60" s="50"/>
      <c r="AP60" s="50"/>
      <c r="AQ60" s="50"/>
      <c r="AR60" s="180" t="s">
        <v>146</v>
      </c>
    </row>
    <row r="61" spans="1:44" ht="67.5" customHeight="1" x14ac:dyDescent="0.2">
      <c r="A61" s="50" t="s">
        <v>354</v>
      </c>
      <c r="B61" s="50" t="s">
        <v>355</v>
      </c>
      <c r="C61" s="50" t="s">
        <v>332</v>
      </c>
      <c r="D61" s="50" t="s">
        <v>356</v>
      </c>
      <c r="E61" s="50" t="s">
        <v>127</v>
      </c>
      <c r="F61" s="50" t="s">
        <v>128</v>
      </c>
      <c r="G61" s="50" t="s">
        <v>357</v>
      </c>
      <c r="H61" s="50" t="s">
        <v>430</v>
      </c>
      <c r="I61" s="50" t="s">
        <v>1898</v>
      </c>
      <c r="J61" s="50" t="s">
        <v>132</v>
      </c>
      <c r="K61" s="50" t="s">
        <v>281</v>
      </c>
      <c r="L61" s="50" t="s">
        <v>134</v>
      </c>
      <c r="M61" s="50" t="s">
        <v>184</v>
      </c>
      <c r="N61" s="50" t="s">
        <v>1813</v>
      </c>
      <c r="O61" s="50" t="s">
        <v>137</v>
      </c>
      <c r="P61" s="153">
        <v>44228</v>
      </c>
      <c r="Q61" s="50" t="s">
        <v>216</v>
      </c>
      <c r="R61" s="50" t="s">
        <v>357</v>
      </c>
      <c r="S61" s="50" t="s">
        <v>357</v>
      </c>
      <c r="T61" s="50" t="s">
        <v>264</v>
      </c>
      <c r="U61" s="50" t="s">
        <v>140</v>
      </c>
      <c r="V61" s="50"/>
      <c r="W61" s="50" t="s">
        <v>168</v>
      </c>
      <c r="X61" s="50" t="s">
        <v>224</v>
      </c>
      <c r="Y61" s="50" t="s">
        <v>143</v>
      </c>
      <c r="Z61" s="50"/>
      <c r="AA61" s="153"/>
      <c r="AB61" s="50"/>
      <c r="AC61" s="153"/>
      <c r="AD61" s="50"/>
      <c r="AE61" s="50"/>
      <c r="AF61" s="50"/>
      <c r="AG61" s="50"/>
      <c r="AH61" s="50"/>
      <c r="AI61" s="50"/>
      <c r="AJ61" s="50" t="str">
        <f t="shared" si="21"/>
        <v>BAJO</v>
      </c>
      <c r="AK61" s="50" t="str">
        <f>VLOOKUP($W61,Tipologias!$C$33:$E$37,3,FALSE)</f>
        <v>MEDIO</v>
      </c>
      <c r="AL61" s="50" t="str">
        <f t="shared" si="16"/>
        <v>BAJO</v>
      </c>
      <c r="AM61" s="51" t="str">
        <f t="shared" si="22"/>
        <v>MEDIO</v>
      </c>
      <c r="AN61" s="50" t="str">
        <f t="shared" si="23"/>
        <v>2) INFORMACIÓN PÚBLICA CLASIFICADA</v>
      </c>
      <c r="AO61" s="50"/>
      <c r="AP61" s="50"/>
      <c r="AQ61" s="50"/>
      <c r="AR61" s="180" t="s">
        <v>146</v>
      </c>
    </row>
    <row r="62" spans="1:44" ht="97.5" customHeight="1" x14ac:dyDescent="0.2">
      <c r="A62" s="50" t="s">
        <v>354</v>
      </c>
      <c r="B62" s="50" t="s">
        <v>355</v>
      </c>
      <c r="C62" s="50" t="s">
        <v>332</v>
      </c>
      <c r="D62" s="50" t="s">
        <v>356</v>
      </c>
      <c r="E62" s="50" t="s">
        <v>127</v>
      </c>
      <c r="F62" s="50" t="s">
        <v>128</v>
      </c>
      <c r="G62" s="50" t="s">
        <v>357</v>
      </c>
      <c r="H62" s="50" t="s">
        <v>1852</v>
      </c>
      <c r="I62" s="50" t="s">
        <v>1856</v>
      </c>
      <c r="J62" s="50" t="s">
        <v>132</v>
      </c>
      <c r="K62" s="50" t="s">
        <v>186</v>
      </c>
      <c r="L62" s="50" t="s">
        <v>134</v>
      </c>
      <c r="M62" s="50" t="s">
        <v>186</v>
      </c>
      <c r="N62" s="50" t="s">
        <v>186</v>
      </c>
      <c r="O62" s="50" t="s">
        <v>186</v>
      </c>
      <c r="P62" s="153">
        <v>42044</v>
      </c>
      <c r="Q62" s="50" t="s">
        <v>1858</v>
      </c>
      <c r="R62" s="50" t="s">
        <v>357</v>
      </c>
      <c r="S62" s="50" t="s">
        <v>357</v>
      </c>
      <c r="T62" s="50" t="s">
        <v>264</v>
      </c>
      <c r="U62" s="50" t="s">
        <v>188</v>
      </c>
      <c r="V62" s="50"/>
      <c r="W62" s="50" t="s">
        <v>168</v>
      </c>
      <c r="X62" s="50" t="s">
        <v>142</v>
      </c>
      <c r="Y62" s="50" t="s">
        <v>1212</v>
      </c>
      <c r="Z62" s="50"/>
      <c r="AA62" s="153"/>
      <c r="AB62" s="50"/>
      <c r="AC62" s="153"/>
      <c r="AD62" s="50"/>
      <c r="AE62" s="50"/>
      <c r="AF62" s="50"/>
      <c r="AG62" s="50"/>
      <c r="AH62" s="50"/>
      <c r="AI62" s="50"/>
      <c r="AJ62" s="50" t="str">
        <f t="shared" si="21"/>
        <v>BAJO</v>
      </c>
      <c r="AK62" s="50" t="str">
        <f>VLOOKUP($W62,Tipologias!$C$33:$E$37,3,FALSE)</f>
        <v>MEDIO</v>
      </c>
      <c r="AL62" s="50" t="str">
        <f t="shared" si="16"/>
        <v>BAJO</v>
      </c>
      <c r="AM62" s="51" t="str">
        <f t="shared" si="22"/>
        <v>MEDIO</v>
      </c>
      <c r="AN62" s="50" t="str">
        <f t="shared" si="23"/>
        <v>2) INFORMACIÓN PÚBLICA CLASIFICADA</v>
      </c>
      <c r="AO62" s="50"/>
      <c r="AP62" s="50"/>
      <c r="AQ62" s="50"/>
      <c r="AR62" s="180" t="s">
        <v>146</v>
      </c>
    </row>
    <row r="63" spans="1:44" ht="67.5" customHeight="1" x14ac:dyDescent="0.2">
      <c r="A63" s="50" t="s">
        <v>354</v>
      </c>
      <c r="B63" s="50" t="s">
        <v>355</v>
      </c>
      <c r="C63" s="50" t="s">
        <v>332</v>
      </c>
      <c r="D63" s="50" t="s">
        <v>356</v>
      </c>
      <c r="E63" s="50" t="s">
        <v>127</v>
      </c>
      <c r="F63" s="50" t="s">
        <v>128</v>
      </c>
      <c r="G63" s="50" t="s">
        <v>189</v>
      </c>
      <c r="H63" s="50" t="s">
        <v>1859</v>
      </c>
      <c r="I63" s="50" t="s">
        <v>359</v>
      </c>
      <c r="J63" s="50" t="s">
        <v>132</v>
      </c>
      <c r="K63" s="50" t="s">
        <v>183</v>
      </c>
      <c r="L63" s="50" t="s">
        <v>134</v>
      </c>
      <c r="M63" s="50" t="s">
        <v>285</v>
      </c>
      <c r="N63" s="50" t="s">
        <v>227</v>
      </c>
      <c r="O63" s="50" t="s">
        <v>137</v>
      </c>
      <c r="P63" s="153">
        <v>44228</v>
      </c>
      <c r="Q63" s="50" t="s">
        <v>1227</v>
      </c>
      <c r="R63" s="50" t="s">
        <v>126</v>
      </c>
      <c r="S63" s="50" t="s">
        <v>125</v>
      </c>
      <c r="T63" s="50" t="s">
        <v>264</v>
      </c>
      <c r="U63" s="50" t="s">
        <v>167</v>
      </c>
      <c r="V63" s="50" t="e">
        <f t="shared" si="15"/>
        <v>#N/A</v>
      </c>
      <c r="W63" s="50" t="s">
        <v>168</v>
      </c>
      <c r="X63" s="50" t="s">
        <v>142</v>
      </c>
      <c r="Y63" s="50" t="s">
        <v>143</v>
      </c>
      <c r="Z63" s="50" t="s">
        <v>144</v>
      </c>
      <c r="AA63" s="153">
        <v>45657</v>
      </c>
      <c r="AB63" s="50" t="s">
        <v>225</v>
      </c>
      <c r="AC63" s="153">
        <v>45266</v>
      </c>
      <c r="AD63" s="50" t="str">
        <f>VLOOKUP($T63,Tipologias!$F$64:$G$67,2,FALSE)</f>
        <v>MEDIO</v>
      </c>
      <c r="AE63" s="50">
        <f t="shared" si="17"/>
        <v>2</v>
      </c>
      <c r="AF63" s="50" t="str">
        <f>VLOOKUP($U63,Tipologias!$C$25:$E$29,3,FALSE)</f>
        <v>BAJO</v>
      </c>
      <c r="AG63" s="50">
        <f t="shared" si="10"/>
        <v>1</v>
      </c>
      <c r="AH63" s="50">
        <f>VLOOKUP($X63,Tipologias!$C$43:$D$47,2,FALSE)</f>
        <v>0.5</v>
      </c>
      <c r="AI63" s="50">
        <f>VLOOKUP($Y63,Tipologias!$C$51:$D$59,2,FALSE)</f>
        <v>1</v>
      </c>
      <c r="AJ63" s="50" t="str">
        <f t="shared" si="18"/>
        <v>MEDIO</v>
      </c>
      <c r="AK63" s="50" t="str">
        <f>VLOOKUP($W63,Tipologias!$C$33:$E$37,3,FALSE)</f>
        <v>MEDIO</v>
      </c>
      <c r="AL63" s="50" t="str">
        <f t="shared" si="16"/>
        <v>BAJO</v>
      </c>
      <c r="AM63" s="51" t="str">
        <f t="shared" si="19"/>
        <v>MEDIO</v>
      </c>
      <c r="AN63" s="50" t="str">
        <f t="shared" si="20"/>
        <v>2) INFORMACIÓN PÚBLICA CLASIFICADA</v>
      </c>
      <c r="AO63" s="50" t="e">
        <f>VLOOKUP($T63,Tipologias!$C$6:$I$21,3,FALSE)</f>
        <v>#N/A</v>
      </c>
      <c r="AP63" s="50" t="e">
        <f t="shared" si="11"/>
        <v>#N/A</v>
      </c>
      <c r="AQ63" s="50" t="e">
        <f>VLOOKUP($T63,Tipologias!$C$6:$I$21,5,FALSE)</f>
        <v>#N/A</v>
      </c>
      <c r="AR63" s="180" t="s">
        <v>146</v>
      </c>
    </row>
    <row r="64" spans="1:44" ht="96" customHeight="1" x14ac:dyDescent="0.2">
      <c r="A64" s="50" t="s">
        <v>354</v>
      </c>
      <c r="B64" s="50" t="s">
        <v>355</v>
      </c>
      <c r="C64" s="50" t="s">
        <v>332</v>
      </c>
      <c r="D64" s="50" t="s">
        <v>351</v>
      </c>
      <c r="E64" s="50" t="s">
        <v>127</v>
      </c>
      <c r="F64" s="50" t="s">
        <v>128</v>
      </c>
      <c r="G64" s="50" t="s">
        <v>189</v>
      </c>
      <c r="H64" s="50" t="s">
        <v>360</v>
      </c>
      <c r="I64" s="177" t="s">
        <v>361</v>
      </c>
      <c r="J64" s="50" t="s">
        <v>132</v>
      </c>
      <c r="K64" s="50" t="s">
        <v>281</v>
      </c>
      <c r="L64" s="50" t="s">
        <v>134</v>
      </c>
      <c r="M64" s="50" t="s">
        <v>285</v>
      </c>
      <c r="N64" s="50" t="s">
        <v>362</v>
      </c>
      <c r="O64" s="50" t="s">
        <v>363</v>
      </c>
      <c r="P64" s="153">
        <v>44228</v>
      </c>
      <c r="Q64" s="50" t="s">
        <v>138</v>
      </c>
      <c r="R64" s="50" t="s">
        <v>332</v>
      </c>
      <c r="S64" s="50" t="s">
        <v>125</v>
      </c>
      <c r="T64" s="50" t="s">
        <v>139</v>
      </c>
      <c r="U64" s="50" t="s">
        <v>167</v>
      </c>
      <c r="V64" s="50" t="str">
        <f>INDEX(tipo1,MATCH(T64,procesa,0),4,1)</f>
        <v>LEY 527 ARTÍCULO 27 Y 28
ARTÍCULO  27. "TODAS LAS PERSONAS TIENEN DERECHO A CONSULTAR LOS DOCUMENTOS DE ARCHIVOS PÚBLICOS Y A QUE SE LES EXPIDA COPIA DE LOS MISMOS, SIEMPRE QUE DICHOS DOCUMENTOS NO TENGAN CARÁCTER RESERVADO CONFORME A LA CONSTITUCIÓN O A LA LEY."</v>
      </c>
      <c r="W64" s="50" t="s">
        <v>168</v>
      </c>
      <c r="X64" s="50" t="s">
        <v>142</v>
      </c>
      <c r="Y64" s="50" t="s">
        <v>143</v>
      </c>
      <c r="Z64" s="50" t="s">
        <v>144</v>
      </c>
      <c r="AA64" s="153">
        <v>45657</v>
      </c>
      <c r="AB64" s="50" t="s">
        <v>225</v>
      </c>
      <c r="AC64" s="153">
        <v>45366</v>
      </c>
      <c r="AD64" s="50" t="str">
        <f>VLOOKUP($T64,Tipologias!$F$64:$G$67,2,FALSE)</f>
        <v>BAJO</v>
      </c>
      <c r="AE64" s="50">
        <f t="shared" si="17"/>
        <v>1</v>
      </c>
      <c r="AF64" s="50" t="str">
        <f>VLOOKUP($U64,Tipologias!$C$25:$E$29,3,FALSE)</f>
        <v>BAJO</v>
      </c>
      <c r="AG64" s="50">
        <f t="shared" si="10"/>
        <v>1</v>
      </c>
      <c r="AH64" s="50">
        <f>VLOOKUP($X64,Tipologias!$C$43:$D$47,2,FALSE)</f>
        <v>0.5</v>
      </c>
      <c r="AI64" s="50">
        <f>VLOOKUP($Y64,Tipologias!$C$51:$D$59,2,FALSE)</f>
        <v>1</v>
      </c>
      <c r="AJ64" s="50" t="str">
        <f t="shared" si="18"/>
        <v>BAJO</v>
      </c>
      <c r="AK64" s="50" t="str">
        <f>VLOOKUP($W64,Tipologias!$C$33:$E$37,3,FALSE)</f>
        <v>MEDIO</v>
      </c>
      <c r="AL64" s="50" t="str">
        <f t="shared" si="16"/>
        <v>BAJO</v>
      </c>
      <c r="AM64" s="51" t="str">
        <f t="shared" si="19"/>
        <v>MEDIO</v>
      </c>
      <c r="AN64" s="50" t="str">
        <f t="shared" si="20"/>
        <v>1) INFORMACIÓN PÚBLICA</v>
      </c>
      <c r="AO64" s="50" t="str">
        <f>VLOOKUP($T64,Tipologias!$C$6:$I$21,3,FALSE)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64" s="50" t="str">
        <f t="shared" si="11"/>
        <v>LEY 527 ARTÍCULO 27 Y 28
ARTÍCULO  27. "TODAS LAS PERSONAS TIENEN DERECHO A CONSULTAR LOS DOCUMENTOS DE ARCHIVOS PÚBLICOS Y A QUE SE LES EXPIDA COPIA DE LOS MISMOS, SIEMPRE QUE DICHOS DOCUMENTOS NO TENGAN CARÁCTER RESERVADO CONFORME A LA CONSTITUCIÓN O A LA LEY."</v>
      </c>
      <c r="AQ64" s="50" t="str">
        <f>VLOOKUP($T64,Tipologias!$C$6:$I$21,5,FALSE)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64" s="180" t="s">
        <v>146</v>
      </c>
    </row>
    <row r="65" spans="1:44" ht="65.25" customHeight="1" x14ac:dyDescent="0.2">
      <c r="A65" s="50" t="s">
        <v>354</v>
      </c>
      <c r="B65" s="50" t="s">
        <v>355</v>
      </c>
      <c r="C65" s="50" t="s">
        <v>332</v>
      </c>
      <c r="D65" s="50" t="s">
        <v>351</v>
      </c>
      <c r="E65" s="50" t="s">
        <v>127</v>
      </c>
      <c r="F65" s="50" t="s">
        <v>128</v>
      </c>
      <c r="G65" s="50" t="s">
        <v>211</v>
      </c>
      <c r="H65" s="50" t="s">
        <v>366</v>
      </c>
      <c r="I65" s="177" t="s">
        <v>367</v>
      </c>
      <c r="J65" s="50" t="s">
        <v>132</v>
      </c>
      <c r="K65" s="50" t="s">
        <v>281</v>
      </c>
      <c r="L65" s="50" t="s">
        <v>134</v>
      </c>
      <c r="M65" s="50" t="s">
        <v>285</v>
      </c>
      <c r="N65" s="50" t="s">
        <v>362</v>
      </c>
      <c r="O65" s="50" t="s">
        <v>137</v>
      </c>
      <c r="P65" s="153">
        <v>44228</v>
      </c>
      <c r="Q65" s="50" t="s">
        <v>138</v>
      </c>
      <c r="R65" s="50" t="s">
        <v>332</v>
      </c>
      <c r="S65" s="50" t="s">
        <v>125</v>
      </c>
      <c r="T65" s="50" t="s">
        <v>139</v>
      </c>
      <c r="U65" s="50" t="s">
        <v>167</v>
      </c>
      <c r="V65" s="50" t="str">
        <f t="shared" si="15"/>
        <v>LEY 527 ARTÍCULO 27 Y 28
ARTÍCULO  27. "TODAS LAS PERSONAS TIENEN DERECHO A CONSULTAR LOS DOCUMENTOS DE ARCHIVOS PÚBLICOS Y A QUE SE LES EXPIDA COPIA DE LOS MISMOS, SIEMPRE QUE DICHOS DOCUMENTOS NO TENGAN CARÁCTER RESERVADO CONFORME A LA CONSTITUCIÓN O A LA LEY."</v>
      </c>
      <c r="W65" s="50" t="s">
        <v>168</v>
      </c>
      <c r="X65" s="50" t="s">
        <v>142</v>
      </c>
      <c r="Y65" s="50" t="s">
        <v>143</v>
      </c>
      <c r="Z65" s="50" t="s">
        <v>144</v>
      </c>
      <c r="AA65" s="153">
        <v>45657</v>
      </c>
      <c r="AB65" s="50" t="s">
        <v>225</v>
      </c>
      <c r="AC65" s="153">
        <v>45266</v>
      </c>
      <c r="AD65" s="50" t="str">
        <f>VLOOKUP($T65,Tipologias!$F$64:$G$67,2,FALSE)</f>
        <v>BAJO</v>
      </c>
      <c r="AE65" s="50">
        <f t="shared" si="17"/>
        <v>1</v>
      </c>
      <c r="AF65" s="50" t="str">
        <f>VLOOKUP($U65,Tipologias!$C$25:$E$29,3,FALSE)</f>
        <v>BAJO</v>
      </c>
      <c r="AG65" s="50">
        <f t="shared" si="10"/>
        <v>1</v>
      </c>
      <c r="AH65" s="50">
        <f>VLOOKUP($X65,Tipologias!$C$43:$D$47,2,FALSE)</f>
        <v>0.5</v>
      </c>
      <c r="AI65" s="50">
        <f>VLOOKUP($Y65,Tipologias!$C$51:$D$59,2,FALSE)</f>
        <v>1</v>
      </c>
      <c r="AJ65" s="50" t="str">
        <f t="shared" si="18"/>
        <v>BAJO</v>
      </c>
      <c r="AK65" s="50" t="str">
        <f>VLOOKUP($W65,Tipologias!$C$33:$E$37,3,FALSE)</f>
        <v>MEDIO</v>
      </c>
      <c r="AL65" s="50" t="str">
        <f t="shared" si="16"/>
        <v>BAJO</v>
      </c>
      <c r="AM65" s="51" t="str">
        <f t="shared" si="19"/>
        <v>MEDIO</v>
      </c>
      <c r="AN65" s="50" t="str">
        <f t="shared" si="20"/>
        <v>1) INFORMACIÓN PÚBLICA</v>
      </c>
      <c r="AO65" s="50" t="str">
        <f>VLOOKUP($T65,Tipologias!$C$6:$I$21,3,FALSE)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65" s="50" t="str">
        <f t="shared" si="11"/>
        <v>LEY 527 ARTÍCULO 27 Y 28
ARTÍCULO  27. "TODAS LAS PERSONAS TIENEN DERECHO A CONSULTAR LOS DOCUMENTOS DE ARCHIVOS PÚBLICOS Y A QUE SE LES EXPIDA COPIA DE LOS MISMOS, SIEMPRE QUE DICHOS DOCUMENTOS NO TENGAN CARÁCTER RESERVADO CONFORME A LA CONSTITUCIÓN O A LA LEY."</v>
      </c>
      <c r="AQ65" s="50" t="str">
        <f>VLOOKUP($T65,Tipologias!$C$6:$I$21,5,FALSE)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65" s="180" t="s">
        <v>146</v>
      </c>
    </row>
    <row r="66" spans="1:44" ht="67.5" customHeight="1" x14ac:dyDescent="0.2">
      <c r="A66" s="50" t="s">
        <v>354</v>
      </c>
      <c r="B66" s="50" t="s">
        <v>355</v>
      </c>
      <c r="C66" s="50" t="s">
        <v>255</v>
      </c>
      <c r="D66" s="50" t="s">
        <v>368</v>
      </c>
      <c r="E66" s="50" t="s">
        <v>127</v>
      </c>
      <c r="F66" s="50" t="s">
        <v>128</v>
      </c>
      <c r="G66" s="50" t="s">
        <v>369</v>
      </c>
      <c r="H66" s="50" t="s">
        <v>186</v>
      </c>
      <c r="I66" s="152" t="s">
        <v>370</v>
      </c>
      <c r="J66" s="50" t="s">
        <v>132</v>
      </c>
      <c r="K66" s="50" t="s">
        <v>177</v>
      </c>
      <c r="L66" s="50" t="s">
        <v>134</v>
      </c>
      <c r="M66" s="50" t="s">
        <v>323</v>
      </c>
      <c r="N66" s="50" t="s">
        <v>1911</v>
      </c>
      <c r="O66" s="50" t="s">
        <v>137</v>
      </c>
      <c r="P66" s="153">
        <v>41365</v>
      </c>
      <c r="Q66" s="50" t="s">
        <v>152</v>
      </c>
      <c r="R66" s="50" t="s">
        <v>1912</v>
      </c>
      <c r="S66" s="50" t="s">
        <v>1913</v>
      </c>
      <c r="T66" s="50" t="s">
        <v>264</v>
      </c>
      <c r="U66" s="50" t="s">
        <v>140</v>
      </c>
      <c r="V66" s="50" t="e">
        <f t="shared" si="15"/>
        <v>#N/A</v>
      </c>
      <c r="W66" s="50" t="s">
        <v>141</v>
      </c>
      <c r="X66" s="50" t="s">
        <v>282</v>
      </c>
      <c r="Y66" s="50" t="s">
        <v>180</v>
      </c>
      <c r="Z66" s="50" t="s">
        <v>144</v>
      </c>
      <c r="AA66" s="153">
        <v>45657</v>
      </c>
      <c r="AB66" s="50" t="s">
        <v>225</v>
      </c>
      <c r="AC66" s="153">
        <v>45266</v>
      </c>
      <c r="AD66" s="50" t="str">
        <f>VLOOKUP($T66,Tipologias!$F$64:$G$67,2,FALSE)</f>
        <v>MEDIO</v>
      </c>
      <c r="AE66" s="50">
        <f t="shared" si="17"/>
        <v>2</v>
      </c>
      <c r="AF66" s="50" t="str">
        <f>VLOOKUP($U66,Tipologias!$C$25:$E$29,3,FALSE)</f>
        <v>MEDIO</v>
      </c>
      <c r="AG66" s="50">
        <f t="shared" si="10"/>
        <v>2</v>
      </c>
      <c r="AH66" s="50">
        <f>VLOOKUP($X66,Tipologias!$C$43:$D$47,2,FALSE)</f>
        <v>2</v>
      </c>
      <c r="AI66" s="50">
        <f>VLOOKUP($Y66,Tipologias!$C$51:$D$59,2,FALSE)</f>
        <v>0.5</v>
      </c>
      <c r="AJ66" s="50" t="str">
        <f t="shared" si="18"/>
        <v>MEDIO</v>
      </c>
      <c r="AK66" s="50" t="str">
        <f>VLOOKUP($W66,Tipologias!$C$33:$E$37,3,FALSE)</f>
        <v>BAJO</v>
      </c>
      <c r="AL66" s="50" t="str">
        <f t="shared" si="16"/>
        <v>MEDIO</v>
      </c>
      <c r="AM66" s="51" t="str">
        <f t="shared" si="19"/>
        <v>MEDIO</v>
      </c>
      <c r="AN66" s="50" t="str">
        <f t="shared" si="20"/>
        <v>2) INFORMACIÓN PÚBLICA CLASIFICADA</v>
      </c>
      <c r="AO66" s="50" t="e">
        <f>VLOOKUP($T66,Tipologias!$C$6:$I$21,3,FALSE)</f>
        <v>#N/A</v>
      </c>
      <c r="AP66" s="50" t="e">
        <f t="shared" si="11"/>
        <v>#N/A</v>
      </c>
      <c r="AQ66" s="50" t="e">
        <f>VLOOKUP($T66,Tipologias!$C$6:$I$21,5,FALSE)</f>
        <v>#N/A</v>
      </c>
      <c r="AR66" s="180" t="s">
        <v>146</v>
      </c>
    </row>
    <row r="67" spans="1:44" ht="81.75" customHeight="1" x14ac:dyDescent="0.2">
      <c r="A67" s="50" t="s">
        <v>354</v>
      </c>
      <c r="B67" s="50" t="s">
        <v>355</v>
      </c>
      <c r="C67" s="50" t="s">
        <v>255</v>
      </c>
      <c r="D67" s="50" t="s">
        <v>351</v>
      </c>
      <c r="E67" s="50" t="s">
        <v>347</v>
      </c>
      <c r="F67" s="50" t="s">
        <v>128</v>
      </c>
      <c r="G67" s="50" t="s">
        <v>186</v>
      </c>
      <c r="H67" s="50" t="s">
        <v>371</v>
      </c>
      <c r="I67" s="152" t="s">
        <v>1625</v>
      </c>
      <c r="J67" s="50" t="s">
        <v>132</v>
      </c>
      <c r="K67" s="50" t="s">
        <v>183</v>
      </c>
      <c r="L67" s="50" t="s">
        <v>134</v>
      </c>
      <c r="M67" s="50" t="s">
        <v>1914</v>
      </c>
      <c r="N67" s="50" t="s">
        <v>1911</v>
      </c>
      <c r="O67" s="50" t="s">
        <v>137</v>
      </c>
      <c r="P67" s="153">
        <v>42522</v>
      </c>
      <c r="Q67" s="50" t="s">
        <v>216</v>
      </c>
      <c r="R67" s="50" t="s">
        <v>1915</v>
      </c>
      <c r="S67" s="50" t="s">
        <v>1913</v>
      </c>
      <c r="T67" s="50" t="s">
        <v>264</v>
      </c>
      <c r="U67" s="50" t="s">
        <v>140</v>
      </c>
      <c r="V67" s="50" t="e">
        <f t="shared" si="15"/>
        <v>#N/A</v>
      </c>
      <c r="W67" s="50" t="s">
        <v>168</v>
      </c>
      <c r="X67" s="50" t="s">
        <v>142</v>
      </c>
      <c r="Y67" s="50" t="s">
        <v>180</v>
      </c>
      <c r="Z67" s="50" t="s">
        <v>144</v>
      </c>
      <c r="AA67" s="153">
        <v>45657</v>
      </c>
      <c r="AB67" s="50" t="s">
        <v>225</v>
      </c>
      <c r="AC67" s="153">
        <v>45266</v>
      </c>
      <c r="AD67" s="50" t="str">
        <f>VLOOKUP($T67,Tipologias!$F$64:$G$67,2,FALSE)</f>
        <v>MEDIO</v>
      </c>
      <c r="AE67" s="50">
        <f t="shared" si="17"/>
        <v>2</v>
      </c>
      <c r="AF67" s="50" t="str">
        <f>VLOOKUP($U67,Tipologias!$C$25:$E$29,3,FALSE)</f>
        <v>MEDIO</v>
      </c>
      <c r="AG67" s="50">
        <f t="shared" si="10"/>
        <v>2</v>
      </c>
      <c r="AH67" s="50">
        <f>VLOOKUP($X67,Tipologias!$C$43:$D$47,2,FALSE)</f>
        <v>0.5</v>
      </c>
      <c r="AI67" s="50">
        <f>VLOOKUP($Y67,Tipologias!$C$51:$D$59,2,FALSE)</f>
        <v>0.5</v>
      </c>
      <c r="AJ67" s="50" t="str">
        <f t="shared" si="18"/>
        <v>MEDIO</v>
      </c>
      <c r="AK67" s="50" t="str">
        <f>VLOOKUP($W67,Tipologias!$C$33:$E$37,3,FALSE)</f>
        <v>MEDIO</v>
      </c>
      <c r="AL67" s="50" t="str">
        <f t="shared" si="16"/>
        <v>BAJO</v>
      </c>
      <c r="AM67" s="51" t="str">
        <f t="shared" si="19"/>
        <v>MEDIO</v>
      </c>
      <c r="AN67" s="50" t="str">
        <f t="shared" si="20"/>
        <v>2) INFORMACIÓN PÚBLICA CLASIFICADA</v>
      </c>
      <c r="AO67" s="50" t="e">
        <f>VLOOKUP($T67,Tipologias!$C$6:$I$21,3,FALSE)</f>
        <v>#N/A</v>
      </c>
      <c r="AP67" s="50" t="e">
        <f t="shared" si="11"/>
        <v>#N/A</v>
      </c>
      <c r="AQ67" s="50" t="e">
        <f>VLOOKUP($T67,Tipologias!$C$6:$I$21,5,FALSE)</f>
        <v>#N/A</v>
      </c>
      <c r="AR67" s="180" t="s">
        <v>146</v>
      </c>
    </row>
    <row r="68" spans="1:44" ht="52.5" customHeight="1" x14ac:dyDescent="0.2">
      <c r="A68" s="50" t="s">
        <v>354</v>
      </c>
      <c r="B68" s="50" t="s">
        <v>355</v>
      </c>
      <c r="C68" s="50" t="s">
        <v>255</v>
      </c>
      <c r="D68" s="50" t="s">
        <v>351</v>
      </c>
      <c r="E68" s="50" t="s">
        <v>347</v>
      </c>
      <c r="F68" s="50" t="s">
        <v>128</v>
      </c>
      <c r="G68" s="50" t="s">
        <v>186</v>
      </c>
      <c r="H68" s="50" t="s">
        <v>373</v>
      </c>
      <c r="I68" s="152" t="s">
        <v>1626</v>
      </c>
      <c r="J68" s="50" t="s">
        <v>132</v>
      </c>
      <c r="K68" s="50" t="s">
        <v>281</v>
      </c>
      <c r="L68" s="50" t="s">
        <v>134</v>
      </c>
      <c r="M68" s="50" t="s">
        <v>1916</v>
      </c>
      <c r="N68" s="50" t="s">
        <v>612</v>
      </c>
      <c r="O68" s="50" t="s">
        <v>137</v>
      </c>
      <c r="P68" s="153">
        <v>42522</v>
      </c>
      <c r="Q68" s="50" t="s">
        <v>216</v>
      </c>
      <c r="R68" s="50" t="s">
        <v>1915</v>
      </c>
      <c r="S68" s="50" t="s">
        <v>1913</v>
      </c>
      <c r="T68" s="50" t="s">
        <v>264</v>
      </c>
      <c r="U68" s="50" t="s">
        <v>140</v>
      </c>
      <c r="V68" s="50" t="e">
        <f t="shared" si="15"/>
        <v>#N/A</v>
      </c>
      <c r="W68" s="50" t="s">
        <v>1205</v>
      </c>
      <c r="X68" s="50" t="s">
        <v>282</v>
      </c>
      <c r="Y68" s="50" t="s">
        <v>180</v>
      </c>
      <c r="Z68" s="50" t="s">
        <v>144</v>
      </c>
      <c r="AA68" s="153">
        <v>45657</v>
      </c>
      <c r="AB68" s="50" t="s">
        <v>225</v>
      </c>
      <c r="AC68" s="153">
        <v>45266</v>
      </c>
      <c r="AD68" s="50" t="str">
        <f>VLOOKUP($T68,Tipologias!$F$64:$G$67,2,FALSE)</f>
        <v>MEDIO</v>
      </c>
      <c r="AE68" s="50">
        <f t="shared" si="17"/>
        <v>2</v>
      </c>
      <c r="AF68" s="50" t="str">
        <f>VLOOKUP($U68,Tipologias!$C$25:$E$29,3,FALSE)</f>
        <v>MEDIO</v>
      </c>
      <c r="AG68" s="50">
        <f t="shared" si="10"/>
        <v>2</v>
      </c>
      <c r="AH68" s="50">
        <f>VLOOKUP($X68,Tipologias!$C$43:$D$47,2,FALSE)</f>
        <v>2</v>
      </c>
      <c r="AI68" s="50">
        <f>VLOOKUP($Y68,Tipologias!$C$51:$D$59,2,FALSE)</f>
        <v>0.5</v>
      </c>
      <c r="AJ68" s="50" t="str">
        <f t="shared" si="18"/>
        <v>MEDIO</v>
      </c>
      <c r="AK68" s="50" t="str">
        <f>VLOOKUP($W68,Tipologias!$C$33:$E$37,3,FALSE)</f>
        <v>ALTO</v>
      </c>
      <c r="AL68" s="50" t="str">
        <f t="shared" si="16"/>
        <v>MEDIO</v>
      </c>
      <c r="AM68" s="51" t="str">
        <f t="shared" si="19"/>
        <v>ALTO</v>
      </c>
      <c r="AN68" s="50" t="str">
        <f t="shared" si="20"/>
        <v>2) INFORMACIÓN PÚBLICA CLASIFICADA</v>
      </c>
      <c r="AO68" s="50" t="e">
        <f>VLOOKUP($T68,Tipologias!$C$6:$I$21,3,FALSE)</f>
        <v>#N/A</v>
      </c>
      <c r="AP68" s="50" t="e">
        <f t="shared" si="11"/>
        <v>#N/A</v>
      </c>
      <c r="AQ68" s="50" t="e">
        <f>VLOOKUP($T68,Tipologias!$C$6:$I$21,5,FALSE)</f>
        <v>#N/A</v>
      </c>
      <c r="AR68" s="180" t="s">
        <v>146</v>
      </c>
    </row>
    <row r="69" spans="1:44" ht="81.75" customHeight="1" x14ac:dyDescent="0.2">
      <c r="A69" s="50" t="s">
        <v>354</v>
      </c>
      <c r="B69" s="50" t="s">
        <v>355</v>
      </c>
      <c r="C69" s="50" t="s">
        <v>332</v>
      </c>
      <c r="D69" s="50" t="s">
        <v>351</v>
      </c>
      <c r="E69" s="50" t="s">
        <v>347</v>
      </c>
      <c r="F69" s="50" t="s">
        <v>128</v>
      </c>
      <c r="G69" s="50" t="s">
        <v>186</v>
      </c>
      <c r="H69" s="50" t="s">
        <v>380</v>
      </c>
      <c r="I69" s="152" t="s">
        <v>1909</v>
      </c>
      <c r="J69" s="50" t="s">
        <v>132</v>
      </c>
      <c r="K69" s="50" t="s">
        <v>281</v>
      </c>
      <c r="L69" s="50" t="s">
        <v>186</v>
      </c>
      <c r="M69" s="50" t="s">
        <v>186</v>
      </c>
      <c r="N69" s="50" t="s">
        <v>186</v>
      </c>
      <c r="O69" s="50" t="s">
        <v>186</v>
      </c>
      <c r="P69" s="50" t="s">
        <v>186</v>
      </c>
      <c r="Q69" s="50" t="s">
        <v>216</v>
      </c>
      <c r="R69" s="50" t="s">
        <v>332</v>
      </c>
      <c r="S69" s="50" t="s">
        <v>332</v>
      </c>
      <c r="T69" s="50" t="s">
        <v>562</v>
      </c>
      <c r="U69" s="50" t="s">
        <v>188</v>
      </c>
      <c r="V69" s="50" t="e">
        <f t="shared" si="15"/>
        <v>#N/A</v>
      </c>
      <c r="W69" s="50" t="s">
        <v>168</v>
      </c>
      <c r="X69" s="50" t="s">
        <v>142</v>
      </c>
      <c r="Y69" s="50" t="s">
        <v>155</v>
      </c>
      <c r="Z69" s="50" t="s">
        <v>144</v>
      </c>
      <c r="AA69" s="153">
        <v>45657</v>
      </c>
      <c r="AB69" s="50" t="s">
        <v>225</v>
      </c>
      <c r="AC69" s="153">
        <v>45266</v>
      </c>
      <c r="AD69" s="50" t="str">
        <f>VLOOKUP($T69,Tipologias!$F$64:$G$67,2,FALSE)</f>
        <v>ALTO</v>
      </c>
      <c r="AE69" s="50">
        <f t="shared" si="17"/>
        <v>3</v>
      </c>
      <c r="AF69" s="50" t="str">
        <f>VLOOKUP($U69,Tipologias!$C$25:$E$29,3,FALSE)</f>
        <v>ALTO</v>
      </c>
      <c r="AG69" s="50">
        <f t="shared" si="10"/>
        <v>3</v>
      </c>
      <c r="AH69" s="50">
        <f>VLOOKUP($X69,Tipologias!$C$43:$D$47,2,FALSE)</f>
        <v>0.5</v>
      </c>
      <c r="AI69" s="50">
        <f>VLOOKUP($Y69,Tipologias!$C$51:$D$59,2,FALSE)</f>
        <v>1.25</v>
      </c>
      <c r="AJ69" s="50" t="str">
        <f t="shared" si="18"/>
        <v>ALTO</v>
      </c>
      <c r="AK69" s="50" t="str">
        <f>VLOOKUP($W69,Tipologias!$C$33:$E$37,3,FALSE)</f>
        <v>MEDIO</v>
      </c>
      <c r="AL69" s="50" t="str">
        <f t="shared" si="16"/>
        <v>BAJO</v>
      </c>
      <c r="AM69" s="51" t="str">
        <f t="shared" si="19"/>
        <v>ALTO</v>
      </c>
      <c r="AN69" s="50" t="str">
        <f t="shared" si="20"/>
        <v>3) INFORMACIÓN PÚBLICA RESERVADA</v>
      </c>
      <c r="AO69" s="50" t="e">
        <f>VLOOKUP($T69,Tipologias!$C$6:$I$21,3,FALSE)</f>
        <v>#N/A</v>
      </c>
      <c r="AP69" s="50" t="e">
        <f t="shared" si="11"/>
        <v>#N/A</v>
      </c>
      <c r="AQ69" s="50" t="e">
        <f>VLOOKUP($T69,Tipologias!$C$6:$I$21,5,FALSE)</f>
        <v>#N/A</v>
      </c>
      <c r="AR69" s="180" t="s">
        <v>146</v>
      </c>
    </row>
    <row r="70" spans="1:44" ht="58.5" customHeight="1" x14ac:dyDescent="0.2">
      <c r="A70" s="50" t="s">
        <v>354</v>
      </c>
      <c r="B70" s="50" t="s">
        <v>355</v>
      </c>
      <c r="C70" s="50" t="s">
        <v>332</v>
      </c>
      <c r="D70" s="50" t="s">
        <v>351</v>
      </c>
      <c r="E70" s="50" t="s">
        <v>127</v>
      </c>
      <c r="F70" s="50" t="s">
        <v>128</v>
      </c>
      <c r="G70" s="50" t="s">
        <v>186</v>
      </c>
      <c r="H70" s="50" t="s">
        <v>382</v>
      </c>
      <c r="I70" s="152" t="s">
        <v>1910</v>
      </c>
      <c r="J70" s="50" t="s">
        <v>132</v>
      </c>
      <c r="K70" s="50" t="s">
        <v>281</v>
      </c>
      <c r="L70" s="50" t="s">
        <v>134</v>
      </c>
      <c r="M70" s="50" t="s">
        <v>1917</v>
      </c>
      <c r="N70" s="50" t="s">
        <v>474</v>
      </c>
      <c r="O70" s="50" t="s">
        <v>137</v>
      </c>
      <c r="P70" s="153">
        <v>43983</v>
      </c>
      <c r="Q70" s="50" t="s">
        <v>138</v>
      </c>
      <c r="R70" s="50" t="s">
        <v>1915</v>
      </c>
      <c r="S70" s="50" t="s">
        <v>1913</v>
      </c>
      <c r="T70" s="50" t="s">
        <v>264</v>
      </c>
      <c r="U70" s="50" t="s">
        <v>140</v>
      </c>
      <c r="V70" s="50" t="e">
        <f t="shared" si="15"/>
        <v>#N/A</v>
      </c>
      <c r="W70" s="50" t="s">
        <v>141</v>
      </c>
      <c r="X70" s="50" t="s">
        <v>224</v>
      </c>
      <c r="Y70" s="50" t="s">
        <v>200</v>
      </c>
      <c r="Z70" s="50" t="s">
        <v>144</v>
      </c>
      <c r="AA70" s="153">
        <v>45657</v>
      </c>
      <c r="AB70" s="50" t="s">
        <v>225</v>
      </c>
      <c r="AC70" s="153">
        <v>45266</v>
      </c>
      <c r="AD70" s="50" t="str">
        <f>VLOOKUP($T70,Tipologias!$F$64:$G$67,2,FALSE)</f>
        <v>MEDIO</v>
      </c>
      <c r="AE70" s="50">
        <f t="shared" si="17"/>
        <v>2</v>
      </c>
      <c r="AF70" s="50" t="str">
        <f>VLOOKUP($U70,Tipologias!$C$25:$E$29,3,FALSE)</f>
        <v>MEDIO</v>
      </c>
      <c r="AG70" s="50">
        <f t="shared" si="10"/>
        <v>2</v>
      </c>
      <c r="AH70" s="50">
        <f>VLOOKUP($X70,Tipologias!$C$43:$D$47,2,FALSE)</f>
        <v>1</v>
      </c>
      <c r="AI70" s="50">
        <f>VLOOKUP($Y70,Tipologias!$C$51:$D$59,2,FALSE)</f>
        <v>0.25</v>
      </c>
      <c r="AJ70" s="50" t="str">
        <f t="shared" si="18"/>
        <v>MEDIO</v>
      </c>
      <c r="AK70" s="50" t="str">
        <f>VLOOKUP($W70,Tipologias!$C$33:$E$37,3,FALSE)</f>
        <v>BAJO</v>
      </c>
      <c r="AL70" s="50" t="str">
        <f t="shared" si="16"/>
        <v>BAJO</v>
      </c>
      <c r="AM70" s="51" t="str">
        <f t="shared" si="19"/>
        <v>MEDIO</v>
      </c>
      <c r="AN70" s="50" t="str">
        <f t="shared" si="20"/>
        <v>2) INFORMACIÓN PÚBLICA CLASIFICADA</v>
      </c>
      <c r="AO70" s="50" t="e">
        <f>VLOOKUP($T70,Tipologias!$C$6:$I$21,3,FALSE)</f>
        <v>#N/A</v>
      </c>
      <c r="AP70" s="50" t="e">
        <f t="shared" si="11"/>
        <v>#N/A</v>
      </c>
      <c r="AQ70" s="50" t="e">
        <f>VLOOKUP($T70,Tipologias!$C$6:$I$21,5,FALSE)</f>
        <v>#N/A</v>
      </c>
      <c r="AR70" s="180" t="s">
        <v>146</v>
      </c>
    </row>
    <row r="71" spans="1:44" ht="71.25" customHeight="1" x14ac:dyDescent="0.2">
      <c r="A71" s="50" t="s">
        <v>354</v>
      </c>
      <c r="B71" s="50" t="s">
        <v>355</v>
      </c>
      <c r="C71" s="50" t="s">
        <v>332</v>
      </c>
      <c r="D71" s="50" t="s">
        <v>351</v>
      </c>
      <c r="E71" s="50" t="s">
        <v>347</v>
      </c>
      <c r="F71" s="50" t="s">
        <v>128</v>
      </c>
      <c r="G71" s="50" t="s">
        <v>186</v>
      </c>
      <c r="H71" s="50" t="s">
        <v>385</v>
      </c>
      <c r="I71" s="152" t="s">
        <v>386</v>
      </c>
      <c r="J71" s="50" t="s">
        <v>132</v>
      </c>
      <c r="K71" s="50" t="s">
        <v>281</v>
      </c>
      <c r="L71" s="50" t="s">
        <v>134</v>
      </c>
      <c r="M71" s="50" t="s">
        <v>285</v>
      </c>
      <c r="N71" s="50" t="s">
        <v>384</v>
      </c>
      <c r="O71" s="50" t="s">
        <v>137</v>
      </c>
      <c r="P71" s="153">
        <v>44228</v>
      </c>
      <c r="Q71" s="50" t="s">
        <v>216</v>
      </c>
      <c r="R71" s="50" t="s">
        <v>332</v>
      </c>
      <c r="S71" s="50" t="s">
        <v>125</v>
      </c>
      <c r="T71" s="50" t="s">
        <v>264</v>
      </c>
      <c r="U71" s="50" t="s">
        <v>140</v>
      </c>
      <c r="V71" s="50" t="e">
        <f t="shared" si="15"/>
        <v>#N/A</v>
      </c>
      <c r="W71" s="50" t="s">
        <v>168</v>
      </c>
      <c r="X71" s="50" t="s">
        <v>142</v>
      </c>
      <c r="Y71" s="50" t="s">
        <v>143</v>
      </c>
      <c r="Z71" s="50" t="s">
        <v>144</v>
      </c>
      <c r="AA71" s="153">
        <v>45657</v>
      </c>
      <c r="AB71" s="50" t="s">
        <v>225</v>
      </c>
      <c r="AC71" s="153">
        <v>45266</v>
      </c>
      <c r="AD71" s="50" t="str">
        <f>VLOOKUP($T71,Tipologias!$F$64:$G$67,2,FALSE)</f>
        <v>MEDIO</v>
      </c>
      <c r="AE71" s="50">
        <f t="shared" si="17"/>
        <v>2</v>
      </c>
      <c r="AF71" s="50" t="str">
        <f>VLOOKUP($U71,Tipologias!$C$25:$E$29,3,FALSE)</f>
        <v>MEDIO</v>
      </c>
      <c r="AG71" s="50">
        <f t="shared" si="10"/>
        <v>2</v>
      </c>
      <c r="AH71" s="50">
        <f>VLOOKUP($X71,Tipologias!$C$43:$D$47,2,FALSE)</f>
        <v>0.5</v>
      </c>
      <c r="AI71" s="50">
        <f>VLOOKUP($Y71,Tipologias!$C$51:$D$59,2,FALSE)</f>
        <v>1</v>
      </c>
      <c r="AJ71" s="50" t="str">
        <f t="shared" si="18"/>
        <v>MEDIO</v>
      </c>
      <c r="AK71" s="50" t="str">
        <f>VLOOKUP($W71,Tipologias!$C$33:$E$37,3,FALSE)</f>
        <v>MEDIO</v>
      </c>
      <c r="AL71" s="50" t="str">
        <f t="shared" si="16"/>
        <v>BAJO</v>
      </c>
      <c r="AM71" s="51" t="str">
        <f t="shared" si="19"/>
        <v>MEDIO</v>
      </c>
      <c r="AN71" s="50" t="str">
        <f t="shared" si="20"/>
        <v>2) INFORMACIÓN PÚBLICA CLASIFICADA</v>
      </c>
      <c r="AO71" s="50" t="e">
        <f>VLOOKUP($T71,Tipologias!$C$6:$I$21,3,FALSE)</f>
        <v>#N/A</v>
      </c>
      <c r="AP71" s="50" t="e">
        <f t="shared" si="11"/>
        <v>#N/A</v>
      </c>
      <c r="AQ71" s="50" t="e">
        <f>VLOOKUP($T71,Tipologias!$C$6:$I$21,5,FALSE)</f>
        <v>#N/A</v>
      </c>
      <c r="AR71" s="180" t="s">
        <v>146</v>
      </c>
    </row>
    <row r="72" spans="1:44" ht="67.5" customHeight="1" x14ac:dyDescent="0.2">
      <c r="A72" s="50" t="s">
        <v>354</v>
      </c>
      <c r="B72" s="50" t="s">
        <v>355</v>
      </c>
      <c r="C72" s="50" t="s">
        <v>332</v>
      </c>
      <c r="D72" s="50" t="s">
        <v>351</v>
      </c>
      <c r="E72" s="50" t="s">
        <v>347</v>
      </c>
      <c r="F72" s="50" t="s">
        <v>128</v>
      </c>
      <c r="G72" s="50" t="s">
        <v>186</v>
      </c>
      <c r="H72" s="50" t="s">
        <v>387</v>
      </c>
      <c r="I72" s="152" t="s">
        <v>388</v>
      </c>
      <c r="J72" s="50" t="s">
        <v>132</v>
      </c>
      <c r="K72" s="50" t="s">
        <v>281</v>
      </c>
      <c r="L72" s="50" t="s">
        <v>134</v>
      </c>
      <c r="M72" s="50" t="s">
        <v>285</v>
      </c>
      <c r="N72" s="50" t="s">
        <v>384</v>
      </c>
      <c r="O72" s="50" t="s">
        <v>137</v>
      </c>
      <c r="P72" s="153">
        <v>44228</v>
      </c>
      <c r="Q72" s="50" t="s">
        <v>216</v>
      </c>
      <c r="R72" s="50" t="s">
        <v>332</v>
      </c>
      <c r="S72" s="50" t="s">
        <v>125</v>
      </c>
      <c r="T72" s="50" t="s">
        <v>264</v>
      </c>
      <c r="U72" s="50" t="s">
        <v>140</v>
      </c>
      <c r="V72" s="50" t="e">
        <f t="shared" si="15"/>
        <v>#N/A</v>
      </c>
      <c r="W72" s="50" t="s">
        <v>153</v>
      </c>
      <c r="X72" s="50" t="s">
        <v>224</v>
      </c>
      <c r="Y72" s="50" t="s">
        <v>143</v>
      </c>
      <c r="Z72" s="50" t="s">
        <v>144</v>
      </c>
      <c r="AA72" s="153">
        <v>45657</v>
      </c>
      <c r="AB72" s="50" t="s">
        <v>225</v>
      </c>
      <c r="AC72" s="153">
        <v>45266</v>
      </c>
      <c r="AD72" s="50" t="str">
        <f>VLOOKUP($T72,Tipologias!$F$64:$G$67,2,FALSE)</f>
        <v>MEDIO</v>
      </c>
      <c r="AE72" s="50">
        <f t="shared" si="17"/>
        <v>2</v>
      </c>
      <c r="AF72" s="50" t="str">
        <f>VLOOKUP($U72,Tipologias!$C$25:$E$29,3,FALSE)</f>
        <v>MEDIO</v>
      </c>
      <c r="AG72" s="50">
        <f t="shared" si="10"/>
        <v>2</v>
      </c>
      <c r="AH72" s="50">
        <f>VLOOKUP($X72,Tipologias!$C$43:$D$47,2,FALSE)</f>
        <v>1</v>
      </c>
      <c r="AI72" s="50">
        <f>VLOOKUP($Y72,Tipologias!$C$51:$D$59,2,FALSE)</f>
        <v>1</v>
      </c>
      <c r="AJ72" s="50" t="str">
        <f t="shared" si="18"/>
        <v>MEDIO</v>
      </c>
      <c r="AK72" s="50" t="str">
        <f>VLOOKUP($W72,Tipologias!$C$33:$E$37,3,FALSE)</f>
        <v>ALTO</v>
      </c>
      <c r="AL72" s="50" t="str">
        <f t="shared" si="16"/>
        <v>MEDIO</v>
      </c>
      <c r="AM72" s="51" t="str">
        <f t="shared" si="19"/>
        <v>ALTO</v>
      </c>
      <c r="AN72" s="50" t="str">
        <f t="shared" si="20"/>
        <v>2) INFORMACIÓN PÚBLICA CLASIFICADA</v>
      </c>
      <c r="AO72" s="50" t="e">
        <f>VLOOKUP($T72,Tipologias!$C$6:$I$21,3,FALSE)</f>
        <v>#N/A</v>
      </c>
      <c r="AP72" s="50" t="e">
        <f t="shared" si="11"/>
        <v>#N/A</v>
      </c>
      <c r="AQ72" s="50" t="e">
        <f>VLOOKUP($T72,Tipologias!$C$6:$I$21,5,FALSE)</f>
        <v>#N/A</v>
      </c>
      <c r="AR72" s="180" t="s">
        <v>146</v>
      </c>
    </row>
    <row r="73" spans="1:44" ht="67.5" customHeight="1" x14ac:dyDescent="0.2">
      <c r="A73" s="50" t="s">
        <v>354</v>
      </c>
      <c r="B73" s="50" t="s">
        <v>355</v>
      </c>
      <c r="C73" s="50" t="s">
        <v>332</v>
      </c>
      <c r="D73" s="50" t="s">
        <v>393</v>
      </c>
      <c r="E73" s="50" t="s">
        <v>347</v>
      </c>
      <c r="F73" s="50" t="s">
        <v>128</v>
      </c>
      <c r="G73" s="50" t="s">
        <v>186</v>
      </c>
      <c r="H73" s="50" t="s">
        <v>1648</v>
      </c>
      <c r="I73" s="152" t="s">
        <v>1649</v>
      </c>
      <c r="J73" s="50" t="s">
        <v>132</v>
      </c>
      <c r="K73" s="50" t="s">
        <v>281</v>
      </c>
      <c r="L73" s="50" t="s">
        <v>134</v>
      </c>
      <c r="M73" s="50" t="s">
        <v>1650</v>
      </c>
      <c r="N73" s="50" t="s">
        <v>474</v>
      </c>
      <c r="O73" s="50" t="s">
        <v>137</v>
      </c>
      <c r="P73" s="153">
        <v>43871</v>
      </c>
      <c r="Q73" s="50" t="s">
        <v>216</v>
      </c>
      <c r="R73" s="50" t="s">
        <v>393</v>
      </c>
      <c r="S73" s="50" t="s">
        <v>393</v>
      </c>
      <c r="T73" s="50" t="s">
        <v>264</v>
      </c>
      <c r="U73" s="50" t="s">
        <v>140</v>
      </c>
      <c r="V73" s="50" t="e">
        <f t="shared" si="15"/>
        <v>#N/A</v>
      </c>
      <c r="W73" s="50" t="s">
        <v>199</v>
      </c>
      <c r="X73" s="50" t="s">
        <v>224</v>
      </c>
      <c r="Y73" s="50" t="s">
        <v>200</v>
      </c>
      <c r="Z73" s="50" t="s">
        <v>144</v>
      </c>
      <c r="AA73" s="153">
        <v>45657</v>
      </c>
      <c r="AB73" s="50" t="s">
        <v>225</v>
      </c>
      <c r="AC73" s="153">
        <v>45266</v>
      </c>
      <c r="AD73" s="50" t="str">
        <f>VLOOKUP($T73,Tipologias!$F$64:$G$67,2,FALSE)</f>
        <v>MEDIO</v>
      </c>
      <c r="AE73" s="50">
        <f t="shared" si="17"/>
        <v>2</v>
      </c>
      <c r="AF73" s="50" t="str">
        <f>VLOOKUP($U73,Tipologias!$C$25:$E$29,3,FALSE)</f>
        <v>MEDIO</v>
      </c>
      <c r="AG73" s="50">
        <f t="shared" si="10"/>
        <v>2</v>
      </c>
      <c r="AH73" s="50">
        <f>VLOOKUP($X73,Tipologias!$C$43:$D$47,2,FALSE)</f>
        <v>1</v>
      </c>
      <c r="AI73" s="50">
        <f>VLOOKUP($Y73,Tipologias!$C$51:$D$59,2,FALSE)</f>
        <v>0.25</v>
      </c>
      <c r="AJ73" s="50" t="str">
        <f t="shared" si="18"/>
        <v>MEDIO</v>
      </c>
      <c r="AK73" s="50" t="str">
        <f>VLOOKUP($W73,Tipologias!$C$33:$E$37,3,FALSE)</f>
        <v>BAJO</v>
      </c>
      <c r="AL73" s="50" t="str">
        <f t="shared" si="16"/>
        <v>BAJO</v>
      </c>
      <c r="AM73" s="51" t="str">
        <f t="shared" si="19"/>
        <v>MEDIO</v>
      </c>
      <c r="AN73" s="50" t="str">
        <f t="shared" si="20"/>
        <v>2) INFORMACIÓN PÚBLICA CLASIFICADA</v>
      </c>
      <c r="AO73" s="50" t="e">
        <f>VLOOKUP($T73,Tipologias!$C$6:$I$21,3,FALSE)</f>
        <v>#N/A</v>
      </c>
      <c r="AP73" s="50" t="e">
        <f t="shared" si="11"/>
        <v>#N/A</v>
      </c>
      <c r="AQ73" s="50" t="e">
        <f>VLOOKUP($T73,Tipologias!$C$6:$I$21,5,FALSE)</f>
        <v>#N/A</v>
      </c>
      <c r="AR73" s="180" t="s">
        <v>146</v>
      </c>
    </row>
    <row r="74" spans="1:44" ht="67.5" customHeight="1" x14ac:dyDescent="0.2">
      <c r="A74" s="50" t="s">
        <v>354</v>
      </c>
      <c r="B74" s="50" t="s">
        <v>355</v>
      </c>
      <c r="C74" s="50" t="s">
        <v>332</v>
      </c>
      <c r="D74" s="50" t="s">
        <v>393</v>
      </c>
      <c r="E74" s="50" t="s">
        <v>347</v>
      </c>
      <c r="F74" s="50" t="s">
        <v>128</v>
      </c>
      <c r="G74" s="50" t="s">
        <v>186</v>
      </c>
      <c r="H74" s="50" t="s">
        <v>1651</v>
      </c>
      <c r="I74" s="152" t="s">
        <v>1652</v>
      </c>
      <c r="J74" s="50" t="s">
        <v>132</v>
      </c>
      <c r="K74" s="50" t="s">
        <v>281</v>
      </c>
      <c r="L74" s="50" t="s">
        <v>1653</v>
      </c>
      <c r="M74" s="50" t="s">
        <v>184</v>
      </c>
      <c r="N74" s="50" t="s">
        <v>1654</v>
      </c>
      <c r="O74" s="50" t="s">
        <v>186</v>
      </c>
      <c r="P74" s="153">
        <v>44933</v>
      </c>
      <c r="Q74" s="50" t="s">
        <v>216</v>
      </c>
      <c r="R74" s="50" t="s">
        <v>393</v>
      </c>
      <c r="S74" s="50" t="s">
        <v>393</v>
      </c>
      <c r="T74" s="50" t="s">
        <v>562</v>
      </c>
      <c r="U74" s="50" t="s">
        <v>188</v>
      </c>
      <c r="V74" s="50" t="e">
        <f t="shared" si="15"/>
        <v>#N/A</v>
      </c>
      <c r="W74" s="50" t="s">
        <v>1205</v>
      </c>
      <c r="X74" s="50" t="s">
        <v>282</v>
      </c>
      <c r="Y74" s="50" t="s">
        <v>200</v>
      </c>
      <c r="Z74" s="50" t="s">
        <v>144</v>
      </c>
      <c r="AA74" s="153">
        <v>45657</v>
      </c>
      <c r="AB74" s="50" t="s">
        <v>225</v>
      </c>
      <c r="AC74" s="153">
        <v>45266</v>
      </c>
      <c r="AD74" s="50" t="str">
        <f>VLOOKUP($T74,Tipologias!$F$64:$G$67,2,FALSE)</f>
        <v>ALTO</v>
      </c>
      <c r="AE74" s="50">
        <f t="shared" si="17"/>
        <v>3</v>
      </c>
      <c r="AF74" s="50" t="str">
        <f>VLOOKUP($U74,Tipologias!$C$25:$E$29,3,FALSE)</f>
        <v>ALTO</v>
      </c>
      <c r="AG74" s="50">
        <f t="shared" si="10"/>
        <v>3</v>
      </c>
      <c r="AH74" s="50">
        <f>VLOOKUP($X74,Tipologias!$C$43:$D$47,2,FALSE)</f>
        <v>2</v>
      </c>
      <c r="AI74" s="50">
        <f>VLOOKUP($Y74,Tipologias!$C$51:$D$59,2,FALSE)</f>
        <v>0.25</v>
      </c>
      <c r="AJ74" s="50" t="str">
        <f t="shared" si="18"/>
        <v>ALTO</v>
      </c>
      <c r="AK74" s="50" t="str">
        <f>VLOOKUP($W74,Tipologias!$C$33:$E$37,3,FALSE)</f>
        <v>ALTO</v>
      </c>
      <c r="AL74" s="50" t="str">
        <f t="shared" si="16"/>
        <v>MEDIO</v>
      </c>
      <c r="AM74" s="51" t="str">
        <f t="shared" si="19"/>
        <v>ALTO</v>
      </c>
      <c r="AN74" s="50" t="str">
        <f t="shared" si="20"/>
        <v>3) INFORMACIÓN PÚBLICA RESERVADA</v>
      </c>
      <c r="AO74" s="50" t="e">
        <f>VLOOKUP($T74,Tipologias!$C$6:$I$21,3,FALSE)</f>
        <v>#N/A</v>
      </c>
      <c r="AP74" s="50" t="e">
        <f t="shared" si="11"/>
        <v>#N/A</v>
      </c>
      <c r="AQ74" s="50" t="e">
        <f>VLOOKUP($T74,Tipologias!$C$6:$I$21,5,FALSE)</f>
        <v>#N/A</v>
      </c>
      <c r="AR74" s="180" t="s">
        <v>146</v>
      </c>
    </row>
    <row r="75" spans="1:44" ht="67.5" customHeight="1" x14ac:dyDescent="0.2">
      <c r="A75" s="50" t="s">
        <v>354</v>
      </c>
      <c r="B75" s="50" t="s">
        <v>355</v>
      </c>
      <c r="C75" s="50" t="s">
        <v>332</v>
      </c>
      <c r="D75" s="50" t="s">
        <v>368</v>
      </c>
      <c r="E75" s="50" t="s">
        <v>347</v>
      </c>
      <c r="F75" s="50" t="s">
        <v>128</v>
      </c>
      <c r="G75" s="50" t="s">
        <v>186</v>
      </c>
      <c r="H75" s="50" t="s">
        <v>398</v>
      </c>
      <c r="I75" s="152" t="s">
        <v>1625</v>
      </c>
      <c r="J75" s="50" t="s">
        <v>132</v>
      </c>
      <c r="K75" s="50" t="s">
        <v>177</v>
      </c>
      <c r="L75" s="50" t="s">
        <v>134</v>
      </c>
      <c r="M75" s="50" t="s">
        <v>285</v>
      </c>
      <c r="N75" s="50" t="s">
        <v>227</v>
      </c>
      <c r="O75" s="50" t="s">
        <v>137</v>
      </c>
      <c r="P75" s="153">
        <v>44228</v>
      </c>
      <c r="Q75" s="50" t="s">
        <v>216</v>
      </c>
      <c r="R75" s="50" t="s">
        <v>126</v>
      </c>
      <c r="S75" s="50" t="s">
        <v>125</v>
      </c>
      <c r="T75" s="50" t="s">
        <v>264</v>
      </c>
      <c r="U75" s="50" t="s">
        <v>140</v>
      </c>
      <c r="V75" s="50" t="e">
        <f t="shared" si="15"/>
        <v>#N/A</v>
      </c>
      <c r="W75" s="50" t="s">
        <v>168</v>
      </c>
      <c r="X75" s="50" t="s">
        <v>142</v>
      </c>
      <c r="Y75" s="50" t="s">
        <v>180</v>
      </c>
      <c r="Z75" s="50" t="s">
        <v>144</v>
      </c>
      <c r="AA75" s="153">
        <v>45657</v>
      </c>
      <c r="AB75" s="50" t="s">
        <v>225</v>
      </c>
      <c r="AC75" s="153">
        <v>45266</v>
      </c>
      <c r="AD75" s="50" t="str">
        <f>VLOOKUP($T75,Tipologias!$F$64:$G$67,2,FALSE)</f>
        <v>MEDIO</v>
      </c>
      <c r="AE75" s="50">
        <f t="shared" si="17"/>
        <v>2</v>
      </c>
      <c r="AF75" s="50" t="str">
        <f>VLOOKUP($U75,Tipologias!$C$25:$E$29,3,FALSE)</f>
        <v>MEDIO</v>
      </c>
      <c r="AG75" s="50">
        <f t="shared" si="10"/>
        <v>2</v>
      </c>
      <c r="AH75" s="50">
        <f>VLOOKUP($X75,Tipologias!$C$43:$D$47,2,FALSE)</f>
        <v>0.5</v>
      </c>
      <c r="AI75" s="50">
        <f>VLOOKUP($Y75,Tipologias!$C$51:$D$59,2,FALSE)</f>
        <v>0.5</v>
      </c>
      <c r="AJ75" s="50" t="str">
        <f t="shared" si="18"/>
        <v>MEDIO</v>
      </c>
      <c r="AK75" s="50" t="str">
        <f>VLOOKUP($W75,Tipologias!$C$33:$E$37,3,FALSE)</f>
        <v>MEDIO</v>
      </c>
      <c r="AL75" s="50" t="str">
        <f t="shared" si="16"/>
        <v>BAJO</v>
      </c>
      <c r="AM75" s="51" t="str">
        <f t="shared" si="19"/>
        <v>MEDIO</v>
      </c>
      <c r="AN75" s="50" t="str">
        <f t="shared" si="20"/>
        <v>2) INFORMACIÓN PÚBLICA CLASIFICADA</v>
      </c>
      <c r="AO75" s="50" t="e">
        <f>VLOOKUP($T75,Tipologias!$C$6:$I$21,3,FALSE)</f>
        <v>#N/A</v>
      </c>
      <c r="AP75" s="50" t="e">
        <f t="shared" si="11"/>
        <v>#N/A</v>
      </c>
      <c r="AQ75" s="50" t="e">
        <f>VLOOKUP($T75,Tipologias!$C$6:$I$21,5,FALSE)</f>
        <v>#N/A</v>
      </c>
      <c r="AR75" s="180" t="s">
        <v>146</v>
      </c>
    </row>
    <row r="76" spans="1:44" ht="67.5" customHeight="1" x14ac:dyDescent="0.2">
      <c r="A76" s="50" t="s">
        <v>354</v>
      </c>
      <c r="B76" s="50" t="s">
        <v>355</v>
      </c>
      <c r="C76" s="50" t="s">
        <v>255</v>
      </c>
      <c r="D76" s="50" t="s">
        <v>368</v>
      </c>
      <c r="E76" s="50" t="s">
        <v>347</v>
      </c>
      <c r="F76" s="50" t="s">
        <v>128</v>
      </c>
      <c r="G76" s="50" t="s">
        <v>186</v>
      </c>
      <c r="H76" s="50" t="s">
        <v>400</v>
      </c>
      <c r="I76" s="152" t="s">
        <v>1626</v>
      </c>
      <c r="J76" s="50" t="s">
        <v>132</v>
      </c>
      <c r="K76" s="50" t="s">
        <v>177</v>
      </c>
      <c r="L76" s="50" t="s">
        <v>134</v>
      </c>
      <c r="M76" s="50" t="s">
        <v>285</v>
      </c>
      <c r="N76" s="50" t="s">
        <v>227</v>
      </c>
      <c r="O76" s="50" t="s">
        <v>137</v>
      </c>
      <c r="P76" s="153">
        <v>44228</v>
      </c>
      <c r="Q76" s="50" t="s">
        <v>216</v>
      </c>
      <c r="R76" s="50" t="s">
        <v>126</v>
      </c>
      <c r="S76" s="50" t="s">
        <v>125</v>
      </c>
      <c r="T76" s="50" t="s">
        <v>264</v>
      </c>
      <c r="U76" s="50" t="s">
        <v>140</v>
      </c>
      <c r="V76" s="50" t="e">
        <f t="shared" si="15"/>
        <v>#N/A</v>
      </c>
      <c r="W76" s="50" t="s">
        <v>1205</v>
      </c>
      <c r="X76" s="50" t="s">
        <v>282</v>
      </c>
      <c r="Y76" s="50" t="s">
        <v>180</v>
      </c>
      <c r="Z76" s="50" t="s">
        <v>144</v>
      </c>
      <c r="AA76" s="153">
        <v>45657</v>
      </c>
      <c r="AB76" s="50" t="s">
        <v>225</v>
      </c>
      <c r="AC76" s="153">
        <v>45266</v>
      </c>
      <c r="AD76" s="50" t="str">
        <f>VLOOKUP($T76,Tipologias!$F$64:$G$67,2,FALSE)</f>
        <v>MEDIO</v>
      </c>
      <c r="AE76" s="50">
        <f t="shared" si="17"/>
        <v>2</v>
      </c>
      <c r="AF76" s="50" t="str">
        <f>VLOOKUP($U76,Tipologias!$C$25:$E$29,3,FALSE)</f>
        <v>MEDIO</v>
      </c>
      <c r="AG76" s="50">
        <f t="shared" si="10"/>
        <v>2</v>
      </c>
      <c r="AH76" s="50">
        <f>VLOOKUP($X76,Tipologias!$C$43:$D$47,2,FALSE)</f>
        <v>2</v>
      </c>
      <c r="AI76" s="50">
        <f>VLOOKUP($Y76,Tipologias!$C$51:$D$59,2,FALSE)</f>
        <v>0.5</v>
      </c>
      <c r="AJ76" s="50" t="str">
        <f t="shared" si="18"/>
        <v>MEDIO</v>
      </c>
      <c r="AK76" s="50" t="str">
        <f>VLOOKUP($W76,Tipologias!$C$33:$E$37,3,FALSE)</f>
        <v>ALTO</v>
      </c>
      <c r="AL76" s="50" t="str">
        <f t="shared" si="16"/>
        <v>MEDIO</v>
      </c>
      <c r="AM76" s="51" t="str">
        <f t="shared" si="19"/>
        <v>ALTO</v>
      </c>
      <c r="AN76" s="50" t="str">
        <f t="shared" si="20"/>
        <v>2) INFORMACIÓN PÚBLICA CLASIFICADA</v>
      </c>
      <c r="AO76" s="50" t="e">
        <f>VLOOKUP($T76,Tipologias!$C$6:$I$21,3,FALSE)</f>
        <v>#N/A</v>
      </c>
      <c r="AP76" s="50" t="e">
        <f t="shared" si="11"/>
        <v>#N/A</v>
      </c>
      <c r="AQ76" s="50" t="e">
        <f>VLOOKUP($T76,Tipologias!$C$6:$I$21,5,FALSE)</f>
        <v>#N/A</v>
      </c>
      <c r="AR76" s="180" t="s">
        <v>146</v>
      </c>
    </row>
    <row r="77" spans="1:44" ht="67.5" customHeight="1" x14ac:dyDescent="0.2">
      <c r="A77" s="50" t="s">
        <v>354</v>
      </c>
      <c r="B77" s="50" t="s">
        <v>355</v>
      </c>
      <c r="C77" s="50" t="s">
        <v>255</v>
      </c>
      <c r="D77" s="50" t="s">
        <v>368</v>
      </c>
      <c r="E77" s="50" t="s">
        <v>347</v>
      </c>
      <c r="F77" s="50" t="s">
        <v>128</v>
      </c>
      <c r="G77" s="50" t="s">
        <v>186</v>
      </c>
      <c r="H77" s="50" t="s">
        <v>402</v>
      </c>
      <c r="I77" s="152" t="s">
        <v>1627</v>
      </c>
      <c r="J77" s="50" t="s">
        <v>132</v>
      </c>
      <c r="K77" s="50" t="s">
        <v>177</v>
      </c>
      <c r="L77" s="50" t="s">
        <v>134</v>
      </c>
      <c r="M77" s="50" t="s">
        <v>285</v>
      </c>
      <c r="N77" s="50" t="s">
        <v>227</v>
      </c>
      <c r="O77" s="50" t="s">
        <v>137</v>
      </c>
      <c r="P77" s="153">
        <v>44228</v>
      </c>
      <c r="Q77" s="50" t="s">
        <v>216</v>
      </c>
      <c r="R77" s="50" t="s">
        <v>126</v>
      </c>
      <c r="S77" s="50" t="s">
        <v>125</v>
      </c>
      <c r="T77" s="50" t="s">
        <v>264</v>
      </c>
      <c r="U77" s="50" t="s">
        <v>140</v>
      </c>
      <c r="V77" s="50" t="e">
        <f t="shared" si="15"/>
        <v>#N/A</v>
      </c>
      <c r="W77" s="50" t="s">
        <v>1205</v>
      </c>
      <c r="X77" s="50" t="s">
        <v>282</v>
      </c>
      <c r="Y77" s="50" t="s">
        <v>482</v>
      </c>
      <c r="Z77" s="50" t="s">
        <v>144</v>
      </c>
      <c r="AA77" s="153">
        <v>45657</v>
      </c>
      <c r="AB77" s="50" t="s">
        <v>225</v>
      </c>
      <c r="AC77" s="153">
        <v>45266</v>
      </c>
      <c r="AD77" s="50" t="str">
        <f>VLOOKUP($T77,Tipologias!$F$64:$G$67,2,FALSE)</f>
        <v>MEDIO</v>
      </c>
      <c r="AE77" s="50">
        <f t="shared" si="17"/>
        <v>2</v>
      </c>
      <c r="AF77" s="50" t="str">
        <f>VLOOKUP($U77,Tipologias!$C$25:$E$29,3,FALSE)</f>
        <v>MEDIO</v>
      </c>
      <c r="AG77" s="50">
        <f t="shared" si="10"/>
        <v>2</v>
      </c>
      <c r="AH77" s="50">
        <f>VLOOKUP($X77,Tipologias!$C$43:$D$47,2,FALSE)</f>
        <v>2</v>
      </c>
      <c r="AI77" s="50">
        <f>VLOOKUP($Y77,Tipologias!$C$51:$D$59,2,FALSE)</f>
        <v>2</v>
      </c>
      <c r="AJ77" s="50" t="str">
        <f t="shared" si="18"/>
        <v>MEDIO</v>
      </c>
      <c r="AK77" s="50" t="str">
        <f>VLOOKUP($W77,Tipologias!$C$33:$E$37,3,FALSE)</f>
        <v>ALTO</v>
      </c>
      <c r="AL77" s="50" t="str">
        <f t="shared" si="16"/>
        <v>ALTO</v>
      </c>
      <c r="AM77" s="51" t="str">
        <f t="shared" si="19"/>
        <v>ALTO</v>
      </c>
      <c r="AN77" s="50" t="str">
        <f t="shared" si="20"/>
        <v>2) INFORMACIÓN PÚBLICA CLASIFICADA</v>
      </c>
      <c r="AO77" s="50" t="e">
        <f>VLOOKUP($T77,Tipologias!$C$6:$I$21,3,FALSE)</f>
        <v>#N/A</v>
      </c>
      <c r="AP77" s="50" t="e">
        <f t="shared" si="11"/>
        <v>#N/A</v>
      </c>
      <c r="AQ77" s="50" t="e">
        <f>VLOOKUP($T77,Tipologias!$C$6:$I$21,5,FALSE)</f>
        <v>#N/A</v>
      </c>
      <c r="AR77" s="180" t="s">
        <v>146</v>
      </c>
    </row>
    <row r="78" spans="1:44" ht="67.5" customHeight="1" x14ac:dyDescent="0.2">
      <c r="A78" s="50" t="s">
        <v>354</v>
      </c>
      <c r="B78" s="50" t="s">
        <v>355</v>
      </c>
      <c r="C78" s="50" t="s">
        <v>255</v>
      </c>
      <c r="D78" s="50" t="s">
        <v>368</v>
      </c>
      <c r="E78" s="50" t="s">
        <v>347</v>
      </c>
      <c r="F78" s="50" t="s">
        <v>128</v>
      </c>
      <c r="G78" s="50" t="s">
        <v>186</v>
      </c>
      <c r="H78" s="50" t="s">
        <v>408</v>
      </c>
      <c r="I78" s="152" t="s">
        <v>409</v>
      </c>
      <c r="J78" s="50" t="s">
        <v>132</v>
      </c>
      <c r="K78" s="50" t="s">
        <v>177</v>
      </c>
      <c r="L78" s="50" t="s">
        <v>134</v>
      </c>
      <c r="M78" s="50" t="s">
        <v>285</v>
      </c>
      <c r="N78" s="50" t="s">
        <v>227</v>
      </c>
      <c r="O78" s="50" t="s">
        <v>137</v>
      </c>
      <c r="P78" s="153">
        <v>44228</v>
      </c>
      <c r="Q78" s="50" t="s">
        <v>216</v>
      </c>
      <c r="R78" s="50" t="s">
        <v>126</v>
      </c>
      <c r="S78" s="50" t="s">
        <v>125</v>
      </c>
      <c r="T78" s="50" t="s">
        <v>264</v>
      </c>
      <c r="U78" s="50" t="s">
        <v>140</v>
      </c>
      <c r="V78" s="50" t="e">
        <f t="shared" si="15"/>
        <v>#N/A</v>
      </c>
      <c r="W78" s="50" t="s">
        <v>168</v>
      </c>
      <c r="X78" s="50" t="s">
        <v>224</v>
      </c>
      <c r="Y78" s="50" t="s">
        <v>471</v>
      </c>
      <c r="Z78" s="50" t="s">
        <v>144</v>
      </c>
      <c r="AA78" s="153">
        <v>45657</v>
      </c>
      <c r="AB78" s="50" t="s">
        <v>225</v>
      </c>
      <c r="AC78" s="153">
        <v>45266</v>
      </c>
      <c r="AD78" s="50" t="str">
        <f>VLOOKUP($T78,Tipologias!$F$64:$G$67,2,FALSE)</f>
        <v>MEDIO</v>
      </c>
      <c r="AE78" s="50">
        <f t="shared" si="17"/>
        <v>2</v>
      </c>
      <c r="AF78" s="50" t="str">
        <f>VLOOKUP($U78,Tipologias!$C$25:$E$29,3,FALSE)</f>
        <v>MEDIO</v>
      </c>
      <c r="AG78" s="50">
        <f t="shared" si="10"/>
        <v>2</v>
      </c>
      <c r="AH78" s="50">
        <f>VLOOKUP($X78,Tipologias!$C$43:$D$47,2,FALSE)</f>
        <v>1</v>
      </c>
      <c r="AI78" s="50">
        <f>VLOOKUP($Y78,Tipologias!$C$51:$D$59,2,FALSE)</f>
        <v>1.5</v>
      </c>
      <c r="AJ78" s="50" t="str">
        <f t="shared" si="18"/>
        <v>MEDIO</v>
      </c>
      <c r="AK78" s="50" t="str">
        <f>VLOOKUP($W78,Tipologias!$C$33:$E$37,3,FALSE)</f>
        <v>MEDIO</v>
      </c>
      <c r="AL78" s="50" t="str">
        <f t="shared" si="16"/>
        <v>MEDIO</v>
      </c>
      <c r="AM78" s="51" t="str">
        <f t="shared" si="19"/>
        <v>MEDIO</v>
      </c>
      <c r="AN78" s="50" t="str">
        <f t="shared" si="20"/>
        <v>2) INFORMACIÓN PÚBLICA CLASIFICADA</v>
      </c>
      <c r="AO78" s="50" t="e">
        <f>VLOOKUP($T78,Tipologias!$C$6:$I$21,3,FALSE)</f>
        <v>#N/A</v>
      </c>
      <c r="AP78" s="50" t="e">
        <f t="shared" si="11"/>
        <v>#N/A</v>
      </c>
      <c r="AQ78" s="50" t="e">
        <f>VLOOKUP($T78,Tipologias!$C$6:$I$21,5,FALSE)</f>
        <v>#N/A</v>
      </c>
      <c r="AR78" s="180" t="s">
        <v>146</v>
      </c>
    </row>
    <row r="79" spans="1:44" ht="67.5" customHeight="1" x14ac:dyDescent="0.2">
      <c r="A79" s="50" t="s">
        <v>354</v>
      </c>
      <c r="B79" s="50" t="s">
        <v>355</v>
      </c>
      <c r="C79" s="50" t="s">
        <v>255</v>
      </c>
      <c r="D79" s="50" t="s">
        <v>368</v>
      </c>
      <c r="E79" s="50" t="s">
        <v>347</v>
      </c>
      <c r="F79" s="50" t="s">
        <v>128</v>
      </c>
      <c r="G79" s="50" t="s">
        <v>186</v>
      </c>
      <c r="H79" s="50" t="s">
        <v>1908</v>
      </c>
      <c r="I79" s="152" t="s">
        <v>1909</v>
      </c>
      <c r="J79" s="50" t="s">
        <v>132</v>
      </c>
      <c r="K79" s="50" t="s">
        <v>186</v>
      </c>
      <c r="L79" s="50" t="s">
        <v>186</v>
      </c>
      <c r="M79" s="50" t="s">
        <v>186</v>
      </c>
      <c r="N79" s="50" t="s">
        <v>186</v>
      </c>
      <c r="O79" s="50" t="s">
        <v>186</v>
      </c>
      <c r="P79" s="50" t="s">
        <v>186</v>
      </c>
      <c r="Q79" s="50" t="s">
        <v>216</v>
      </c>
      <c r="R79" s="50" t="s">
        <v>332</v>
      </c>
      <c r="S79" s="50" t="s">
        <v>332</v>
      </c>
      <c r="T79" s="50" t="s">
        <v>562</v>
      </c>
      <c r="U79" s="50" t="s">
        <v>140</v>
      </c>
      <c r="V79" s="50"/>
      <c r="W79" s="50" t="s">
        <v>168</v>
      </c>
      <c r="X79" s="50" t="s">
        <v>142</v>
      </c>
      <c r="Y79" s="50" t="s">
        <v>155</v>
      </c>
      <c r="Z79" s="50"/>
      <c r="AA79" s="153"/>
      <c r="AB79" s="50"/>
      <c r="AC79" s="153"/>
      <c r="AD79" s="50"/>
      <c r="AE79" s="50"/>
      <c r="AF79" s="50"/>
      <c r="AG79" s="50"/>
      <c r="AH79" s="50"/>
      <c r="AI79" s="50"/>
      <c r="AJ79" s="50" t="s">
        <v>1201</v>
      </c>
      <c r="AK79" s="50" t="s">
        <v>1201</v>
      </c>
      <c r="AL79" s="50" t="s">
        <v>977</v>
      </c>
      <c r="AM79" s="51" t="s">
        <v>1201</v>
      </c>
      <c r="AN79" s="50" t="str">
        <f t="shared" si="20"/>
        <v>3) INFORMACIÓN PÚBLICA RESERVADA</v>
      </c>
      <c r="AO79" s="180" t="s">
        <v>146</v>
      </c>
      <c r="AP79" s="50"/>
      <c r="AQ79" s="50"/>
      <c r="AR79" s="180" t="s">
        <v>146</v>
      </c>
    </row>
    <row r="80" spans="1:44" ht="67.5" customHeight="1" x14ac:dyDescent="0.2">
      <c r="A80" s="50" t="s">
        <v>354</v>
      </c>
      <c r="B80" s="50" t="s">
        <v>355</v>
      </c>
      <c r="C80" s="50" t="s">
        <v>255</v>
      </c>
      <c r="D80" s="50" t="s">
        <v>368</v>
      </c>
      <c r="E80" s="50" t="s">
        <v>347</v>
      </c>
      <c r="F80" s="50" t="s">
        <v>128</v>
      </c>
      <c r="G80" s="50" t="s">
        <v>186</v>
      </c>
      <c r="H80" s="50" t="s">
        <v>410</v>
      </c>
      <c r="I80" s="152" t="s">
        <v>411</v>
      </c>
      <c r="J80" s="50" t="s">
        <v>132</v>
      </c>
      <c r="K80" s="50" t="s">
        <v>177</v>
      </c>
      <c r="L80" s="50" t="s">
        <v>134</v>
      </c>
      <c r="M80" s="50" t="s">
        <v>285</v>
      </c>
      <c r="N80" s="50" t="s">
        <v>227</v>
      </c>
      <c r="O80" s="50" t="s">
        <v>137</v>
      </c>
      <c r="P80" s="153">
        <v>44228</v>
      </c>
      <c r="Q80" s="50" t="s">
        <v>216</v>
      </c>
      <c r="R80" s="50" t="s">
        <v>126</v>
      </c>
      <c r="S80" s="50" t="s">
        <v>125</v>
      </c>
      <c r="T80" s="50" t="s">
        <v>264</v>
      </c>
      <c r="U80" s="50" t="s">
        <v>140</v>
      </c>
      <c r="V80" s="50" t="e">
        <f t="shared" si="15"/>
        <v>#N/A</v>
      </c>
      <c r="W80" s="50" t="s">
        <v>141</v>
      </c>
      <c r="X80" s="50" t="s">
        <v>224</v>
      </c>
      <c r="Y80" s="50" t="s">
        <v>200</v>
      </c>
      <c r="Z80" s="50" t="s">
        <v>144</v>
      </c>
      <c r="AA80" s="153">
        <v>45657</v>
      </c>
      <c r="AB80" s="50" t="s">
        <v>225</v>
      </c>
      <c r="AC80" s="153">
        <v>45266</v>
      </c>
      <c r="AD80" s="50" t="str">
        <f>VLOOKUP($T80,Tipologias!$F$64:$G$67,2,FALSE)</f>
        <v>MEDIO</v>
      </c>
      <c r="AE80" s="50">
        <f t="shared" si="17"/>
        <v>2</v>
      </c>
      <c r="AF80" s="50" t="str">
        <f>VLOOKUP($U80,Tipologias!$C$25:$E$29,3,FALSE)</f>
        <v>MEDIO</v>
      </c>
      <c r="AG80" s="50">
        <f t="shared" si="10"/>
        <v>2</v>
      </c>
      <c r="AH80" s="50">
        <f>VLOOKUP($X80,Tipologias!$C$43:$D$47,2,FALSE)</f>
        <v>1</v>
      </c>
      <c r="AI80" s="50">
        <f>VLOOKUP($Y80,Tipologias!$C$51:$D$59,2,FALSE)</f>
        <v>0.25</v>
      </c>
      <c r="AJ80" s="50" t="str">
        <f t="shared" si="18"/>
        <v>MEDIO</v>
      </c>
      <c r="AK80" s="50" t="str">
        <f>VLOOKUP($W80,Tipologias!$C$33:$E$37,3,FALSE)</f>
        <v>BAJO</v>
      </c>
      <c r="AL80" s="50" t="str">
        <f t="shared" si="16"/>
        <v>BAJO</v>
      </c>
      <c r="AM80" s="51" t="str">
        <f t="shared" si="19"/>
        <v>MEDIO</v>
      </c>
      <c r="AN80" s="50" t="str">
        <f t="shared" si="20"/>
        <v>2) INFORMACIÓN PÚBLICA CLASIFICADA</v>
      </c>
      <c r="AO80" s="50" t="e">
        <f>VLOOKUP($T80,Tipologias!$C$6:$I$21,3,FALSE)</f>
        <v>#N/A</v>
      </c>
      <c r="AP80" s="50" t="e">
        <f t="shared" si="11"/>
        <v>#N/A</v>
      </c>
      <c r="AQ80" s="50" t="e">
        <f>VLOOKUP($T80,Tipologias!$C$6:$I$21,5,FALSE)</f>
        <v>#N/A</v>
      </c>
      <c r="AR80" s="180" t="s">
        <v>146</v>
      </c>
    </row>
    <row r="81" spans="1:44" ht="67.5" customHeight="1" x14ac:dyDescent="0.2">
      <c r="A81" s="50" t="s">
        <v>354</v>
      </c>
      <c r="B81" s="50" t="s">
        <v>355</v>
      </c>
      <c r="C81" s="50" t="s">
        <v>255</v>
      </c>
      <c r="D81" s="50" t="s">
        <v>364</v>
      </c>
      <c r="E81" s="50" t="s">
        <v>347</v>
      </c>
      <c r="F81" s="50" t="s">
        <v>128</v>
      </c>
      <c r="G81" s="50" t="s">
        <v>186</v>
      </c>
      <c r="H81" s="50" t="s">
        <v>1836</v>
      </c>
      <c r="I81" s="152" t="s">
        <v>1669</v>
      </c>
      <c r="J81" s="50" t="s">
        <v>132</v>
      </c>
      <c r="K81" s="50" t="s">
        <v>281</v>
      </c>
      <c r="L81" s="50" t="s">
        <v>1670</v>
      </c>
      <c r="M81" s="50" t="s">
        <v>1673</v>
      </c>
      <c r="N81" s="50" t="s">
        <v>227</v>
      </c>
      <c r="O81" s="50" t="s">
        <v>186</v>
      </c>
      <c r="P81" s="153">
        <v>44228</v>
      </c>
      <c r="Q81" s="50" t="s">
        <v>216</v>
      </c>
      <c r="R81" s="50" t="s">
        <v>1671</v>
      </c>
      <c r="S81" s="50" t="s">
        <v>1672</v>
      </c>
      <c r="T81" s="50" t="s">
        <v>139</v>
      </c>
      <c r="U81" s="50" t="s">
        <v>140</v>
      </c>
      <c r="V81" s="50" t="str">
        <f t="shared" si="15"/>
        <v>LEY 527 ARTÍCULO 27 Y 28
ARTÍCULO  27. "TODAS LAS PERSONAS TIENEN DERECHO A CONSULTAR LOS DOCUMENTOS DE ARCHIVOS PÚBLICOS Y A QUE SE LES EXPIDA COPIA DE LOS MISMOS, SIEMPRE QUE DICHOS DOCUMENTOS NO TENGAN CARÁCTER RESERVADO CONFORME A LA CONSTITUCIÓN O A LA LEY."</v>
      </c>
      <c r="W81" s="50" t="s">
        <v>141</v>
      </c>
      <c r="X81" s="50" t="s">
        <v>142</v>
      </c>
      <c r="Y81" s="50" t="s">
        <v>143</v>
      </c>
      <c r="Z81" s="50" t="s">
        <v>144</v>
      </c>
      <c r="AA81" s="153">
        <v>45657</v>
      </c>
      <c r="AB81" s="50" t="s">
        <v>225</v>
      </c>
      <c r="AC81" s="153">
        <v>45266</v>
      </c>
      <c r="AD81" s="50" t="str">
        <f>VLOOKUP($T81,Tipologias!$F$64:$G$67,2,FALSE)</f>
        <v>BAJO</v>
      </c>
      <c r="AE81" s="50">
        <f t="shared" si="17"/>
        <v>1</v>
      </c>
      <c r="AF81" s="50" t="str">
        <f>VLOOKUP($U81,Tipologias!$C$25:$E$29,3,FALSE)</f>
        <v>MEDIO</v>
      </c>
      <c r="AG81" s="50">
        <f t="shared" si="10"/>
        <v>2</v>
      </c>
      <c r="AH81" s="50">
        <f>VLOOKUP($X81,Tipologias!$C$43:$D$47,2,FALSE)</f>
        <v>0.5</v>
      </c>
      <c r="AI81" s="50">
        <f>VLOOKUP($Y81,Tipologias!$C$51:$D$59,2,FALSE)</f>
        <v>1</v>
      </c>
      <c r="AJ81" s="50" t="str">
        <f>VLOOKUP($W81,Tipologias!$C$33:$E$37,3,FALSE)</f>
        <v>BAJO</v>
      </c>
      <c r="AK81" s="50" t="str">
        <f>VLOOKUP($W81,Tipologias!$C$33:$E$37,3,FALSE)</f>
        <v>BAJO</v>
      </c>
      <c r="AL81" s="50" t="str">
        <f t="shared" si="16"/>
        <v>BAJO</v>
      </c>
      <c r="AM81" s="51" t="str">
        <f t="shared" si="19"/>
        <v>BAJO</v>
      </c>
      <c r="AN81" s="50" t="str">
        <f t="shared" si="20"/>
        <v>1) INFORMACIÓN PÚBLICA</v>
      </c>
      <c r="AO81" s="50" t="str">
        <f>VLOOKUP($T81,Tipologias!$C$6:$I$21,3,FALSE)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81" s="50" t="str">
        <f t="shared" si="11"/>
        <v>LEY 527 ARTÍCULO 27 Y 28
ARTÍCULO  27. "TODAS LAS PERSONAS TIENEN DERECHO A CONSULTAR LOS DOCUMENTOS DE ARCHIVOS PÚBLICOS Y A QUE SE LES EXPIDA COPIA DE LOS MISMOS, SIEMPRE QUE DICHOS DOCUMENTOS NO TENGAN CARÁCTER RESERVADO CONFORME A LA CONSTITUCIÓN O A LA LEY."</v>
      </c>
      <c r="AQ81" s="50" t="str">
        <f>VLOOKUP($T81,Tipologias!$C$6:$I$21,5,FALSE)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81" s="180" t="s">
        <v>146</v>
      </c>
    </row>
    <row r="82" spans="1:44" ht="123.75" customHeight="1" x14ac:dyDescent="0.2">
      <c r="A82" s="50" t="s">
        <v>354</v>
      </c>
      <c r="B82" s="50" t="s">
        <v>355</v>
      </c>
      <c r="C82" s="50" t="s">
        <v>255</v>
      </c>
      <c r="D82" s="50" t="s">
        <v>364</v>
      </c>
      <c r="E82" s="50" t="s">
        <v>347</v>
      </c>
      <c r="F82" s="50" t="s">
        <v>128</v>
      </c>
      <c r="G82" s="50" t="s">
        <v>186</v>
      </c>
      <c r="H82" s="50" t="s">
        <v>1837</v>
      </c>
      <c r="I82" s="152" t="s">
        <v>1674</v>
      </c>
      <c r="J82" s="50" t="s">
        <v>132</v>
      </c>
      <c r="K82" s="50" t="s">
        <v>281</v>
      </c>
      <c r="L82" s="50" t="s">
        <v>1675</v>
      </c>
      <c r="M82" s="50" t="s">
        <v>151</v>
      </c>
      <c r="N82" s="50" t="s">
        <v>1665</v>
      </c>
      <c r="O82" s="50" t="s">
        <v>137</v>
      </c>
      <c r="P82" s="153">
        <v>44228</v>
      </c>
      <c r="Q82" s="50" t="s">
        <v>216</v>
      </c>
      <c r="R82" s="50" t="s">
        <v>1676</v>
      </c>
      <c r="S82" s="50" t="s">
        <v>1677</v>
      </c>
      <c r="T82" s="50" t="s">
        <v>139</v>
      </c>
      <c r="U82" s="50" t="s">
        <v>140</v>
      </c>
      <c r="V82" s="50" t="str">
        <f t="shared" si="15"/>
        <v>LEY 527 ARTÍCULO 27 Y 28
ARTÍCULO  27. "TODAS LAS PERSONAS TIENEN DERECHO A CONSULTAR LOS DOCUMENTOS DE ARCHIVOS PÚBLICOS Y A QUE SE LES EXPIDA COPIA DE LOS MISMOS, SIEMPRE QUE DICHOS DOCUMENTOS NO TENGAN CARÁCTER RESERVADO CONFORME A LA CONSTITUCIÓN O A LA LEY."</v>
      </c>
      <c r="W82" s="50" t="s">
        <v>141</v>
      </c>
      <c r="X82" s="50" t="s">
        <v>142</v>
      </c>
      <c r="Y82" s="50" t="s">
        <v>143</v>
      </c>
      <c r="Z82" s="50" t="s">
        <v>144</v>
      </c>
      <c r="AA82" s="153">
        <v>45657</v>
      </c>
      <c r="AB82" s="50" t="s">
        <v>225</v>
      </c>
      <c r="AC82" s="153">
        <v>45266</v>
      </c>
      <c r="AD82" s="50" t="str">
        <f>VLOOKUP($T82,Tipologias!$F$64:$G$67,2,FALSE)</f>
        <v>BAJO</v>
      </c>
      <c r="AE82" s="50">
        <f t="shared" si="17"/>
        <v>1</v>
      </c>
      <c r="AF82" s="50" t="str">
        <f>VLOOKUP($U82,Tipologias!$C$25:$E$29,3,FALSE)</f>
        <v>MEDIO</v>
      </c>
      <c r="AG82" s="50">
        <f t="shared" si="10"/>
        <v>2</v>
      </c>
      <c r="AH82" s="50">
        <f>VLOOKUP($X82,Tipologias!$C$43:$D$47,2,FALSE)</f>
        <v>0.5</v>
      </c>
      <c r="AI82" s="50">
        <f>VLOOKUP($Y82,Tipologias!$C$51:$D$59,2,FALSE)</f>
        <v>1</v>
      </c>
      <c r="AJ82" s="50" t="str">
        <f>VLOOKUP($W82,Tipologias!$C$33:$E$37,3,FALSE)</f>
        <v>BAJO</v>
      </c>
      <c r="AK82" s="50" t="str">
        <f>VLOOKUP($W82,Tipologias!$C$33:$E$37,3,FALSE)</f>
        <v>BAJO</v>
      </c>
      <c r="AL82" s="50" t="str">
        <f t="shared" si="16"/>
        <v>BAJO</v>
      </c>
      <c r="AM82" s="51" t="str">
        <f t="shared" si="19"/>
        <v>BAJO</v>
      </c>
      <c r="AN82" s="50" t="str">
        <f t="shared" si="20"/>
        <v>1) INFORMACIÓN PÚBLICA</v>
      </c>
      <c r="AO82" s="50" t="str">
        <f>VLOOKUP($T82,Tipologias!$C$6:$I$21,3,FALSE)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82" s="50" t="str">
        <f t="shared" si="11"/>
        <v>LEY 527 ARTÍCULO 27 Y 28
ARTÍCULO  27. "TODAS LAS PERSONAS TIENEN DERECHO A CONSULTAR LOS DOCUMENTOS DE ARCHIVOS PÚBLICOS Y A QUE SE LES EXPIDA COPIA DE LOS MISMOS, SIEMPRE QUE DICHOS DOCUMENTOS NO TENGAN CARÁCTER RESERVADO CONFORME A LA CONSTITUCIÓN O A LA LEY."</v>
      </c>
      <c r="AQ82" s="50" t="str">
        <f>VLOOKUP($T82,Tipologias!$C$6:$I$21,5,FALSE)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82" s="180" t="s">
        <v>146</v>
      </c>
    </row>
    <row r="83" spans="1:44" ht="99.95" customHeight="1" x14ac:dyDescent="0.2">
      <c r="A83" s="50" t="s">
        <v>354</v>
      </c>
      <c r="B83" s="50" t="s">
        <v>355</v>
      </c>
      <c r="C83" s="50" t="s">
        <v>255</v>
      </c>
      <c r="D83" s="50" t="s">
        <v>364</v>
      </c>
      <c r="E83" s="50" t="s">
        <v>347</v>
      </c>
      <c r="F83" s="50" t="s">
        <v>128</v>
      </c>
      <c r="G83" s="50" t="s">
        <v>186</v>
      </c>
      <c r="H83" s="50" t="s">
        <v>420</v>
      </c>
      <c r="I83" s="152" t="s">
        <v>1628</v>
      </c>
      <c r="J83" s="50" t="s">
        <v>132</v>
      </c>
      <c r="K83" s="50" t="s">
        <v>281</v>
      </c>
      <c r="L83" s="50" t="s">
        <v>134</v>
      </c>
      <c r="M83" s="50" t="s">
        <v>259</v>
      </c>
      <c r="N83" s="50" t="s">
        <v>1678</v>
      </c>
      <c r="O83" s="50" t="s">
        <v>137</v>
      </c>
      <c r="P83" s="153">
        <v>44228</v>
      </c>
      <c r="Q83" s="50" t="s">
        <v>216</v>
      </c>
      <c r="R83" s="50" t="s">
        <v>1679</v>
      </c>
      <c r="S83" s="50" t="s">
        <v>125</v>
      </c>
      <c r="T83" s="50" t="s">
        <v>264</v>
      </c>
      <c r="U83" s="50" t="s">
        <v>140</v>
      </c>
      <c r="V83" s="50" t="e">
        <f t="shared" si="15"/>
        <v>#N/A</v>
      </c>
      <c r="W83" s="50" t="s">
        <v>168</v>
      </c>
      <c r="X83" s="50" t="s">
        <v>224</v>
      </c>
      <c r="Y83" s="50" t="s">
        <v>143</v>
      </c>
      <c r="Z83" s="50" t="s">
        <v>144</v>
      </c>
      <c r="AA83" s="153">
        <v>45657</v>
      </c>
      <c r="AB83" s="50" t="s">
        <v>225</v>
      </c>
      <c r="AC83" s="153">
        <v>45266</v>
      </c>
      <c r="AD83" s="50" t="str">
        <f>VLOOKUP($T83,Tipologias!$F$64:$G$67,2,FALSE)</f>
        <v>MEDIO</v>
      </c>
      <c r="AE83" s="50">
        <f t="shared" si="17"/>
        <v>2</v>
      </c>
      <c r="AF83" s="50" t="str">
        <f>VLOOKUP($U83,Tipologias!$C$25:$E$29,3,FALSE)</f>
        <v>MEDIO</v>
      </c>
      <c r="AG83" s="50">
        <f t="shared" si="10"/>
        <v>2</v>
      </c>
      <c r="AH83" s="50">
        <f>VLOOKUP($X83,Tipologias!$C$43:$D$47,2,FALSE)</f>
        <v>1</v>
      </c>
      <c r="AI83" s="50">
        <f>VLOOKUP($Y83,Tipologias!$C$51:$D$59,2,FALSE)</f>
        <v>1</v>
      </c>
      <c r="AJ83" s="50" t="str">
        <f t="shared" si="18"/>
        <v>MEDIO</v>
      </c>
      <c r="AK83" s="50" t="str">
        <f>VLOOKUP($W83,Tipologias!$C$33:$E$37,3,FALSE)</f>
        <v>MEDIO</v>
      </c>
      <c r="AL83" s="50" t="str">
        <f t="shared" si="16"/>
        <v>MEDIO</v>
      </c>
      <c r="AM83" s="51" t="str">
        <f t="shared" si="19"/>
        <v>MEDIO</v>
      </c>
      <c r="AN83" s="50" t="str">
        <f t="shared" si="20"/>
        <v>2) INFORMACIÓN PÚBLICA CLASIFICADA</v>
      </c>
      <c r="AO83" s="50" t="e">
        <f>VLOOKUP($T83,Tipologias!$C$6:$I$21,3,FALSE)</f>
        <v>#N/A</v>
      </c>
      <c r="AP83" s="50" t="e">
        <f t="shared" si="11"/>
        <v>#N/A</v>
      </c>
      <c r="AQ83" s="50" t="e">
        <f>VLOOKUP($T83,Tipologias!$C$6:$I$21,5,FALSE)</f>
        <v>#N/A</v>
      </c>
      <c r="AR83" s="180" t="s">
        <v>146</v>
      </c>
    </row>
    <row r="84" spans="1:44" ht="67.5" customHeight="1" x14ac:dyDescent="0.2">
      <c r="A84" s="50" t="s">
        <v>354</v>
      </c>
      <c r="B84" s="50" t="s">
        <v>355</v>
      </c>
      <c r="C84" s="50" t="s">
        <v>255</v>
      </c>
      <c r="D84" s="50" t="s">
        <v>364</v>
      </c>
      <c r="E84" s="50" t="s">
        <v>347</v>
      </c>
      <c r="F84" s="50" t="s">
        <v>128</v>
      </c>
      <c r="G84" s="50" t="s">
        <v>186</v>
      </c>
      <c r="H84" s="50" t="s">
        <v>422</v>
      </c>
      <c r="I84" s="152" t="s">
        <v>1629</v>
      </c>
      <c r="J84" s="50" t="s">
        <v>132</v>
      </c>
      <c r="K84" s="50" t="s">
        <v>281</v>
      </c>
      <c r="L84" s="50" t="s">
        <v>1680</v>
      </c>
      <c r="M84" s="50" t="s">
        <v>259</v>
      </c>
      <c r="N84" s="50" t="s">
        <v>1681</v>
      </c>
      <c r="O84" s="50" t="s">
        <v>137</v>
      </c>
      <c r="P84" s="153">
        <v>44228</v>
      </c>
      <c r="Q84" s="50" t="s">
        <v>216</v>
      </c>
      <c r="R84" s="50" t="s">
        <v>1676</v>
      </c>
      <c r="S84" s="50" t="s">
        <v>125</v>
      </c>
      <c r="T84" s="50" t="s">
        <v>264</v>
      </c>
      <c r="U84" s="50" t="s">
        <v>140</v>
      </c>
      <c r="V84" s="50" t="e">
        <f t="shared" si="15"/>
        <v>#N/A</v>
      </c>
      <c r="W84" s="50" t="s">
        <v>168</v>
      </c>
      <c r="X84" s="50" t="s">
        <v>142</v>
      </c>
      <c r="Y84" s="50" t="s">
        <v>143</v>
      </c>
      <c r="Z84" s="50" t="s">
        <v>144</v>
      </c>
      <c r="AA84" s="153">
        <v>45657</v>
      </c>
      <c r="AB84" s="50" t="s">
        <v>225</v>
      </c>
      <c r="AC84" s="153">
        <v>45266</v>
      </c>
      <c r="AD84" s="50" t="str">
        <f>VLOOKUP($T84,Tipologias!$F$64:$G$67,2,FALSE)</f>
        <v>MEDIO</v>
      </c>
      <c r="AE84" s="50">
        <f t="shared" si="17"/>
        <v>2</v>
      </c>
      <c r="AF84" s="50" t="str">
        <f>VLOOKUP($U84,Tipologias!$C$25:$E$29,3,FALSE)</f>
        <v>MEDIO</v>
      </c>
      <c r="AG84" s="50">
        <f t="shared" si="10"/>
        <v>2</v>
      </c>
      <c r="AH84" s="50">
        <f>VLOOKUP($X84,Tipologias!$C$43:$D$47,2,FALSE)</f>
        <v>0.5</v>
      </c>
      <c r="AI84" s="50">
        <f>VLOOKUP($Y84,Tipologias!$C$51:$D$59,2,FALSE)</f>
        <v>1</v>
      </c>
      <c r="AJ84" s="50" t="str">
        <f t="shared" si="18"/>
        <v>MEDIO</v>
      </c>
      <c r="AK84" s="50" t="str">
        <f>VLOOKUP($W84,Tipologias!$C$33:$E$37,3,FALSE)</f>
        <v>MEDIO</v>
      </c>
      <c r="AL84" s="50" t="str">
        <f t="shared" si="16"/>
        <v>BAJO</v>
      </c>
      <c r="AM84" s="51" t="str">
        <f t="shared" si="19"/>
        <v>MEDIO</v>
      </c>
      <c r="AN84" s="50" t="str">
        <f t="shared" si="20"/>
        <v>2) INFORMACIÓN PÚBLICA CLASIFICADA</v>
      </c>
      <c r="AO84" s="50" t="e">
        <f>VLOOKUP($T84,Tipologias!$C$6:$I$21,3,FALSE)</f>
        <v>#N/A</v>
      </c>
      <c r="AP84" s="50" t="e">
        <f t="shared" si="11"/>
        <v>#N/A</v>
      </c>
      <c r="AQ84" s="50" t="e">
        <f>VLOOKUP($T84,Tipologias!$C$6:$I$21,5,FALSE)</f>
        <v>#N/A</v>
      </c>
      <c r="AR84" s="180" t="s">
        <v>146</v>
      </c>
    </row>
    <row r="85" spans="1:44" ht="67.5" customHeight="1" x14ac:dyDescent="0.2">
      <c r="A85" s="50" t="s">
        <v>354</v>
      </c>
      <c r="B85" s="50" t="s">
        <v>355</v>
      </c>
      <c r="C85" s="50" t="s">
        <v>255</v>
      </c>
      <c r="D85" s="50" t="s">
        <v>364</v>
      </c>
      <c r="E85" s="50" t="s">
        <v>347</v>
      </c>
      <c r="F85" s="50" t="s">
        <v>128</v>
      </c>
      <c r="G85" s="50" t="s">
        <v>186</v>
      </c>
      <c r="H85" s="50" t="s">
        <v>424</v>
      </c>
      <c r="I85" s="152" t="s">
        <v>1682</v>
      </c>
      <c r="J85" s="50" t="s">
        <v>132</v>
      </c>
      <c r="K85" s="50" t="s">
        <v>281</v>
      </c>
      <c r="L85" s="50" t="s">
        <v>1680</v>
      </c>
      <c r="M85" s="50" t="s">
        <v>285</v>
      </c>
      <c r="N85" s="50" t="s">
        <v>1681</v>
      </c>
      <c r="O85" s="50" t="s">
        <v>137</v>
      </c>
      <c r="P85" s="153">
        <v>44228</v>
      </c>
      <c r="Q85" s="50" t="s">
        <v>216</v>
      </c>
      <c r="R85" s="50" t="s">
        <v>1676</v>
      </c>
      <c r="S85" s="50" t="s">
        <v>125</v>
      </c>
      <c r="T85" s="50" t="s">
        <v>264</v>
      </c>
      <c r="U85" s="50" t="s">
        <v>140</v>
      </c>
      <c r="V85" s="50" t="e">
        <f t="shared" si="15"/>
        <v>#N/A</v>
      </c>
      <c r="W85" s="50" t="s">
        <v>168</v>
      </c>
      <c r="X85" s="50" t="s">
        <v>142</v>
      </c>
      <c r="Y85" s="50" t="s">
        <v>143</v>
      </c>
      <c r="Z85" s="50" t="s">
        <v>144</v>
      </c>
      <c r="AA85" s="153">
        <v>45657</v>
      </c>
      <c r="AB85" s="50" t="s">
        <v>225</v>
      </c>
      <c r="AC85" s="153">
        <v>45266</v>
      </c>
      <c r="AD85" s="50" t="str">
        <f>VLOOKUP($T85,Tipologias!$F$64:$G$67,2,FALSE)</f>
        <v>MEDIO</v>
      </c>
      <c r="AE85" s="50">
        <f t="shared" si="17"/>
        <v>2</v>
      </c>
      <c r="AF85" s="50" t="str">
        <f>VLOOKUP($U85,Tipologias!$C$25:$E$29,3,FALSE)</f>
        <v>MEDIO</v>
      </c>
      <c r="AG85" s="50">
        <f t="shared" si="10"/>
        <v>2</v>
      </c>
      <c r="AH85" s="50">
        <f>VLOOKUP($X85,Tipologias!$C$43:$D$47,2,FALSE)</f>
        <v>0.5</v>
      </c>
      <c r="AI85" s="50">
        <f>VLOOKUP($Y85,Tipologias!$C$51:$D$59,2,FALSE)</f>
        <v>1</v>
      </c>
      <c r="AJ85" s="50" t="str">
        <f t="shared" si="18"/>
        <v>MEDIO</v>
      </c>
      <c r="AK85" s="50" t="str">
        <f>VLOOKUP($W85,Tipologias!$C$33:$E$37,3,FALSE)</f>
        <v>MEDIO</v>
      </c>
      <c r="AL85" s="50" t="str">
        <f t="shared" si="16"/>
        <v>BAJO</v>
      </c>
      <c r="AM85" s="51" t="str">
        <f t="shared" si="19"/>
        <v>MEDIO</v>
      </c>
      <c r="AN85" s="50" t="str">
        <f t="shared" si="20"/>
        <v>2) INFORMACIÓN PÚBLICA CLASIFICADA</v>
      </c>
      <c r="AO85" s="50" t="e">
        <f>VLOOKUP($T85,Tipologias!$C$6:$I$21,3,FALSE)</f>
        <v>#N/A</v>
      </c>
      <c r="AP85" s="50" t="e">
        <f t="shared" si="11"/>
        <v>#N/A</v>
      </c>
      <c r="AQ85" s="50" t="e">
        <f>VLOOKUP($T85,Tipologias!$C$6:$I$21,5,FALSE)</f>
        <v>#N/A</v>
      </c>
      <c r="AR85" s="180" t="s">
        <v>146</v>
      </c>
    </row>
    <row r="86" spans="1:44" ht="67.5" customHeight="1" x14ac:dyDescent="0.2">
      <c r="A86" s="50" t="s">
        <v>354</v>
      </c>
      <c r="B86" s="50" t="s">
        <v>355</v>
      </c>
      <c r="C86" s="50" t="s">
        <v>255</v>
      </c>
      <c r="D86" s="50" t="s">
        <v>364</v>
      </c>
      <c r="E86" s="50" t="s">
        <v>347</v>
      </c>
      <c r="F86" s="50" t="s">
        <v>128</v>
      </c>
      <c r="G86" s="50" t="s">
        <v>186</v>
      </c>
      <c r="H86" s="50" t="s">
        <v>428</v>
      </c>
      <c r="I86" s="152" t="s">
        <v>1630</v>
      </c>
      <c r="J86" s="50" t="s">
        <v>132</v>
      </c>
      <c r="K86" s="50" t="s">
        <v>281</v>
      </c>
      <c r="L86" s="50" t="s">
        <v>1680</v>
      </c>
      <c r="M86" s="50" t="s">
        <v>259</v>
      </c>
      <c r="N86" s="50" t="s">
        <v>1681</v>
      </c>
      <c r="O86" s="50" t="s">
        <v>137</v>
      </c>
      <c r="P86" s="153">
        <v>44228</v>
      </c>
      <c r="Q86" s="50" t="s">
        <v>216</v>
      </c>
      <c r="R86" s="50" t="s">
        <v>1676</v>
      </c>
      <c r="S86" s="50" t="s">
        <v>125</v>
      </c>
      <c r="T86" s="50" t="s">
        <v>264</v>
      </c>
      <c r="U86" s="50" t="s">
        <v>140</v>
      </c>
      <c r="V86" s="50" t="e">
        <f t="shared" si="15"/>
        <v>#N/A</v>
      </c>
      <c r="W86" s="50" t="s">
        <v>168</v>
      </c>
      <c r="X86" s="50" t="s">
        <v>142</v>
      </c>
      <c r="Y86" s="50" t="s">
        <v>143</v>
      </c>
      <c r="Z86" s="50" t="s">
        <v>144</v>
      </c>
      <c r="AA86" s="153">
        <v>45657</v>
      </c>
      <c r="AB86" s="50" t="s">
        <v>225</v>
      </c>
      <c r="AC86" s="153">
        <v>45266</v>
      </c>
      <c r="AD86" s="50" t="str">
        <f>VLOOKUP($T86,Tipologias!$F$64:$G$67,2,FALSE)</f>
        <v>MEDIO</v>
      </c>
      <c r="AE86" s="50">
        <f t="shared" si="17"/>
        <v>2</v>
      </c>
      <c r="AF86" s="50" t="str">
        <f>VLOOKUP($U86,Tipologias!$C$25:$E$29,3,FALSE)</f>
        <v>MEDIO</v>
      </c>
      <c r="AG86" s="50">
        <f t="shared" ref="AG86:AG100" si="24">IF(U86="",0,IF(AF86="Bajo",1,IF(AF86="Medio",2,3)))</f>
        <v>2</v>
      </c>
      <c r="AH86" s="50">
        <f>VLOOKUP($X86,Tipologias!$C$43:$D$47,2,FALSE)</f>
        <v>0.5</v>
      </c>
      <c r="AI86" s="50">
        <f>VLOOKUP($Y86,Tipologias!$C$51:$D$59,2,FALSE)</f>
        <v>1</v>
      </c>
      <c r="AJ86" s="50" t="str">
        <f t="shared" si="18"/>
        <v>MEDIO</v>
      </c>
      <c r="AK86" s="50" t="str">
        <f>VLOOKUP($W86,Tipologias!$C$33:$E$37,3,FALSE)</f>
        <v>MEDIO</v>
      </c>
      <c r="AL86" s="50" t="str">
        <f t="shared" si="16"/>
        <v>BAJO</v>
      </c>
      <c r="AM86" s="51" t="str">
        <f t="shared" si="19"/>
        <v>MEDIO</v>
      </c>
      <c r="AN86" s="50" t="str">
        <f t="shared" si="20"/>
        <v>2) INFORMACIÓN PÚBLICA CLASIFICADA</v>
      </c>
      <c r="AO86" s="50" t="e">
        <f>VLOOKUP($T86,Tipologias!$C$6:$I$21,3,FALSE)</f>
        <v>#N/A</v>
      </c>
      <c r="AP86" s="50" t="e">
        <f t="shared" ref="AP86:AP100" si="25">V86</f>
        <v>#N/A</v>
      </c>
      <c r="AQ86" s="50" t="e">
        <f>VLOOKUP($T86,Tipologias!$C$6:$I$21,5,FALSE)</f>
        <v>#N/A</v>
      </c>
      <c r="AR86" s="180" t="s">
        <v>146</v>
      </c>
    </row>
    <row r="87" spans="1:44" ht="67.5" customHeight="1" x14ac:dyDescent="0.2">
      <c r="A87" s="50" t="s">
        <v>354</v>
      </c>
      <c r="B87" s="50" t="s">
        <v>355</v>
      </c>
      <c r="C87" s="50" t="s">
        <v>255</v>
      </c>
      <c r="D87" s="50" t="s">
        <v>364</v>
      </c>
      <c r="E87" s="50" t="s">
        <v>347</v>
      </c>
      <c r="F87" s="50" t="s">
        <v>128</v>
      </c>
      <c r="G87" s="50" t="s">
        <v>186</v>
      </c>
      <c r="H87" s="50" t="s">
        <v>430</v>
      </c>
      <c r="I87" s="152" t="s">
        <v>431</v>
      </c>
      <c r="J87" s="50" t="s">
        <v>132</v>
      </c>
      <c r="K87" s="50" t="s">
        <v>281</v>
      </c>
      <c r="L87" s="50" t="s">
        <v>1680</v>
      </c>
      <c r="M87" s="50" t="s">
        <v>259</v>
      </c>
      <c r="N87" s="50" t="s">
        <v>1681</v>
      </c>
      <c r="O87" s="50" t="s">
        <v>137</v>
      </c>
      <c r="P87" s="153">
        <v>44228</v>
      </c>
      <c r="Q87" s="50" t="s">
        <v>216</v>
      </c>
      <c r="R87" s="50" t="s">
        <v>1676</v>
      </c>
      <c r="S87" s="50" t="s">
        <v>125</v>
      </c>
      <c r="T87" s="50" t="s">
        <v>264</v>
      </c>
      <c r="U87" s="50" t="s">
        <v>140</v>
      </c>
      <c r="V87" s="50" t="e">
        <f t="shared" si="15"/>
        <v>#N/A</v>
      </c>
      <c r="W87" s="50" t="s">
        <v>168</v>
      </c>
      <c r="X87" s="50" t="s">
        <v>142</v>
      </c>
      <c r="Y87" s="50" t="s">
        <v>143</v>
      </c>
      <c r="Z87" s="50" t="s">
        <v>144</v>
      </c>
      <c r="AA87" s="153">
        <v>45657</v>
      </c>
      <c r="AB87" s="50" t="s">
        <v>225</v>
      </c>
      <c r="AC87" s="153">
        <v>45266</v>
      </c>
      <c r="AD87" s="50" t="str">
        <f>VLOOKUP($T87,Tipologias!$F$64:$G$67,2,FALSE)</f>
        <v>MEDIO</v>
      </c>
      <c r="AE87" s="50">
        <f t="shared" si="17"/>
        <v>2</v>
      </c>
      <c r="AF87" s="50" t="str">
        <f>VLOOKUP($U87,Tipologias!$C$25:$E$29,3,FALSE)</f>
        <v>MEDIO</v>
      </c>
      <c r="AG87" s="50">
        <f t="shared" si="24"/>
        <v>2</v>
      </c>
      <c r="AH87" s="50">
        <f>VLOOKUP($X87,Tipologias!$C$43:$D$47,2,FALSE)</f>
        <v>0.5</v>
      </c>
      <c r="AI87" s="50">
        <f>VLOOKUP($Y87,Tipologias!$C$51:$D$59,2,FALSE)</f>
        <v>1</v>
      </c>
      <c r="AJ87" s="50" t="str">
        <f t="shared" si="18"/>
        <v>MEDIO</v>
      </c>
      <c r="AK87" s="50" t="str">
        <f>VLOOKUP($W87,Tipologias!$C$33:$E$37,3,FALSE)</f>
        <v>MEDIO</v>
      </c>
      <c r="AL87" s="50" t="str">
        <f t="shared" si="16"/>
        <v>BAJO</v>
      </c>
      <c r="AM87" s="51" t="str">
        <f t="shared" si="19"/>
        <v>MEDIO</v>
      </c>
      <c r="AN87" s="50" t="str">
        <f t="shared" si="20"/>
        <v>2) INFORMACIÓN PÚBLICA CLASIFICADA</v>
      </c>
      <c r="AO87" s="50" t="e">
        <f>VLOOKUP($T87,Tipologias!$C$6:$I$21,3,FALSE)</f>
        <v>#N/A</v>
      </c>
      <c r="AP87" s="50" t="e">
        <f t="shared" si="25"/>
        <v>#N/A</v>
      </c>
      <c r="AQ87" s="50" t="e">
        <f>VLOOKUP($T87,Tipologias!$C$6:$I$21,5,FALSE)</f>
        <v>#N/A</v>
      </c>
      <c r="AR87" s="180" t="s">
        <v>146</v>
      </c>
    </row>
    <row r="88" spans="1:44" ht="67.5" customHeight="1" x14ac:dyDescent="0.2">
      <c r="A88" s="50" t="s">
        <v>354</v>
      </c>
      <c r="B88" s="50" t="s">
        <v>355</v>
      </c>
      <c r="C88" s="50" t="s">
        <v>255</v>
      </c>
      <c r="D88" s="50" t="s">
        <v>364</v>
      </c>
      <c r="E88" s="50" t="s">
        <v>347</v>
      </c>
      <c r="F88" s="50" t="s">
        <v>128</v>
      </c>
      <c r="G88" s="50" t="s">
        <v>186</v>
      </c>
      <c r="H88" s="50" t="s">
        <v>432</v>
      </c>
      <c r="I88" s="152" t="s">
        <v>433</v>
      </c>
      <c r="J88" s="50" t="s">
        <v>132</v>
      </c>
      <c r="K88" s="50" t="s">
        <v>281</v>
      </c>
      <c r="L88" s="50" t="s">
        <v>1680</v>
      </c>
      <c r="M88" s="50" t="s">
        <v>259</v>
      </c>
      <c r="N88" s="50" t="s">
        <v>1681</v>
      </c>
      <c r="O88" s="50" t="s">
        <v>137</v>
      </c>
      <c r="P88" s="153">
        <v>44228</v>
      </c>
      <c r="Q88" s="50" t="s">
        <v>216</v>
      </c>
      <c r="R88" s="50" t="s">
        <v>1676</v>
      </c>
      <c r="S88" s="50" t="s">
        <v>125</v>
      </c>
      <c r="T88" s="50" t="s">
        <v>264</v>
      </c>
      <c r="U88" s="50" t="s">
        <v>140</v>
      </c>
      <c r="V88" s="50" t="e">
        <f t="shared" si="15"/>
        <v>#N/A</v>
      </c>
      <c r="W88" s="50" t="s">
        <v>199</v>
      </c>
      <c r="X88" s="50" t="s">
        <v>179</v>
      </c>
      <c r="Y88" s="50" t="s">
        <v>180</v>
      </c>
      <c r="Z88" s="50" t="s">
        <v>144</v>
      </c>
      <c r="AA88" s="153">
        <v>45657</v>
      </c>
      <c r="AB88" s="50" t="s">
        <v>225</v>
      </c>
      <c r="AC88" s="153">
        <v>45266</v>
      </c>
      <c r="AD88" s="50" t="str">
        <f>VLOOKUP($T88,Tipologias!$F$64:$G$67,2,FALSE)</f>
        <v>MEDIO</v>
      </c>
      <c r="AE88" s="50">
        <f t="shared" si="17"/>
        <v>2</v>
      </c>
      <c r="AF88" s="50" t="str">
        <f>VLOOKUP($U88,Tipologias!$C$25:$E$29,3,FALSE)</f>
        <v>MEDIO</v>
      </c>
      <c r="AG88" s="50">
        <f t="shared" si="24"/>
        <v>2</v>
      </c>
      <c r="AH88" s="50">
        <f>VLOOKUP($X88,Tipologias!$C$43:$D$47,2,FALSE)</f>
        <v>0</v>
      </c>
      <c r="AI88" s="50">
        <f>VLOOKUP($Y88,Tipologias!$C$51:$D$59,2,FALSE)</f>
        <v>0.5</v>
      </c>
      <c r="AJ88" s="50" t="str">
        <f t="shared" si="18"/>
        <v>MEDIO</v>
      </c>
      <c r="AK88" s="50" t="str">
        <f>VLOOKUP($W88,Tipologias!$C$33:$E$37,3,FALSE)</f>
        <v>BAJO</v>
      </c>
      <c r="AL88" s="50" t="str">
        <f t="shared" si="16"/>
        <v>BAJO</v>
      </c>
      <c r="AM88" s="51" t="str">
        <f t="shared" si="19"/>
        <v>MEDIO</v>
      </c>
      <c r="AN88" s="50" t="str">
        <f t="shared" si="20"/>
        <v>2) INFORMACIÓN PÚBLICA CLASIFICADA</v>
      </c>
      <c r="AO88" s="50" t="e">
        <f>VLOOKUP($T88,Tipologias!$C$6:$I$21,3,FALSE)</f>
        <v>#N/A</v>
      </c>
      <c r="AP88" s="50" t="e">
        <f t="shared" si="25"/>
        <v>#N/A</v>
      </c>
      <c r="AQ88" s="50" t="e">
        <f>VLOOKUP($T88,Tipologias!$C$6:$I$21,5,FALSE)</f>
        <v>#N/A</v>
      </c>
      <c r="AR88" s="180" t="s">
        <v>146</v>
      </c>
    </row>
    <row r="89" spans="1:44" ht="67.5" customHeight="1" x14ac:dyDescent="0.2">
      <c r="A89" s="50" t="s">
        <v>354</v>
      </c>
      <c r="B89" s="50" t="s">
        <v>355</v>
      </c>
      <c r="C89" s="50" t="s">
        <v>255</v>
      </c>
      <c r="D89" s="50" t="s">
        <v>364</v>
      </c>
      <c r="E89" s="50" t="s">
        <v>347</v>
      </c>
      <c r="F89" s="50" t="s">
        <v>128</v>
      </c>
      <c r="G89" s="50" t="s">
        <v>186</v>
      </c>
      <c r="H89" s="50" t="s">
        <v>434</v>
      </c>
      <c r="I89" s="152" t="s">
        <v>435</v>
      </c>
      <c r="J89" s="50" t="s">
        <v>132</v>
      </c>
      <c r="K89" s="50" t="s">
        <v>281</v>
      </c>
      <c r="L89" s="50" t="s">
        <v>1680</v>
      </c>
      <c r="M89" s="50" t="s">
        <v>285</v>
      </c>
      <c r="N89" s="50" t="s">
        <v>1681</v>
      </c>
      <c r="O89" s="50" t="s">
        <v>137</v>
      </c>
      <c r="P89" s="153">
        <v>44228</v>
      </c>
      <c r="Q89" s="50" t="s">
        <v>216</v>
      </c>
      <c r="R89" s="50" t="s">
        <v>1676</v>
      </c>
      <c r="S89" s="50" t="s">
        <v>125</v>
      </c>
      <c r="T89" s="50" t="s">
        <v>264</v>
      </c>
      <c r="U89" s="50" t="s">
        <v>140</v>
      </c>
      <c r="V89" s="50" t="e">
        <f t="shared" si="15"/>
        <v>#N/A</v>
      </c>
      <c r="W89" s="50" t="s">
        <v>141</v>
      </c>
      <c r="X89" s="50" t="s">
        <v>142</v>
      </c>
      <c r="Y89" s="50" t="s">
        <v>143</v>
      </c>
      <c r="Z89" s="50" t="s">
        <v>144</v>
      </c>
      <c r="AA89" s="153">
        <v>45657</v>
      </c>
      <c r="AB89" s="50" t="s">
        <v>225</v>
      </c>
      <c r="AC89" s="153">
        <v>45266</v>
      </c>
      <c r="AD89" s="50" t="str">
        <f>VLOOKUP($T89,Tipologias!$F$64:$G$67,2,FALSE)</f>
        <v>MEDIO</v>
      </c>
      <c r="AE89" s="50">
        <f t="shared" si="17"/>
        <v>2</v>
      </c>
      <c r="AF89" s="50" t="str">
        <f>VLOOKUP($U89,Tipologias!$C$25:$E$29,3,FALSE)</f>
        <v>MEDIO</v>
      </c>
      <c r="AG89" s="50">
        <f t="shared" si="24"/>
        <v>2</v>
      </c>
      <c r="AH89" s="50">
        <f>VLOOKUP($X89,Tipologias!$C$43:$D$47,2,FALSE)</f>
        <v>0.5</v>
      </c>
      <c r="AI89" s="50">
        <f>VLOOKUP($Y89,Tipologias!$C$51:$D$59,2,FALSE)</f>
        <v>1</v>
      </c>
      <c r="AJ89" s="50" t="str">
        <f t="shared" si="18"/>
        <v>MEDIO</v>
      </c>
      <c r="AK89" s="50" t="str">
        <f>VLOOKUP($W89,Tipologias!$C$33:$E$37,3,FALSE)</f>
        <v>BAJO</v>
      </c>
      <c r="AL89" s="50" t="str">
        <f t="shared" si="16"/>
        <v>BAJO</v>
      </c>
      <c r="AM89" s="51" t="str">
        <f t="shared" si="19"/>
        <v>MEDIO</v>
      </c>
      <c r="AN89" s="50" t="str">
        <f t="shared" si="20"/>
        <v>2) INFORMACIÓN PÚBLICA CLASIFICADA</v>
      </c>
      <c r="AO89" s="50" t="e">
        <f>VLOOKUP($T89,Tipologias!$C$6:$I$21,3,FALSE)</f>
        <v>#N/A</v>
      </c>
      <c r="AP89" s="50" t="e">
        <f t="shared" si="25"/>
        <v>#N/A</v>
      </c>
      <c r="AQ89" s="50" t="e">
        <f>VLOOKUP($T89,Tipologias!$C$6:$I$21,5,FALSE)</f>
        <v>#N/A</v>
      </c>
      <c r="AR89" s="180" t="s">
        <v>146</v>
      </c>
    </row>
    <row r="90" spans="1:44" ht="67.5" customHeight="1" x14ac:dyDescent="0.2">
      <c r="A90" s="50" t="s">
        <v>354</v>
      </c>
      <c r="B90" s="50" t="s">
        <v>355</v>
      </c>
      <c r="C90" s="50" t="s">
        <v>255</v>
      </c>
      <c r="D90" s="50" t="s">
        <v>364</v>
      </c>
      <c r="E90" s="50" t="s">
        <v>347</v>
      </c>
      <c r="F90" s="50" t="s">
        <v>128</v>
      </c>
      <c r="G90" s="50" t="s">
        <v>186</v>
      </c>
      <c r="H90" s="50" t="s">
        <v>436</v>
      </c>
      <c r="I90" s="152" t="s">
        <v>437</v>
      </c>
      <c r="J90" s="50" t="s">
        <v>132</v>
      </c>
      <c r="K90" s="50" t="s">
        <v>281</v>
      </c>
      <c r="L90" s="50" t="s">
        <v>1680</v>
      </c>
      <c r="M90" s="50" t="s">
        <v>259</v>
      </c>
      <c r="N90" s="50" t="s">
        <v>1681</v>
      </c>
      <c r="O90" s="50" t="s">
        <v>137</v>
      </c>
      <c r="P90" s="153">
        <v>44228</v>
      </c>
      <c r="Q90" s="50" t="s">
        <v>216</v>
      </c>
      <c r="R90" s="50" t="s">
        <v>1676</v>
      </c>
      <c r="S90" s="50" t="s">
        <v>125</v>
      </c>
      <c r="T90" s="50" t="s">
        <v>264</v>
      </c>
      <c r="U90" s="50" t="s">
        <v>140</v>
      </c>
      <c r="V90" s="50" t="e">
        <f t="shared" si="15"/>
        <v>#N/A</v>
      </c>
      <c r="W90" s="50" t="s">
        <v>168</v>
      </c>
      <c r="X90" s="50" t="s">
        <v>142</v>
      </c>
      <c r="Y90" s="50" t="s">
        <v>143</v>
      </c>
      <c r="Z90" s="50" t="s">
        <v>144</v>
      </c>
      <c r="AA90" s="153">
        <v>45657</v>
      </c>
      <c r="AB90" s="50" t="s">
        <v>225</v>
      </c>
      <c r="AC90" s="153">
        <v>45266</v>
      </c>
      <c r="AD90" s="50" t="str">
        <f>VLOOKUP($T90,Tipologias!$F$64:$G$67,2,FALSE)</f>
        <v>MEDIO</v>
      </c>
      <c r="AE90" s="50">
        <f t="shared" si="17"/>
        <v>2</v>
      </c>
      <c r="AF90" s="50" t="str">
        <f>VLOOKUP($U90,Tipologias!$C$25:$E$29,3,FALSE)</f>
        <v>MEDIO</v>
      </c>
      <c r="AG90" s="50">
        <f t="shared" si="24"/>
        <v>2</v>
      </c>
      <c r="AH90" s="50">
        <f>VLOOKUP($X90,Tipologias!$C$43:$D$47,2,FALSE)</f>
        <v>0.5</v>
      </c>
      <c r="AI90" s="50">
        <f>VLOOKUP($Y90,Tipologias!$C$51:$D$59,2,FALSE)</f>
        <v>1</v>
      </c>
      <c r="AJ90" s="50" t="str">
        <f t="shared" si="18"/>
        <v>MEDIO</v>
      </c>
      <c r="AK90" s="50" t="str">
        <f>VLOOKUP($W90,Tipologias!$C$33:$E$37,3,FALSE)</f>
        <v>MEDIO</v>
      </c>
      <c r="AL90" s="50" t="str">
        <f t="shared" si="16"/>
        <v>BAJO</v>
      </c>
      <c r="AM90" s="51" t="str">
        <f t="shared" si="19"/>
        <v>MEDIO</v>
      </c>
      <c r="AN90" s="50" t="str">
        <f t="shared" si="20"/>
        <v>2) INFORMACIÓN PÚBLICA CLASIFICADA</v>
      </c>
      <c r="AO90" s="50" t="e">
        <f>VLOOKUP($T90,Tipologias!$C$6:$I$21,3,FALSE)</f>
        <v>#N/A</v>
      </c>
      <c r="AP90" s="50" t="e">
        <f t="shared" si="25"/>
        <v>#N/A</v>
      </c>
      <c r="AQ90" s="50" t="e">
        <f>VLOOKUP($T90,Tipologias!$C$6:$I$21,5,FALSE)</f>
        <v>#N/A</v>
      </c>
      <c r="AR90" s="180" t="s">
        <v>146</v>
      </c>
    </row>
    <row r="91" spans="1:44" ht="89.25" customHeight="1" x14ac:dyDescent="0.2">
      <c r="A91" s="50" t="s">
        <v>354</v>
      </c>
      <c r="B91" s="50" t="s">
        <v>355</v>
      </c>
      <c r="C91" s="50" t="s">
        <v>255</v>
      </c>
      <c r="D91" s="50" t="s">
        <v>364</v>
      </c>
      <c r="E91" s="50" t="s">
        <v>347</v>
      </c>
      <c r="F91" s="50" t="s">
        <v>128</v>
      </c>
      <c r="G91" s="50" t="s">
        <v>186</v>
      </c>
      <c r="H91" s="50" t="s">
        <v>440</v>
      </c>
      <c r="I91" s="152" t="s">
        <v>1683</v>
      </c>
      <c r="J91" s="50" t="s">
        <v>132</v>
      </c>
      <c r="K91" s="50" t="s">
        <v>281</v>
      </c>
      <c r="L91" s="50" t="s">
        <v>1680</v>
      </c>
      <c r="M91" s="50" t="s">
        <v>259</v>
      </c>
      <c r="N91" s="50" t="s">
        <v>1681</v>
      </c>
      <c r="O91" s="50" t="s">
        <v>137</v>
      </c>
      <c r="P91" s="153">
        <v>44228</v>
      </c>
      <c r="Q91" s="50" t="s">
        <v>216</v>
      </c>
      <c r="R91" s="50" t="s">
        <v>1676</v>
      </c>
      <c r="S91" s="50" t="s">
        <v>125</v>
      </c>
      <c r="T91" s="50" t="s">
        <v>264</v>
      </c>
      <c r="U91" s="50" t="s">
        <v>140</v>
      </c>
      <c r="V91" s="50" t="e">
        <f t="shared" si="15"/>
        <v>#N/A</v>
      </c>
      <c r="W91" s="50" t="s">
        <v>168</v>
      </c>
      <c r="X91" s="50" t="s">
        <v>142</v>
      </c>
      <c r="Y91" s="50" t="s">
        <v>143</v>
      </c>
      <c r="Z91" s="50" t="s">
        <v>144</v>
      </c>
      <c r="AA91" s="153">
        <v>45657</v>
      </c>
      <c r="AB91" s="50" t="s">
        <v>225</v>
      </c>
      <c r="AC91" s="153">
        <v>45266</v>
      </c>
      <c r="AD91" s="50" t="str">
        <f>VLOOKUP($T91,Tipologias!$F$64:$G$67,2,FALSE)</f>
        <v>MEDIO</v>
      </c>
      <c r="AE91" s="50">
        <f t="shared" si="17"/>
        <v>2</v>
      </c>
      <c r="AF91" s="50" t="str">
        <f>VLOOKUP($U91,Tipologias!$C$25:$E$29,3,FALSE)</f>
        <v>MEDIO</v>
      </c>
      <c r="AG91" s="50">
        <f t="shared" si="24"/>
        <v>2</v>
      </c>
      <c r="AH91" s="50">
        <f>VLOOKUP($X91,Tipologias!$C$43:$D$47,2,FALSE)</f>
        <v>0.5</v>
      </c>
      <c r="AI91" s="50">
        <f>VLOOKUP($Y91,Tipologias!$C$51:$D$59,2,FALSE)</f>
        <v>1</v>
      </c>
      <c r="AJ91" s="50" t="str">
        <f t="shared" si="18"/>
        <v>MEDIO</v>
      </c>
      <c r="AK91" s="50" t="str">
        <f>VLOOKUP($W91,Tipologias!$C$33:$E$37,3,FALSE)</f>
        <v>MEDIO</v>
      </c>
      <c r="AL91" s="50" t="str">
        <f t="shared" si="16"/>
        <v>BAJO</v>
      </c>
      <c r="AM91" s="51" t="str">
        <f t="shared" si="19"/>
        <v>MEDIO</v>
      </c>
      <c r="AN91" s="50" t="str">
        <f t="shared" si="20"/>
        <v>2) INFORMACIÓN PÚBLICA CLASIFICADA</v>
      </c>
      <c r="AO91" s="50" t="e">
        <f>VLOOKUP($T91,Tipologias!$C$6:$I$21,3,FALSE)</f>
        <v>#N/A</v>
      </c>
      <c r="AP91" s="50" t="e">
        <f t="shared" si="25"/>
        <v>#N/A</v>
      </c>
      <c r="AQ91" s="50" t="e">
        <f>VLOOKUP($T91,Tipologias!$C$6:$I$21,5,FALSE)</f>
        <v>#N/A</v>
      </c>
      <c r="AR91" s="180" t="s">
        <v>146</v>
      </c>
    </row>
    <row r="92" spans="1:44" ht="67.5" customHeight="1" x14ac:dyDescent="0.2">
      <c r="A92" s="50" t="s">
        <v>354</v>
      </c>
      <c r="B92" s="50" t="s">
        <v>355</v>
      </c>
      <c r="C92" s="50" t="s">
        <v>255</v>
      </c>
      <c r="D92" s="50" t="s">
        <v>364</v>
      </c>
      <c r="E92" s="50" t="s">
        <v>347</v>
      </c>
      <c r="F92" s="50" t="s">
        <v>128</v>
      </c>
      <c r="G92" s="50" t="s">
        <v>186</v>
      </c>
      <c r="H92" s="50" t="s">
        <v>442</v>
      </c>
      <c r="I92" s="152" t="s">
        <v>1684</v>
      </c>
      <c r="J92" s="50" t="s">
        <v>132</v>
      </c>
      <c r="K92" s="50" t="s">
        <v>281</v>
      </c>
      <c r="L92" s="50" t="s">
        <v>1680</v>
      </c>
      <c r="M92" s="50" t="s">
        <v>259</v>
      </c>
      <c r="N92" s="50" t="s">
        <v>1681</v>
      </c>
      <c r="O92" s="50" t="s">
        <v>137</v>
      </c>
      <c r="P92" s="153">
        <v>44228</v>
      </c>
      <c r="Q92" s="50" t="s">
        <v>216</v>
      </c>
      <c r="R92" s="50" t="s">
        <v>1676</v>
      </c>
      <c r="S92" s="50" t="s">
        <v>125</v>
      </c>
      <c r="T92" s="50" t="s">
        <v>264</v>
      </c>
      <c r="U92" s="50" t="s">
        <v>140</v>
      </c>
      <c r="V92" s="50" t="e">
        <f t="shared" si="15"/>
        <v>#N/A</v>
      </c>
      <c r="W92" s="50" t="s">
        <v>168</v>
      </c>
      <c r="X92" s="50" t="s">
        <v>142</v>
      </c>
      <c r="Y92" s="50" t="s">
        <v>143</v>
      </c>
      <c r="Z92" s="50" t="s">
        <v>144</v>
      </c>
      <c r="AA92" s="153">
        <v>45657</v>
      </c>
      <c r="AB92" s="50" t="s">
        <v>225</v>
      </c>
      <c r="AC92" s="153">
        <v>45266</v>
      </c>
      <c r="AD92" s="50" t="str">
        <f>VLOOKUP($T92,Tipologias!$F$64:$G$67,2,FALSE)</f>
        <v>MEDIO</v>
      </c>
      <c r="AE92" s="50">
        <f t="shared" si="17"/>
        <v>2</v>
      </c>
      <c r="AF92" s="50" t="str">
        <f>VLOOKUP($U92,Tipologias!$C$25:$E$29,3,FALSE)</f>
        <v>MEDIO</v>
      </c>
      <c r="AG92" s="50">
        <f t="shared" si="24"/>
        <v>2</v>
      </c>
      <c r="AH92" s="50">
        <f>VLOOKUP($X92,Tipologias!$C$43:$D$47,2,FALSE)</f>
        <v>0.5</v>
      </c>
      <c r="AI92" s="50">
        <f>VLOOKUP($Y92,Tipologias!$C$51:$D$59,2,FALSE)</f>
        <v>1</v>
      </c>
      <c r="AJ92" s="50" t="str">
        <f t="shared" si="18"/>
        <v>MEDIO</v>
      </c>
      <c r="AK92" s="50" t="str">
        <f>VLOOKUP($W92,Tipologias!$C$33:$E$37,3,FALSE)</f>
        <v>MEDIO</v>
      </c>
      <c r="AL92" s="50" t="str">
        <f t="shared" si="16"/>
        <v>BAJO</v>
      </c>
      <c r="AM92" s="51" t="str">
        <f t="shared" si="19"/>
        <v>MEDIO</v>
      </c>
      <c r="AN92" s="50" t="str">
        <f t="shared" si="20"/>
        <v>2) INFORMACIÓN PÚBLICA CLASIFICADA</v>
      </c>
      <c r="AO92" s="50" t="e">
        <f>VLOOKUP($T92,Tipologias!$C$6:$I$21,3,FALSE)</f>
        <v>#N/A</v>
      </c>
      <c r="AP92" s="50" t="e">
        <f t="shared" si="25"/>
        <v>#N/A</v>
      </c>
      <c r="AQ92" s="50" t="e">
        <f>VLOOKUP($T92,Tipologias!$C$6:$I$21,5,FALSE)</f>
        <v>#N/A</v>
      </c>
      <c r="AR92" s="180" t="s">
        <v>146</v>
      </c>
    </row>
    <row r="93" spans="1:44" ht="67.5" customHeight="1" x14ac:dyDescent="0.2">
      <c r="A93" s="50" t="s">
        <v>354</v>
      </c>
      <c r="B93" s="50" t="s">
        <v>355</v>
      </c>
      <c r="C93" s="50" t="s">
        <v>255</v>
      </c>
      <c r="D93" s="50" t="s">
        <v>364</v>
      </c>
      <c r="E93" s="50" t="s">
        <v>347</v>
      </c>
      <c r="F93" s="50" t="s">
        <v>128</v>
      </c>
      <c r="G93" s="50" t="s">
        <v>186</v>
      </c>
      <c r="H93" s="50" t="s">
        <v>444</v>
      </c>
      <c r="I93" s="152" t="s">
        <v>1631</v>
      </c>
      <c r="J93" s="50" t="s">
        <v>132</v>
      </c>
      <c r="K93" s="50" t="s">
        <v>281</v>
      </c>
      <c r="L93" s="50" t="s">
        <v>1680</v>
      </c>
      <c r="M93" s="50" t="s">
        <v>259</v>
      </c>
      <c r="N93" s="50" t="s">
        <v>1681</v>
      </c>
      <c r="O93" s="50" t="s">
        <v>137</v>
      </c>
      <c r="P93" s="153">
        <v>44228</v>
      </c>
      <c r="Q93" s="50" t="s">
        <v>216</v>
      </c>
      <c r="R93" s="50" t="s">
        <v>1676</v>
      </c>
      <c r="S93" s="50" t="s">
        <v>125</v>
      </c>
      <c r="T93" s="50" t="s">
        <v>264</v>
      </c>
      <c r="U93" s="50" t="s">
        <v>140</v>
      </c>
      <c r="V93" s="50" t="e">
        <f t="shared" si="15"/>
        <v>#N/A</v>
      </c>
      <c r="W93" s="50" t="s">
        <v>168</v>
      </c>
      <c r="X93" s="50" t="s">
        <v>142</v>
      </c>
      <c r="Y93" s="50" t="s">
        <v>143</v>
      </c>
      <c r="Z93" s="50" t="s">
        <v>144</v>
      </c>
      <c r="AA93" s="153">
        <v>45657</v>
      </c>
      <c r="AB93" s="50" t="s">
        <v>225</v>
      </c>
      <c r="AC93" s="153">
        <v>45266</v>
      </c>
      <c r="AD93" s="50" t="str">
        <f>VLOOKUP($T93,Tipologias!$F$64:$G$67,2,FALSE)</f>
        <v>MEDIO</v>
      </c>
      <c r="AE93" s="50">
        <f t="shared" si="17"/>
        <v>2</v>
      </c>
      <c r="AF93" s="50" t="str">
        <f>VLOOKUP($U93,Tipologias!$C$25:$E$29,3,FALSE)</f>
        <v>MEDIO</v>
      </c>
      <c r="AG93" s="50">
        <f t="shared" si="24"/>
        <v>2</v>
      </c>
      <c r="AH93" s="50">
        <f>VLOOKUP($X93,Tipologias!$C$43:$D$47,2,FALSE)</f>
        <v>0.5</v>
      </c>
      <c r="AI93" s="50">
        <f>VLOOKUP($Y93,Tipologias!$C$51:$D$59,2,FALSE)</f>
        <v>1</v>
      </c>
      <c r="AJ93" s="50" t="str">
        <f t="shared" si="18"/>
        <v>MEDIO</v>
      </c>
      <c r="AK93" s="50" t="str">
        <f>VLOOKUP($W93,Tipologias!$C$33:$E$37,3,FALSE)</f>
        <v>MEDIO</v>
      </c>
      <c r="AL93" s="50" t="str">
        <f t="shared" si="16"/>
        <v>BAJO</v>
      </c>
      <c r="AM93" s="51" t="str">
        <f t="shared" si="19"/>
        <v>MEDIO</v>
      </c>
      <c r="AN93" s="50" t="str">
        <f t="shared" si="20"/>
        <v>2) INFORMACIÓN PÚBLICA CLASIFICADA</v>
      </c>
      <c r="AO93" s="50" t="e">
        <f>VLOOKUP($T93,Tipologias!$C$6:$I$21,3,FALSE)</f>
        <v>#N/A</v>
      </c>
      <c r="AP93" s="50" t="e">
        <f t="shared" si="25"/>
        <v>#N/A</v>
      </c>
      <c r="AQ93" s="50" t="e">
        <f>VLOOKUP($T93,Tipologias!$C$6:$I$21,5,FALSE)</f>
        <v>#N/A</v>
      </c>
      <c r="AR93" s="180" t="s">
        <v>146</v>
      </c>
    </row>
    <row r="94" spans="1:44" ht="67.5" customHeight="1" x14ac:dyDescent="0.2">
      <c r="A94" s="50" t="s">
        <v>354</v>
      </c>
      <c r="B94" s="50" t="s">
        <v>355</v>
      </c>
      <c r="C94" s="50" t="s">
        <v>255</v>
      </c>
      <c r="D94" s="50" t="s">
        <v>364</v>
      </c>
      <c r="E94" s="50" t="s">
        <v>347</v>
      </c>
      <c r="F94" s="50" t="s">
        <v>128</v>
      </c>
      <c r="G94" s="50" t="s">
        <v>186</v>
      </c>
      <c r="H94" s="50" t="s">
        <v>446</v>
      </c>
      <c r="I94" s="152" t="s">
        <v>1632</v>
      </c>
      <c r="J94" s="50" t="s">
        <v>132</v>
      </c>
      <c r="K94" s="50" t="s">
        <v>281</v>
      </c>
      <c r="L94" s="50" t="s">
        <v>1680</v>
      </c>
      <c r="M94" s="50" t="s">
        <v>259</v>
      </c>
      <c r="N94" s="50" t="s">
        <v>1681</v>
      </c>
      <c r="O94" s="50" t="s">
        <v>137</v>
      </c>
      <c r="P94" s="153">
        <v>44228</v>
      </c>
      <c r="Q94" s="50" t="s">
        <v>216</v>
      </c>
      <c r="R94" s="50" t="s">
        <v>1676</v>
      </c>
      <c r="S94" s="50" t="s">
        <v>125</v>
      </c>
      <c r="T94" s="50" t="s">
        <v>264</v>
      </c>
      <c r="U94" s="50" t="s">
        <v>140</v>
      </c>
      <c r="V94" s="50" t="e">
        <f t="shared" si="15"/>
        <v>#N/A</v>
      </c>
      <c r="W94" s="50" t="s">
        <v>168</v>
      </c>
      <c r="X94" s="50" t="s">
        <v>142</v>
      </c>
      <c r="Y94" s="50" t="s">
        <v>143</v>
      </c>
      <c r="Z94" s="50" t="s">
        <v>144</v>
      </c>
      <c r="AA94" s="153">
        <v>45657</v>
      </c>
      <c r="AB94" s="50" t="s">
        <v>225</v>
      </c>
      <c r="AC94" s="153">
        <v>45266</v>
      </c>
      <c r="AD94" s="50" t="str">
        <f>VLOOKUP($T94,Tipologias!$F$64:$G$67,2,FALSE)</f>
        <v>MEDIO</v>
      </c>
      <c r="AE94" s="50">
        <f t="shared" si="17"/>
        <v>2</v>
      </c>
      <c r="AF94" s="50" t="str">
        <f>VLOOKUP($U94,Tipologias!$C$25:$E$29,3,FALSE)</f>
        <v>MEDIO</v>
      </c>
      <c r="AG94" s="50">
        <f t="shared" si="24"/>
        <v>2</v>
      </c>
      <c r="AH94" s="50">
        <f>VLOOKUP($X94,Tipologias!$C$43:$D$47,2,FALSE)</f>
        <v>0.5</v>
      </c>
      <c r="AI94" s="50">
        <f>VLOOKUP($Y94,Tipologias!$C$51:$D$59,2,FALSE)</f>
        <v>1</v>
      </c>
      <c r="AJ94" s="50" t="str">
        <f t="shared" si="18"/>
        <v>MEDIO</v>
      </c>
      <c r="AK94" s="50" t="str">
        <f>VLOOKUP($W94,Tipologias!$C$33:$E$37,3,FALSE)</f>
        <v>MEDIO</v>
      </c>
      <c r="AL94" s="50" t="str">
        <f t="shared" si="16"/>
        <v>BAJO</v>
      </c>
      <c r="AM94" s="51" t="str">
        <f t="shared" si="19"/>
        <v>MEDIO</v>
      </c>
      <c r="AN94" s="50" t="str">
        <f t="shared" si="20"/>
        <v>2) INFORMACIÓN PÚBLICA CLASIFICADA</v>
      </c>
      <c r="AO94" s="50" t="e">
        <f>VLOOKUP($T94,Tipologias!$C$6:$I$21,3,FALSE)</f>
        <v>#N/A</v>
      </c>
      <c r="AP94" s="50" t="e">
        <f t="shared" si="25"/>
        <v>#N/A</v>
      </c>
      <c r="AQ94" s="50" t="e">
        <f>VLOOKUP($T94,Tipologias!$C$6:$I$21,5,FALSE)</f>
        <v>#N/A</v>
      </c>
      <c r="AR94" s="180" t="s">
        <v>146</v>
      </c>
    </row>
    <row r="95" spans="1:44" ht="67.5" customHeight="1" x14ac:dyDescent="0.2">
      <c r="A95" s="50" t="s">
        <v>354</v>
      </c>
      <c r="B95" s="50" t="s">
        <v>355</v>
      </c>
      <c r="C95" s="50" t="s">
        <v>255</v>
      </c>
      <c r="D95" s="50" t="s">
        <v>364</v>
      </c>
      <c r="E95" s="50"/>
      <c r="F95" s="50" t="s">
        <v>783</v>
      </c>
      <c r="G95" s="50" t="s">
        <v>186</v>
      </c>
      <c r="H95" s="50" t="s">
        <v>1685</v>
      </c>
      <c r="I95" s="152" t="s">
        <v>1686</v>
      </c>
      <c r="J95" s="50" t="s">
        <v>132</v>
      </c>
      <c r="K95" s="50" t="s">
        <v>186</v>
      </c>
      <c r="L95" s="50" t="s">
        <v>186</v>
      </c>
      <c r="M95" s="50" t="s">
        <v>186</v>
      </c>
      <c r="N95" s="50" t="s">
        <v>186</v>
      </c>
      <c r="O95" s="50" t="s">
        <v>186</v>
      </c>
      <c r="P95" s="50" t="s">
        <v>186</v>
      </c>
      <c r="Q95" s="50" t="s">
        <v>216</v>
      </c>
      <c r="R95" s="50" t="s">
        <v>1687</v>
      </c>
      <c r="S95" s="50" t="s">
        <v>1685</v>
      </c>
      <c r="T95" s="50" t="s">
        <v>562</v>
      </c>
      <c r="U95" s="50" t="s">
        <v>188</v>
      </c>
      <c r="V95" s="50"/>
      <c r="W95" s="50" t="s">
        <v>168</v>
      </c>
      <c r="X95" s="50" t="s">
        <v>142</v>
      </c>
      <c r="Y95" s="50" t="s">
        <v>180</v>
      </c>
      <c r="Z95" s="50"/>
      <c r="AA95" s="153"/>
      <c r="AB95" s="50"/>
      <c r="AC95" s="153"/>
      <c r="AD95" s="50"/>
      <c r="AE95" s="50"/>
      <c r="AF95" s="50"/>
      <c r="AG95" s="50"/>
      <c r="AH95" s="50"/>
      <c r="AI95" s="50"/>
      <c r="AJ95" s="50" t="str">
        <f>IF(MAX(AE95,AG95)=3,"ALTO",IF(MAX(AE95,AG95)=2,"MEDIO","BAJO"))</f>
        <v>BAJO</v>
      </c>
      <c r="AK95" s="50" t="str">
        <f>VLOOKUP($W95,Tipologias!$C$33:$E$37,3,FALSE)</f>
        <v>MEDIO</v>
      </c>
      <c r="AL95" s="50" t="str">
        <f t="shared" si="16"/>
        <v>BAJO</v>
      </c>
      <c r="AM95" s="51" t="str">
        <f>IF(AJ95="ALTO","ALTO",IF(AK95="ALTO","ALTO",IF(AL95="ALTO","ALTO",IF(AJ95="MEDIO", "MEDIO",IF(AK95="MEDIO","MEDIO",IF(AL95="MEDIO","MEDIO","BAJO"))))))</f>
        <v>MEDIO</v>
      </c>
      <c r="AN95" s="50" t="str">
        <f t="shared" si="20"/>
        <v>3) INFORMACIÓN PÚBLICA RESERVADA</v>
      </c>
      <c r="AO95" s="50"/>
      <c r="AP95" s="50"/>
      <c r="AQ95" s="50"/>
      <c r="AR95" s="180" t="s">
        <v>146</v>
      </c>
    </row>
    <row r="96" spans="1:44" ht="78" customHeight="1" x14ac:dyDescent="0.2">
      <c r="A96" s="50" t="s">
        <v>354</v>
      </c>
      <c r="B96" s="50" t="s">
        <v>355</v>
      </c>
      <c r="C96" s="50" t="s">
        <v>255</v>
      </c>
      <c r="D96" s="50" t="s">
        <v>356</v>
      </c>
      <c r="E96" s="50" t="s">
        <v>347</v>
      </c>
      <c r="F96" s="50" t="s">
        <v>128</v>
      </c>
      <c r="G96" s="50" t="s">
        <v>186</v>
      </c>
      <c r="H96" s="50" t="s">
        <v>1860</v>
      </c>
      <c r="I96" s="152" t="s">
        <v>1633</v>
      </c>
      <c r="J96" s="50" t="s">
        <v>132</v>
      </c>
      <c r="K96" s="50" t="s">
        <v>281</v>
      </c>
      <c r="L96" s="50" t="s">
        <v>1680</v>
      </c>
      <c r="M96" s="50" t="s">
        <v>259</v>
      </c>
      <c r="N96" s="50" t="s">
        <v>1681</v>
      </c>
      <c r="O96" s="50" t="s">
        <v>137</v>
      </c>
      <c r="P96" s="153">
        <v>44228</v>
      </c>
      <c r="Q96" s="50" t="s">
        <v>216</v>
      </c>
      <c r="R96" s="50" t="s">
        <v>126</v>
      </c>
      <c r="S96" s="50" t="s">
        <v>125</v>
      </c>
      <c r="T96" s="50" t="s">
        <v>264</v>
      </c>
      <c r="U96" s="50" t="s">
        <v>140</v>
      </c>
      <c r="V96" s="50" t="e">
        <f t="shared" si="15"/>
        <v>#N/A</v>
      </c>
      <c r="W96" s="50" t="s">
        <v>168</v>
      </c>
      <c r="X96" s="50" t="s">
        <v>142</v>
      </c>
      <c r="Y96" s="50" t="s">
        <v>143</v>
      </c>
      <c r="Z96" s="50" t="s">
        <v>144</v>
      </c>
      <c r="AA96" s="153">
        <v>45657</v>
      </c>
      <c r="AB96" s="50" t="s">
        <v>225</v>
      </c>
      <c r="AC96" s="153">
        <v>45266</v>
      </c>
      <c r="AD96" s="50" t="str">
        <f>VLOOKUP($T96,Tipologias!$F$64:$G$67,2,FALSE)</f>
        <v>MEDIO</v>
      </c>
      <c r="AE96" s="50">
        <f t="shared" si="17"/>
        <v>2</v>
      </c>
      <c r="AF96" s="50" t="str">
        <f>VLOOKUP($U96,Tipologias!$C$25:$E$29,3,FALSE)</f>
        <v>MEDIO</v>
      </c>
      <c r="AG96" s="50">
        <f t="shared" si="24"/>
        <v>2</v>
      </c>
      <c r="AH96" s="50">
        <f>VLOOKUP($X96,Tipologias!$C$43:$D$47,2,FALSE)</f>
        <v>0.5</v>
      </c>
      <c r="AI96" s="50">
        <f>VLOOKUP($Y96,Tipologias!$C$51:$D$59,2,FALSE)</f>
        <v>1</v>
      </c>
      <c r="AJ96" s="50" t="str">
        <f t="shared" si="18"/>
        <v>MEDIO</v>
      </c>
      <c r="AK96" s="50" t="str">
        <f>VLOOKUP($W96,Tipologias!$C$33:$E$37,3,FALSE)</f>
        <v>MEDIO</v>
      </c>
      <c r="AL96" s="50" t="str">
        <f t="shared" si="16"/>
        <v>BAJO</v>
      </c>
      <c r="AM96" s="51" t="str">
        <f t="shared" si="19"/>
        <v>MEDIO</v>
      </c>
      <c r="AN96" s="50" t="str">
        <f t="shared" si="20"/>
        <v>2) INFORMACIÓN PÚBLICA CLASIFICADA</v>
      </c>
      <c r="AO96" s="50" t="e">
        <f>VLOOKUP($T96,Tipologias!$C$6:$I$21,3,FALSE)</f>
        <v>#N/A</v>
      </c>
      <c r="AP96" s="50" t="e">
        <f t="shared" si="25"/>
        <v>#N/A</v>
      </c>
      <c r="AQ96" s="50" t="e">
        <f>VLOOKUP($T96,Tipologias!$C$6:$I$21,5,FALSE)</f>
        <v>#N/A</v>
      </c>
      <c r="AR96" s="180" t="s">
        <v>146</v>
      </c>
    </row>
    <row r="97" spans="1:44" ht="67.5" customHeight="1" x14ac:dyDescent="0.2">
      <c r="A97" s="50" t="s">
        <v>354</v>
      </c>
      <c r="B97" s="50" t="s">
        <v>464</v>
      </c>
      <c r="C97" s="50" t="s">
        <v>255</v>
      </c>
      <c r="D97" s="50" t="s">
        <v>465</v>
      </c>
      <c r="E97" s="50" t="s">
        <v>127</v>
      </c>
      <c r="F97" s="50" t="s">
        <v>128</v>
      </c>
      <c r="G97" s="50" t="s">
        <v>189</v>
      </c>
      <c r="H97" s="50" t="s">
        <v>466</v>
      </c>
      <c r="I97" s="152" t="s">
        <v>467</v>
      </c>
      <c r="J97" s="50" t="s">
        <v>132</v>
      </c>
      <c r="K97" s="50" t="s">
        <v>177</v>
      </c>
      <c r="L97" s="50" t="s">
        <v>134</v>
      </c>
      <c r="M97" s="50" t="s">
        <v>285</v>
      </c>
      <c r="N97" s="50" t="s">
        <v>227</v>
      </c>
      <c r="O97" s="50" t="s">
        <v>137</v>
      </c>
      <c r="P97" s="153" t="s">
        <v>468</v>
      </c>
      <c r="Q97" s="50" t="s">
        <v>138</v>
      </c>
      <c r="R97" s="50" t="s">
        <v>469</v>
      </c>
      <c r="S97" s="50" t="s">
        <v>470</v>
      </c>
      <c r="T97" s="50" t="s">
        <v>139</v>
      </c>
      <c r="U97" s="50" t="s">
        <v>167</v>
      </c>
      <c r="V97" s="50" t="str">
        <f t="shared" si="15"/>
        <v>LEY 527 ARTÍCULO 27 Y 28
ARTÍCULO  27. "TODAS LAS PERSONAS TIENEN DERECHO A CONSULTAR LOS DOCUMENTOS DE ARCHIVOS PÚBLICOS Y A QUE SE LES EXPIDA COPIA DE LOS MISMOS, SIEMPRE QUE DICHOS DOCUMENTOS NO TENGAN CARÁCTER RESERVADO CONFORME A LA CONSTITUCIÓN O A LA LEY."</v>
      </c>
      <c r="W97" s="50" t="s">
        <v>141</v>
      </c>
      <c r="X97" s="50" t="s">
        <v>282</v>
      </c>
      <c r="Y97" s="50" t="s">
        <v>471</v>
      </c>
      <c r="Z97" s="50" t="s">
        <v>144</v>
      </c>
      <c r="AA97" s="153">
        <v>45657</v>
      </c>
      <c r="AB97" s="50" t="s">
        <v>225</v>
      </c>
      <c r="AC97" s="153">
        <v>45266</v>
      </c>
      <c r="AD97" s="50" t="str">
        <f>VLOOKUP($T97,Tipologias!$F$64:$G$67,2,FALSE)</f>
        <v>BAJO</v>
      </c>
      <c r="AE97" s="50">
        <f t="shared" si="17"/>
        <v>1</v>
      </c>
      <c r="AF97" s="50" t="str">
        <f>VLOOKUP($U97,Tipologias!$C$25:$E$29,3,FALSE)</f>
        <v>BAJO</v>
      </c>
      <c r="AG97" s="50">
        <f t="shared" si="24"/>
        <v>1</v>
      </c>
      <c r="AH97" s="50">
        <f>VLOOKUP($X97,Tipologias!$C$43:$D$47,2,FALSE)</f>
        <v>2</v>
      </c>
      <c r="AI97" s="50">
        <f>VLOOKUP($Y97,Tipologias!$C$51:$D$59,2,FALSE)</f>
        <v>1.5</v>
      </c>
      <c r="AJ97" s="50" t="str">
        <f t="shared" si="18"/>
        <v>BAJO</v>
      </c>
      <c r="AK97" s="50" t="str">
        <f>VLOOKUP($W97,Tipologias!$C$33:$E$37,3,FALSE)</f>
        <v>BAJO</v>
      </c>
      <c r="AL97" s="50" t="str">
        <f t="shared" si="16"/>
        <v>ALTO</v>
      </c>
      <c r="AM97" s="51" t="str">
        <f t="shared" si="19"/>
        <v>ALTO</v>
      </c>
      <c r="AN97" s="50" t="str">
        <f t="shared" si="20"/>
        <v>1) INFORMACIÓN PÚBLICA</v>
      </c>
      <c r="AO97" s="50" t="str">
        <f>VLOOKUP($T97,Tipologias!$C$6:$I$21,3,FALSE)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97" s="50" t="str">
        <f t="shared" si="25"/>
        <v>LEY 527 ARTÍCULO 27 Y 28
ARTÍCULO  27. "TODAS LAS PERSONAS TIENEN DERECHO A CONSULTAR LOS DOCUMENTOS DE ARCHIVOS PÚBLICOS Y A QUE SE LES EXPIDA COPIA DE LOS MISMOS, SIEMPRE QUE DICHOS DOCUMENTOS NO TENGAN CARÁCTER RESERVADO CONFORME A LA CONSTITUCIÓN O A LA LEY."</v>
      </c>
      <c r="AQ97" s="50" t="str">
        <f>VLOOKUP($T97,Tipologias!$C$6:$I$21,5,FALSE)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97" s="180" t="s">
        <v>146</v>
      </c>
    </row>
    <row r="98" spans="1:44" ht="67.5" customHeight="1" x14ac:dyDescent="0.2">
      <c r="A98" s="50" t="s">
        <v>354</v>
      </c>
      <c r="B98" s="50" t="s">
        <v>464</v>
      </c>
      <c r="C98" s="50" t="s">
        <v>255</v>
      </c>
      <c r="D98" s="50" t="s">
        <v>465</v>
      </c>
      <c r="E98" s="50" t="s">
        <v>127</v>
      </c>
      <c r="F98" s="50" t="s">
        <v>128</v>
      </c>
      <c r="G98" s="50" t="s">
        <v>189</v>
      </c>
      <c r="H98" s="50" t="s">
        <v>1634</v>
      </c>
      <c r="I98" s="152" t="s">
        <v>473</v>
      </c>
      <c r="J98" s="50" t="s">
        <v>132</v>
      </c>
      <c r="K98" s="50" t="s">
        <v>177</v>
      </c>
      <c r="L98" s="50" t="s">
        <v>134</v>
      </c>
      <c r="M98" s="50" t="s">
        <v>285</v>
      </c>
      <c r="N98" s="50" t="s">
        <v>474</v>
      </c>
      <c r="O98" s="50" t="s">
        <v>137</v>
      </c>
      <c r="P98" s="153" t="s">
        <v>475</v>
      </c>
      <c r="Q98" s="50" t="s">
        <v>138</v>
      </c>
      <c r="R98" s="50" t="s">
        <v>469</v>
      </c>
      <c r="S98" s="50" t="s">
        <v>470</v>
      </c>
      <c r="T98" s="50" t="s">
        <v>264</v>
      </c>
      <c r="U98" s="50" t="s">
        <v>140</v>
      </c>
      <c r="V98" s="50" t="e">
        <f t="shared" ref="V98:V114" si="26">INDEX(tipo1,MATCH(T98,procesa,0),4,1)</f>
        <v>#N/A</v>
      </c>
      <c r="W98" s="50" t="s">
        <v>168</v>
      </c>
      <c r="X98" s="50" t="s">
        <v>224</v>
      </c>
      <c r="Y98" s="50" t="s">
        <v>143</v>
      </c>
      <c r="Z98" s="50" t="s">
        <v>144</v>
      </c>
      <c r="AA98" s="153">
        <v>45657</v>
      </c>
      <c r="AB98" s="50" t="s">
        <v>225</v>
      </c>
      <c r="AC98" s="153">
        <v>45266</v>
      </c>
      <c r="AD98" s="50" t="str">
        <f>VLOOKUP($T98,Tipologias!$F$64:$G$67,2,FALSE)</f>
        <v>MEDIO</v>
      </c>
      <c r="AE98" s="50">
        <f t="shared" si="17"/>
        <v>2</v>
      </c>
      <c r="AF98" s="50" t="str">
        <f>VLOOKUP($U98,Tipologias!$C$25:$E$29,3,FALSE)</f>
        <v>MEDIO</v>
      </c>
      <c r="AG98" s="50">
        <f t="shared" si="24"/>
        <v>2</v>
      </c>
      <c r="AH98" s="50">
        <f>VLOOKUP($X98,Tipologias!$C$43:$D$47,2,FALSE)</f>
        <v>1</v>
      </c>
      <c r="AI98" s="50">
        <f>VLOOKUP($Y98,Tipologias!$C$51:$D$59,2,FALSE)</f>
        <v>1</v>
      </c>
      <c r="AJ98" s="50" t="str">
        <f t="shared" ref="AJ98:AJ115" si="27">IF(MAX(AE98,AG98)=3,"ALTO",IF(MAX(AE98,AG98)=2,"MEDIO","BAJO"))</f>
        <v>MEDIO</v>
      </c>
      <c r="AK98" s="50" t="str">
        <f>VLOOKUP($W98,Tipologias!$C$33:$E$37,3,FALSE)</f>
        <v>MEDIO</v>
      </c>
      <c r="AL98" s="50" t="str">
        <f t="shared" ref="AL98:AL114" si="28">IF(SUM($AH98,$AI98)&gt;=3,"ALTO",IF(SUM($AH98,$AI98)&lt;2,"BAJO","MEDIO"))</f>
        <v>MEDIO</v>
      </c>
      <c r="AM98" s="51" t="str">
        <f t="shared" ref="AM98:AM115" si="29">IF(AJ98="ALTO","ALTO",IF(AK98="ALTO","ALTO",IF(AL98="ALTO","ALTO",IF(AJ98="MEDIO", "MEDIO",IF(AK98="MEDIO","MEDIO",IF(AL98="MEDIO","MEDIO","BAJO"))))))</f>
        <v>MEDIO</v>
      </c>
      <c r="AN98" s="50" t="str">
        <f t="shared" ref="AN98:AN115" si="30">T98</f>
        <v>2) INFORMACIÓN PÚBLICA CLASIFICADA</v>
      </c>
      <c r="AO98" s="50" t="e">
        <f>VLOOKUP($T98,Tipologias!$C$6:$I$21,3,FALSE)</f>
        <v>#N/A</v>
      </c>
      <c r="AP98" s="50" t="e">
        <f t="shared" si="25"/>
        <v>#N/A</v>
      </c>
      <c r="AQ98" s="50" t="e">
        <f>VLOOKUP($T98,Tipologias!$C$6:$I$21,5,FALSE)</f>
        <v>#N/A</v>
      </c>
      <c r="AR98" s="180" t="s">
        <v>146</v>
      </c>
    </row>
    <row r="99" spans="1:44" ht="67.5" customHeight="1" x14ac:dyDescent="0.2">
      <c r="A99" s="50" t="s">
        <v>354</v>
      </c>
      <c r="B99" s="50" t="s">
        <v>464</v>
      </c>
      <c r="C99" s="50" t="s">
        <v>255</v>
      </c>
      <c r="D99" s="50" t="s">
        <v>465</v>
      </c>
      <c r="E99" s="50" t="s">
        <v>127</v>
      </c>
      <c r="F99" s="50" t="s">
        <v>128</v>
      </c>
      <c r="G99" s="50" t="s">
        <v>189</v>
      </c>
      <c r="H99" s="50" t="s">
        <v>476</v>
      </c>
      <c r="I99" s="152" t="s">
        <v>477</v>
      </c>
      <c r="J99" s="50" t="s">
        <v>132</v>
      </c>
      <c r="K99" s="50" t="s">
        <v>177</v>
      </c>
      <c r="L99" s="50" t="s">
        <v>134</v>
      </c>
      <c r="M99" s="50" t="s">
        <v>151</v>
      </c>
      <c r="N99" s="50" t="s">
        <v>474</v>
      </c>
      <c r="O99" s="50" t="s">
        <v>137</v>
      </c>
      <c r="P99" s="153" t="s">
        <v>478</v>
      </c>
      <c r="Q99" s="50" t="s">
        <v>138</v>
      </c>
      <c r="R99" s="50" t="s">
        <v>469</v>
      </c>
      <c r="S99" s="50" t="s">
        <v>470</v>
      </c>
      <c r="T99" s="50" t="s">
        <v>264</v>
      </c>
      <c r="U99" s="50" t="s">
        <v>140</v>
      </c>
      <c r="V99" s="50" t="e">
        <f t="shared" si="26"/>
        <v>#N/A</v>
      </c>
      <c r="W99" s="50" t="s">
        <v>168</v>
      </c>
      <c r="X99" s="50" t="s">
        <v>224</v>
      </c>
      <c r="Y99" s="50" t="s">
        <v>180</v>
      </c>
      <c r="Z99" s="50" t="s">
        <v>144</v>
      </c>
      <c r="AA99" s="153">
        <v>45657</v>
      </c>
      <c r="AB99" s="50" t="s">
        <v>225</v>
      </c>
      <c r="AC99" s="153">
        <v>45266</v>
      </c>
      <c r="AD99" s="50" t="str">
        <f>VLOOKUP($T99,Tipologias!$F$64:$G$67,2,FALSE)</f>
        <v>MEDIO</v>
      </c>
      <c r="AE99" s="50">
        <f t="shared" si="17"/>
        <v>2</v>
      </c>
      <c r="AF99" s="50" t="str">
        <f>VLOOKUP($U99,Tipologias!$C$25:$E$29,3,FALSE)</f>
        <v>MEDIO</v>
      </c>
      <c r="AG99" s="50">
        <f t="shared" si="24"/>
        <v>2</v>
      </c>
      <c r="AH99" s="50">
        <f>VLOOKUP($X99,Tipologias!$C$43:$D$47,2,FALSE)</f>
        <v>1</v>
      </c>
      <c r="AI99" s="50">
        <f>VLOOKUP($Y99,Tipologias!$C$51:$D$59,2,FALSE)</f>
        <v>0.5</v>
      </c>
      <c r="AJ99" s="50" t="str">
        <f t="shared" si="27"/>
        <v>MEDIO</v>
      </c>
      <c r="AK99" s="50" t="str">
        <f>VLOOKUP($W99,Tipologias!$C$33:$E$37,3,FALSE)</f>
        <v>MEDIO</v>
      </c>
      <c r="AL99" s="50" t="str">
        <f t="shared" si="28"/>
        <v>BAJO</v>
      </c>
      <c r="AM99" s="51" t="str">
        <f t="shared" si="29"/>
        <v>MEDIO</v>
      </c>
      <c r="AN99" s="50" t="str">
        <f t="shared" si="30"/>
        <v>2) INFORMACIÓN PÚBLICA CLASIFICADA</v>
      </c>
      <c r="AO99" s="50" t="e">
        <f>VLOOKUP($T99,Tipologias!$C$6:$I$21,3,FALSE)</f>
        <v>#N/A</v>
      </c>
      <c r="AP99" s="50" t="e">
        <f t="shared" si="25"/>
        <v>#N/A</v>
      </c>
      <c r="AQ99" s="50" t="e">
        <f>VLOOKUP($T99,Tipologias!$C$6:$I$21,5,FALSE)</f>
        <v>#N/A</v>
      </c>
      <c r="AR99" s="180" t="s">
        <v>146</v>
      </c>
    </row>
    <row r="100" spans="1:44" ht="67.5" customHeight="1" x14ac:dyDescent="0.2">
      <c r="A100" s="50" t="s">
        <v>354</v>
      </c>
      <c r="B100" s="50" t="s">
        <v>464</v>
      </c>
      <c r="C100" s="50" t="s">
        <v>255</v>
      </c>
      <c r="D100" s="50" t="s">
        <v>465</v>
      </c>
      <c r="E100" s="50" t="s">
        <v>127</v>
      </c>
      <c r="F100" s="50" t="s">
        <v>128</v>
      </c>
      <c r="G100" s="50" t="s">
        <v>479</v>
      </c>
      <c r="H100" s="50" t="s">
        <v>186</v>
      </c>
      <c r="I100" s="152" t="s">
        <v>480</v>
      </c>
      <c r="J100" s="50" t="s">
        <v>132</v>
      </c>
      <c r="K100" s="50" t="s">
        <v>177</v>
      </c>
      <c r="L100" s="50" t="s">
        <v>134</v>
      </c>
      <c r="M100" s="50" t="s">
        <v>285</v>
      </c>
      <c r="N100" s="50" t="s">
        <v>474</v>
      </c>
      <c r="O100" s="50" t="s">
        <v>137</v>
      </c>
      <c r="P100" s="153">
        <v>42735</v>
      </c>
      <c r="Q100" s="50" t="s">
        <v>216</v>
      </c>
      <c r="R100" s="50" t="s">
        <v>469</v>
      </c>
      <c r="S100" s="50" t="s">
        <v>470</v>
      </c>
      <c r="T100" s="50" t="s">
        <v>264</v>
      </c>
      <c r="U100" s="50" t="s">
        <v>140</v>
      </c>
      <c r="V100" s="50" t="e">
        <f t="shared" si="26"/>
        <v>#N/A</v>
      </c>
      <c r="W100" s="50" t="s">
        <v>141</v>
      </c>
      <c r="X100" s="50" t="s">
        <v>179</v>
      </c>
      <c r="Y100" s="50" t="s">
        <v>200</v>
      </c>
      <c r="Z100" s="50" t="s">
        <v>144</v>
      </c>
      <c r="AA100" s="153">
        <v>45657</v>
      </c>
      <c r="AB100" s="50" t="s">
        <v>225</v>
      </c>
      <c r="AC100" s="153">
        <v>45266</v>
      </c>
      <c r="AD100" s="50" t="str">
        <f>VLOOKUP($T100,Tipologias!$F$64:$G$67,2,FALSE)</f>
        <v>MEDIO</v>
      </c>
      <c r="AE100" s="50">
        <f t="shared" si="17"/>
        <v>2</v>
      </c>
      <c r="AF100" s="50" t="str">
        <f>VLOOKUP($U100,Tipologias!$C$25:$E$29,3,FALSE)</f>
        <v>MEDIO</v>
      </c>
      <c r="AG100" s="50">
        <f t="shared" si="24"/>
        <v>2</v>
      </c>
      <c r="AH100" s="50">
        <f>VLOOKUP($X100,Tipologias!$C$43:$D$47,2,FALSE)</f>
        <v>0</v>
      </c>
      <c r="AI100" s="50">
        <f>VLOOKUP($Y100,Tipologias!$C$51:$D$59,2,FALSE)</f>
        <v>0.25</v>
      </c>
      <c r="AJ100" s="50" t="str">
        <f t="shared" si="27"/>
        <v>MEDIO</v>
      </c>
      <c r="AK100" s="50" t="str">
        <f>VLOOKUP($W100,Tipologias!$C$33:$E$37,3,FALSE)</f>
        <v>BAJO</v>
      </c>
      <c r="AL100" s="50" t="str">
        <f t="shared" si="28"/>
        <v>BAJO</v>
      </c>
      <c r="AM100" s="51" t="str">
        <f t="shared" si="29"/>
        <v>MEDIO</v>
      </c>
      <c r="AN100" s="50" t="str">
        <f t="shared" si="30"/>
        <v>2) INFORMACIÓN PÚBLICA CLASIFICADA</v>
      </c>
      <c r="AO100" s="50" t="e">
        <f>VLOOKUP($T100,Tipologias!$C$6:$I$21,3,FALSE)</f>
        <v>#N/A</v>
      </c>
      <c r="AP100" s="50" t="e">
        <f t="shared" si="25"/>
        <v>#N/A</v>
      </c>
      <c r="AQ100" s="50" t="e">
        <f>VLOOKUP($T100,Tipologias!$C$6:$I$21,5,FALSE)</f>
        <v>#N/A</v>
      </c>
      <c r="AR100" s="180" t="s">
        <v>146</v>
      </c>
    </row>
    <row r="101" spans="1:44" ht="67.5" customHeight="1" x14ac:dyDescent="0.2">
      <c r="A101" s="50" t="s">
        <v>354</v>
      </c>
      <c r="B101" s="50" t="s">
        <v>464</v>
      </c>
      <c r="C101" s="50" t="s">
        <v>255</v>
      </c>
      <c r="D101" s="50" t="s">
        <v>465</v>
      </c>
      <c r="E101" s="50" t="s">
        <v>127</v>
      </c>
      <c r="F101" s="50" t="s">
        <v>128</v>
      </c>
      <c r="G101" s="50" t="s">
        <v>162</v>
      </c>
      <c r="H101" s="50" t="s">
        <v>186</v>
      </c>
      <c r="I101" s="152" t="s">
        <v>481</v>
      </c>
      <c r="J101" s="50" t="s">
        <v>132</v>
      </c>
      <c r="K101" s="50" t="s">
        <v>177</v>
      </c>
      <c r="L101" s="50" t="s">
        <v>134</v>
      </c>
      <c r="M101" s="50" t="s">
        <v>184</v>
      </c>
      <c r="N101" s="50" t="s">
        <v>474</v>
      </c>
      <c r="O101" s="50" t="s">
        <v>137</v>
      </c>
      <c r="P101" s="153">
        <v>44440</v>
      </c>
      <c r="Q101" s="50" t="s">
        <v>216</v>
      </c>
      <c r="R101" s="50" t="s">
        <v>469</v>
      </c>
      <c r="S101" s="50" t="s">
        <v>470</v>
      </c>
      <c r="T101" s="50" t="s">
        <v>264</v>
      </c>
      <c r="U101" s="50" t="s">
        <v>140</v>
      </c>
      <c r="V101" s="50" t="e">
        <f t="shared" si="26"/>
        <v>#N/A</v>
      </c>
      <c r="W101" s="50" t="s">
        <v>141</v>
      </c>
      <c r="X101" s="50" t="s">
        <v>179</v>
      </c>
      <c r="Y101" s="50" t="s">
        <v>482</v>
      </c>
      <c r="Z101" s="50" t="s">
        <v>144</v>
      </c>
      <c r="AA101" s="153">
        <v>45657</v>
      </c>
      <c r="AB101" s="50" t="s">
        <v>225</v>
      </c>
      <c r="AC101" s="153">
        <v>45266</v>
      </c>
      <c r="AD101" s="50" t="str">
        <f>VLOOKUP($T101,Tipologias!$F$64:$G$67,2,FALSE)</f>
        <v>MEDIO</v>
      </c>
      <c r="AE101" s="50">
        <f t="shared" si="17"/>
        <v>2</v>
      </c>
      <c r="AF101" s="50" t="str">
        <f>VLOOKUP($U101,Tipologias!$C$25:$E$29,3,FALSE)</f>
        <v>MEDIO</v>
      </c>
      <c r="AG101" s="50">
        <f t="shared" ref="AG101:AG131" si="31">IF(U101="",0,IF(AF101="Bajo",1,IF(AF101="Medio",2,3)))</f>
        <v>2</v>
      </c>
      <c r="AH101" s="50">
        <f>VLOOKUP($X101,Tipologias!$C$43:$D$47,2,FALSE)</f>
        <v>0</v>
      </c>
      <c r="AI101" s="50">
        <f>VLOOKUP($Y101,Tipologias!$C$51:$D$59,2,FALSE)</f>
        <v>2</v>
      </c>
      <c r="AJ101" s="50" t="str">
        <f t="shared" si="27"/>
        <v>MEDIO</v>
      </c>
      <c r="AK101" s="50" t="str">
        <f>VLOOKUP($W101,Tipologias!$C$33:$E$37,3,FALSE)</f>
        <v>BAJO</v>
      </c>
      <c r="AL101" s="50" t="str">
        <f t="shared" si="28"/>
        <v>MEDIO</v>
      </c>
      <c r="AM101" s="51" t="str">
        <f t="shared" si="29"/>
        <v>MEDIO</v>
      </c>
      <c r="AN101" s="50" t="str">
        <f t="shared" si="30"/>
        <v>2) INFORMACIÓN PÚBLICA CLASIFICADA</v>
      </c>
      <c r="AO101" s="50" t="e">
        <f>VLOOKUP($T101,Tipologias!$C$6:$I$21,3,FALSE)</f>
        <v>#N/A</v>
      </c>
      <c r="AP101" s="50" t="e">
        <f t="shared" ref="AP101:AP131" si="32">V101</f>
        <v>#N/A</v>
      </c>
      <c r="AQ101" s="50" t="e">
        <f>VLOOKUP($T101,Tipologias!$C$6:$I$21,5,FALSE)</f>
        <v>#N/A</v>
      </c>
      <c r="AR101" s="180" t="s">
        <v>146</v>
      </c>
    </row>
    <row r="102" spans="1:44" ht="67.5" customHeight="1" x14ac:dyDescent="0.2">
      <c r="A102" s="50" t="s">
        <v>354</v>
      </c>
      <c r="B102" s="50" t="s">
        <v>464</v>
      </c>
      <c r="C102" s="50" t="s">
        <v>255</v>
      </c>
      <c r="D102" s="50" t="s">
        <v>465</v>
      </c>
      <c r="E102" s="50" t="s">
        <v>127</v>
      </c>
      <c r="F102" s="50" t="s">
        <v>128</v>
      </c>
      <c r="G102" s="50" t="s">
        <v>162</v>
      </c>
      <c r="H102" s="50" t="s">
        <v>186</v>
      </c>
      <c r="I102" s="152" t="s">
        <v>483</v>
      </c>
      <c r="J102" s="50" t="s">
        <v>132</v>
      </c>
      <c r="K102" s="50" t="s">
        <v>177</v>
      </c>
      <c r="L102" s="50" t="s">
        <v>134</v>
      </c>
      <c r="M102" s="50" t="s">
        <v>151</v>
      </c>
      <c r="N102" s="50" t="s">
        <v>474</v>
      </c>
      <c r="O102" s="50" t="s">
        <v>137</v>
      </c>
      <c r="P102" s="153" t="s">
        <v>478</v>
      </c>
      <c r="Q102" s="50" t="s">
        <v>216</v>
      </c>
      <c r="R102" s="50" t="s">
        <v>1602</v>
      </c>
      <c r="S102" s="50" t="s">
        <v>470</v>
      </c>
      <c r="T102" s="50" t="s">
        <v>264</v>
      </c>
      <c r="U102" s="50" t="s">
        <v>140</v>
      </c>
      <c r="V102" s="50" t="e">
        <f t="shared" si="26"/>
        <v>#N/A</v>
      </c>
      <c r="W102" s="50" t="s">
        <v>168</v>
      </c>
      <c r="X102" s="50" t="s">
        <v>224</v>
      </c>
      <c r="Y102" s="50" t="s">
        <v>180</v>
      </c>
      <c r="Z102" s="50" t="s">
        <v>144</v>
      </c>
      <c r="AA102" s="153">
        <v>45657</v>
      </c>
      <c r="AB102" s="50" t="s">
        <v>225</v>
      </c>
      <c r="AC102" s="153">
        <v>45266</v>
      </c>
      <c r="AD102" s="50" t="str">
        <f>VLOOKUP($T102,Tipologias!$F$64:$G$67,2,FALSE)</f>
        <v>MEDIO</v>
      </c>
      <c r="AE102" s="50">
        <f t="shared" si="17"/>
        <v>2</v>
      </c>
      <c r="AF102" s="50" t="str">
        <f>VLOOKUP($U102,Tipologias!$C$25:$E$29,3,FALSE)</f>
        <v>MEDIO</v>
      </c>
      <c r="AG102" s="50">
        <f t="shared" si="31"/>
        <v>2</v>
      </c>
      <c r="AH102" s="50">
        <f>VLOOKUP($X102,Tipologias!$C$43:$D$47,2,FALSE)</f>
        <v>1</v>
      </c>
      <c r="AI102" s="50">
        <f>VLOOKUP($Y102,Tipologias!$C$51:$D$59,2,FALSE)</f>
        <v>0.5</v>
      </c>
      <c r="AJ102" s="50" t="str">
        <f t="shared" si="27"/>
        <v>MEDIO</v>
      </c>
      <c r="AK102" s="50" t="str">
        <f>VLOOKUP($W102,Tipologias!$C$33:$E$37,3,FALSE)</f>
        <v>MEDIO</v>
      </c>
      <c r="AL102" s="50" t="str">
        <f t="shared" si="28"/>
        <v>BAJO</v>
      </c>
      <c r="AM102" s="51" t="str">
        <f t="shared" si="29"/>
        <v>MEDIO</v>
      </c>
      <c r="AN102" s="50" t="str">
        <f t="shared" si="30"/>
        <v>2) INFORMACIÓN PÚBLICA CLASIFICADA</v>
      </c>
      <c r="AO102" s="50" t="e">
        <f>VLOOKUP($T102,Tipologias!$C$6:$I$21,3,FALSE)</f>
        <v>#N/A</v>
      </c>
      <c r="AP102" s="50" t="e">
        <f t="shared" si="32"/>
        <v>#N/A</v>
      </c>
      <c r="AQ102" s="50" t="e">
        <f>VLOOKUP($T102,Tipologias!$C$6:$I$21,5,FALSE)</f>
        <v>#N/A</v>
      </c>
      <c r="AR102" s="180" t="s">
        <v>146</v>
      </c>
    </row>
    <row r="103" spans="1:44" ht="67.5" customHeight="1" x14ac:dyDescent="0.2">
      <c r="A103" s="50" t="s">
        <v>354</v>
      </c>
      <c r="B103" s="50" t="s">
        <v>464</v>
      </c>
      <c r="C103" s="50" t="s">
        <v>255</v>
      </c>
      <c r="D103" s="50" t="s">
        <v>465</v>
      </c>
      <c r="E103" s="50" t="s">
        <v>127</v>
      </c>
      <c r="F103" s="50" t="s">
        <v>128</v>
      </c>
      <c r="G103" s="50" t="s">
        <v>484</v>
      </c>
      <c r="H103" s="50" t="s">
        <v>186</v>
      </c>
      <c r="I103" s="152" t="s">
        <v>1594</v>
      </c>
      <c r="J103" s="50" t="s">
        <v>132</v>
      </c>
      <c r="K103" s="50" t="s">
        <v>177</v>
      </c>
      <c r="L103" s="50" t="s">
        <v>1595</v>
      </c>
      <c r="M103" s="50" t="s">
        <v>285</v>
      </c>
      <c r="N103" s="50" t="s">
        <v>474</v>
      </c>
      <c r="O103" s="50" t="s">
        <v>186</v>
      </c>
      <c r="P103" s="153">
        <v>44306</v>
      </c>
      <c r="Q103" s="50" t="s">
        <v>216</v>
      </c>
      <c r="R103" s="50" t="s">
        <v>1596</v>
      </c>
      <c r="S103" s="50" t="s">
        <v>1597</v>
      </c>
      <c r="T103" s="50" t="s">
        <v>264</v>
      </c>
      <c r="U103" s="50" t="s">
        <v>140</v>
      </c>
      <c r="V103" s="50" t="e">
        <f t="shared" si="26"/>
        <v>#N/A</v>
      </c>
      <c r="W103" s="50" t="s">
        <v>153</v>
      </c>
      <c r="X103" s="50" t="s">
        <v>224</v>
      </c>
      <c r="Y103" s="50" t="s">
        <v>200</v>
      </c>
      <c r="Z103" s="50" t="s">
        <v>144</v>
      </c>
      <c r="AA103" s="153">
        <v>45657</v>
      </c>
      <c r="AB103" s="50" t="s">
        <v>225</v>
      </c>
      <c r="AC103" s="153">
        <v>45266</v>
      </c>
      <c r="AD103" s="50" t="str">
        <f>VLOOKUP($T103,Tipologias!$F$64:$G$67,2,FALSE)</f>
        <v>MEDIO</v>
      </c>
      <c r="AE103" s="50">
        <f t="shared" si="17"/>
        <v>2</v>
      </c>
      <c r="AF103" s="50" t="str">
        <f>VLOOKUP($U103,Tipologias!$C$25:$E$29,3,FALSE)</f>
        <v>MEDIO</v>
      </c>
      <c r="AG103" s="50">
        <f t="shared" ref="AG103:AG109" si="33">IF(U103="",0,IF(AF103="Bajo",1,IF(AF103="Medio",2,3)))</f>
        <v>2</v>
      </c>
      <c r="AH103" s="50">
        <f>VLOOKUP($X103,Tipologias!$C$43:$D$47,2,FALSE)</f>
        <v>1</v>
      </c>
      <c r="AI103" s="50">
        <f>VLOOKUP($Y103,Tipologias!$C$51:$D$59,2,FALSE)</f>
        <v>0.25</v>
      </c>
      <c r="AJ103" s="50" t="str">
        <f t="shared" si="27"/>
        <v>MEDIO</v>
      </c>
      <c r="AK103" s="50" t="str">
        <f>VLOOKUP($W103,Tipologias!$C$33:$E$37,3,FALSE)</f>
        <v>ALTO</v>
      </c>
      <c r="AL103" s="50" t="str">
        <f t="shared" si="28"/>
        <v>BAJO</v>
      </c>
      <c r="AM103" s="51" t="str">
        <f t="shared" si="29"/>
        <v>ALTO</v>
      </c>
      <c r="AN103" s="50" t="str">
        <f t="shared" si="30"/>
        <v>2) INFORMACIÓN PÚBLICA CLASIFICADA</v>
      </c>
      <c r="AO103" s="50" t="e">
        <f>VLOOKUP($T103,Tipologias!$C$6:$I$21,3,FALSE)</f>
        <v>#N/A</v>
      </c>
      <c r="AP103" s="50" t="e">
        <f t="shared" ref="AP103:AP109" si="34">V103</f>
        <v>#N/A</v>
      </c>
      <c r="AQ103" s="50" t="e">
        <f>VLOOKUP($T103,Tipologias!$C$6:$I$21,5,FALSE)</f>
        <v>#N/A</v>
      </c>
      <c r="AR103" s="180" t="s">
        <v>146</v>
      </c>
    </row>
    <row r="104" spans="1:44" ht="49.5" customHeight="1" x14ac:dyDescent="0.2">
      <c r="A104" s="50" t="s">
        <v>124</v>
      </c>
      <c r="B104" s="50" t="s">
        <v>73</v>
      </c>
      <c r="C104" s="50" t="s">
        <v>126</v>
      </c>
      <c r="D104" s="50" t="s">
        <v>73</v>
      </c>
      <c r="E104" s="50" t="s">
        <v>127</v>
      </c>
      <c r="F104" s="50" t="s">
        <v>128</v>
      </c>
      <c r="G104" s="50" t="s">
        <v>129</v>
      </c>
      <c r="H104" s="50" t="s">
        <v>1725</v>
      </c>
      <c r="I104" s="152" t="s">
        <v>1763</v>
      </c>
      <c r="J104" s="50" t="s">
        <v>132</v>
      </c>
      <c r="K104" s="50" t="s">
        <v>177</v>
      </c>
      <c r="L104" s="50" t="s">
        <v>1749</v>
      </c>
      <c r="M104" s="50" t="s">
        <v>151</v>
      </c>
      <c r="N104" s="50" t="s">
        <v>1764</v>
      </c>
      <c r="O104" s="50" t="s">
        <v>186</v>
      </c>
      <c r="P104" s="153">
        <v>44531</v>
      </c>
      <c r="Q104" s="50" t="s">
        <v>216</v>
      </c>
      <c r="R104" s="50" t="s">
        <v>1765</v>
      </c>
      <c r="S104" s="50" t="s">
        <v>1768</v>
      </c>
      <c r="T104" s="50" t="s">
        <v>264</v>
      </c>
      <c r="U104" s="50" t="s">
        <v>140</v>
      </c>
      <c r="V104" s="50"/>
      <c r="W104" s="50" t="s">
        <v>153</v>
      </c>
      <c r="X104" s="50" t="s">
        <v>282</v>
      </c>
      <c r="Y104" s="50" t="s">
        <v>200</v>
      </c>
      <c r="Z104" s="50"/>
      <c r="AA104" s="153"/>
      <c r="AB104" s="50"/>
      <c r="AC104" s="153"/>
      <c r="AD104" s="50"/>
      <c r="AE104" s="50"/>
      <c r="AF104" s="50"/>
      <c r="AG104" s="50"/>
      <c r="AH104" s="50"/>
      <c r="AI104" s="50"/>
      <c r="AJ104" s="50" t="str">
        <f>IF(MAX(AE104,AG104)=3,"ALTO",IF(MAX(AE104,AG104)=2,"MEDIO","BAJO"))</f>
        <v>BAJO</v>
      </c>
      <c r="AK104" s="50" t="str">
        <f>VLOOKUP($W104,Tipologias!$C$33:$E$37,3,FALSE)</f>
        <v>ALTO</v>
      </c>
      <c r="AL104" s="50" t="str">
        <f t="shared" si="28"/>
        <v>BAJO</v>
      </c>
      <c r="AM104" s="51" t="str">
        <f>IF(AJ104="ALTO","ALTO",IF(AK104="ALTO","ALTO",IF(AL104="ALTO","ALTO",IF(AJ104="MEDIO", "MEDIO",IF(AK104="MEDIO","MEDIO",IF(AL104="MEDIO","MEDIO","BAJO"))))))</f>
        <v>ALTO</v>
      </c>
      <c r="AN104" s="50" t="s">
        <v>1766</v>
      </c>
      <c r="AO104" s="50" t="s">
        <v>146</v>
      </c>
      <c r="AP104" s="50"/>
      <c r="AQ104" s="50"/>
      <c r="AR104" s="180" t="s">
        <v>146</v>
      </c>
    </row>
    <row r="105" spans="1:44" ht="67.5" customHeight="1" x14ac:dyDescent="0.2">
      <c r="A105" s="50" t="s">
        <v>124</v>
      </c>
      <c r="B105" s="50" t="s">
        <v>73</v>
      </c>
      <c r="C105" s="50" t="s">
        <v>126</v>
      </c>
      <c r="D105" s="50" t="s">
        <v>73</v>
      </c>
      <c r="E105" s="50" t="s">
        <v>127</v>
      </c>
      <c r="F105" s="50" t="s">
        <v>128</v>
      </c>
      <c r="G105" s="50" t="s">
        <v>495</v>
      </c>
      <c r="H105" s="50" t="s">
        <v>186</v>
      </c>
      <c r="I105" s="152" t="s">
        <v>1767</v>
      </c>
      <c r="J105" s="50" t="s">
        <v>132</v>
      </c>
      <c r="K105" s="50" t="s">
        <v>177</v>
      </c>
      <c r="L105" s="50" t="s">
        <v>1744</v>
      </c>
      <c r="M105" s="50" t="s">
        <v>323</v>
      </c>
      <c r="N105" s="50" t="s">
        <v>1764</v>
      </c>
      <c r="O105" s="50" t="s">
        <v>186</v>
      </c>
      <c r="P105" s="153">
        <v>40850</v>
      </c>
      <c r="Q105" s="50" t="s">
        <v>223</v>
      </c>
      <c r="R105" s="50" t="s">
        <v>1765</v>
      </c>
      <c r="S105" s="50" t="s">
        <v>1768</v>
      </c>
      <c r="T105" s="50" t="s">
        <v>264</v>
      </c>
      <c r="U105" s="50" t="s">
        <v>140</v>
      </c>
      <c r="V105" s="50" t="e">
        <f t="shared" si="26"/>
        <v>#N/A</v>
      </c>
      <c r="W105" s="50" t="s">
        <v>141</v>
      </c>
      <c r="X105" s="50" t="s">
        <v>179</v>
      </c>
      <c r="Y105" s="50" t="s">
        <v>200</v>
      </c>
      <c r="Z105" s="50" t="s">
        <v>144</v>
      </c>
      <c r="AA105" s="153">
        <v>45657</v>
      </c>
      <c r="AB105" s="50" t="s">
        <v>225</v>
      </c>
      <c r="AC105" s="153">
        <v>45266</v>
      </c>
      <c r="AD105" s="50" t="str">
        <f>VLOOKUP($T105,Tipologias!$F$64:$G$67,2,FALSE)</f>
        <v>MEDIO</v>
      </c>
      <c r="AE105" s="50">
        <f t="shared" ref="AE105:AE156" si="35">IF(T105="",0,IF(AD105="Bajo",1,IF(AD105="Medio",2,3)))</f>
        <v>2</v>
      </c>
      <c r="AF105" s="50" t="str">
        <f>VLOOKUP($U105,Tipologias!$C$25:$E$29,3,FALSE)</f>
        <v>MEDIO</v>
      </c>
      <c r="AG105" s="50">
        <f t="shared" si="33"/>
        <v>2</v>
      </c>
      <c r="AH105" s="50">
        <f>VLOOKUP($X105,Tipologias!$C$43:$D$47,2,FALSE)</f>
        <v>0</v>
      </c>
      <c r="AI105" s="50">
        <f>VLOOKUP($Y105,Tipologias!$C$51:$D$59,2,FALSE)</f>
        <v>0.25</v>
      </c>
      <c r="AJ105" s="50" t="str">
        <f t="shared" si="27"/>
        <v>MEDIO</v>
      </c>
      <c r="AK105" s="50" t="str">
        <f>VLOOKUP($W105,Tipologias!$C$33:$E$37,3,FALSE)</f>
        <v>BAJO</v>
      </c>
      <c r="AL105" s="50" t="str">
        <f t="shared" si="28"/>
        <v>BAJO</v>
      </c>
      <c r="AM105" s="51" t="str">
        <f t="shared" si="29"/>
        <v>MEDIO</v>
      </c>
      <c r="AN105" s="50" t="str">
        <f t="shared" si="30"/>
        <v>2) INFORMACIÓN PÚBLICA CLASIFICADA</v>
      </c>
      <c r="AO105" s="50" t="e">
        <f>VLOOKUP($T105,Tipologias!$C$6:$I$21,3,FALSE)</f>
        <v>#N/A</v>
      </c>
      <c r="AP105" s="50" t="e">
        <f t="shared" si="34"/>
        <v>#N/A</v>
      </c>
      <c r="AQ105" s="50" t="e">
        <f>VLOOKUP($T105,Tipologias!$C$6:$I$21,5,FALSE)</f>
        <v>#N/A</v>
      </c>
      <c r="AR105" s="180" t="s">
        <v>146</v>
      </c>
    </row>
    <row r="106" spans="1:44" ht="67.5" customHeight="1" x14ac:dyDescent="0.2">
      <c r="A106" s="50" t="s">
        <v>124</v>
      </c>
      <c r="B106" s="50" t="s">
        <v>73</v>
      </c>
      <c r="C106" s="50" t="s">
        <v>126</v>
      </c>
      <c r="D106" s="50" t="s">
        <v>73</v>
      </c>
      <c r="E106" s="50" t="s">
        <v>127</v>
      </c>
      <c r="F106" s="50" t="s">
        <v>128</v>
      </c>
      <c r="G106" s="50" t="s">
        <v>498</v>
      </c>
      <c r="H106" s="50" t="s">
        <v>186</v>
      </c>
      <c r="I106" s="152" t="s">
        <v>499</v>
      </c>
      <c r="J106" s="50" t="s">
        <v>132</v>
      </c>
      <c r="K106" s="50" t="s">
        <v>177</v>
      </c>
      <c r="L106" s="50" t="s">
        <v>134</v>
      </c>
      <c r="M106" s="50" t="s">
        <v>323</v>
      </c>
      <c r="N106" s="50" t="s">
        <v>1751</v>
      </c>
      <c r="O106" s="50" t="s">
        <v>186</v>
      </c>
      <c r="P106" s="153">
        <v>41264</v>
      </c>
      <c r="Q106" s="50" t="s">
        <v>216</v>
      </c>
      <c r="R106" s="50" t="s">
        <v>1769</v>
      </c>
      <c r="S106" s="50" t="s">
        <v>125</v>
      </c>
      <c r="T106" s="50" t="s">
        <v>264</v>
      </c>
      <c r="U106" s="50" t="s">
        <v>140</v>
      </c>
      <c r="V106" s="50" t="e">
        <f t="shared" si="26"/>
        <v>#N/A</v>
      </c>
      <c r="W106" s="50" t="s">
        <v>199</v>
      </c>
      <c r="X106" s="50" t="s">
        <v>179</v>
      </c>
      <c r="Y106" s="50" t="s">
        <v>200</v>
      </c>
      <c r="Z106" s="50" t="s">
        <v>144</v>
      </c>
      <c r="AA106" s="153">
        <v>45657</v>
      </c>
      <c r="AB106" s="50" t="s">
        <v>225</v>
      </c>
      <c r="AC106" s="153">
        <v>45266</v>
      </c>
      <c r="AD106" s="50" t="str">
        <f>VLOOKUP($T106,Tipologias!$F$64:$G$67,2,FALSE)</f>
        <v>MEDIO</v>
      </c>
      <c r="AE106" s="50">
        <f t="shared" si="35"/>
        <v>2</v>
      </c>
      <c r="AF106" s="50" t="str">
        <f>VLOOKUP($U106,Tipologias!$C$25:$E$29,3,FALSE)</f>
        <v>MEDIO</v>
      </c>
      <c r="AG106" s="50">
        <f t="shared" si="33"/>
        <v>2</v>
      </c>
      <c r="AH106" s="50">
        <f>VLOOKUP($X106,Tipologias!$C$43:$D$47,2,FALSE)</f>
        <v>0</v>
      </c>
      <c r="AI106" s="50">
        <f>VLOOKUP($Y106,Tipologias!$C$51:$D$59,2,FALSE)</f>
        <v>0.25</v>
      </c>
      <c r="AJ106" s="50" t="str">
        <f t="shared" si="27"/>
        <v>MEDIO</v>
      </c>
      <c r="AK106" s="50" t="str">
        <f>VLOOKUP($W106,Tipologias!$C$33:$E$37,3,FALSE)</f>
        <v>BAJO</v>
      </c>
      <c r="AL106" s="50" t="str">
        <f t="shared" si="28"/>
        <v>BAJO</v>
      </c>
      <c r="AM106" s="51" t="str">
        <f t="shared" si="29"/>
        <v>MEDIO</v>
      </c>
      <c r="AN106" s="50" t="str">
        <f t="shared" si="30"/>
        <v>2) INFORMACIÓN PÚBLICA CLASIFICADA</v>
      </c>
      <c r="AO106" s="50" t="e">
        <f>VLOOKUP($T106,Tipologias!$C$6:$I$21,3,FALSE)</f>
        <v>#N/A</v>
      </c>
      <c r="AP106" s="50" t="e">
        <f t="shared" si="34"/>
        <v>#N/A</v>
      </c>
      <c r="AQ106" s="50" t="e">
        <f>VLOOKUP($T106,Tipologias!$C$6:$I$21,5,FALSE)</f>
        <v>#N/A</v>
      </c>
      <c r="AR106" s="180" t="s">
        <v>146</v>
      </c>
    </row>
    <row r="107" spans="1:44" ht="67.5" customHeight="1" x14ac:dyDescent="0.2">
      <c r="A107" s="50" t="s">
        <v>124</v>
      </c>
      <c r="B107" s="50" t="s">
        <v>73</v>
      </c>
      <c r="C107" s="50" t="s">
        <v>126</v>
      </c>
      <c r="D107" s="50" t="s">
        <v>73</v>
      </c>
      <c r="E107" s="50" t="s">
        <v>127</v>
      </c>
      <c r="F107" s="50" t="s">
        <v>128</v>
      </c>
      <c r="G107" s="50" t="s">
        <v>501</v>
      </c>
      <c r="H107" s="50" t="s">
        <v>186</v>
      </c>
      <c r="I107" s="152" t="s">
        <v>502</v>
      </c>
      <c r="J107" s="50" t="s">
        <v>132</v>
      </c>
      <c r="K107" s="50" t="s">
        <v>177</v>
      </c>
      <c r="L107" s="50" t="s">
        <v>134</v>
      </c>
      <c r="M107" s="50" t="s">
        <v>323</v>
      </c>
      <c r="N107" s="50" t="s">
        <v>1751</v>
      </c>
      <c r="O107" s="50" t="s">
        <v>186</v>
      </c>
      <c r="P107" s="153">
        <v>41264</v>
      </c>
      <c r="Q107" s="50" t="s">
        <v>216</v>
      </c>
      <c r="R107" s="50" t="s">
        <v>1769</v>
      </c>
      <c r="S107" s="50" t="s">
        <v>125</v>
      </c>
      <c r="T107" s="50" t="s">
        <v>264</v>
      </c>
      <c r="U107" s="50" t="s">
        <v>140</v>
      </c>
      <c r="V107" s="50" t="e">
        <f t="shared" si="26"/>
        <v>#N/A</v>
      </c>
      <c r="W107" s="50" t="s">
        <v>199</v>
      </c>
      <c r="X107" s="50" t="s">
        <v>179</v>
      </c>
      <c r="Y107" s="50" t="s">
        <v>200</v>
      </c>
      <c r="Z107" s="50" t="s">
        <v>144</v>
      </c>
      <c r="AA107" s="153">
        <v>45657</v>
      </c>
      <c r="AB107" s="50" t="s">
        <v>225</v>
      </c>
      <c r="AC107" s="153">
        <v>45266</v>
      </c>
      <c r="AD107" s="50" t="str">
        <f>VLOOKUP($T107,Tipologias!$F$64:$G$67,2,FALSE)</f>
        <v>MEDIO</v>
      </c>
      <c r="AE107" s="50">
        <f t="shared" si="35"/>
        <v>2</v>
      </c>
      <c r="AF107" s="50" t="str">
        <f>VLOOKUP($U107,Tipologias!$C$25:$E$29,3,FALSE)</f>
        <v>MEDIO</v>
      </c>
      <c r="AG107" s="50">
        <f t="shared" si="33"/>
        <v>2</v>
      </c>
      <c r="AH107" s="50">
        <f>VLOOKUP($X107,Tipologias!$C$43:$D$47,2,FALSE)</f>
        <v>0</v>
      </c>
      <c r="AI107" s="50">
        <f>VLOOKUP($Y107,Tipologias!$C$51:$D$59,2,FALSE)</f>
        <v>0.25</v>
      </c>
      <c r="AJ107" s="50" t="str">
        <f t="shared" si="27"/>
        <v>MEDIO</v>
      </c>
      <c r="AK107" s="50" t="str">
        <f>VLOOKUP($W107,Tipologias!$C$33:$E$37,3,FALSE)</f>
        <v>BAJO</v>
      </c>
      <c r="AL107" s="50" t="str">
        <f t="shared" si="28"/>
        <v>BAJO</v>
      </c>
      <c r="AM107" s="51" t="str">
        <f t="shared" si="29"/>
        <v>MEDIO</v>
      </c>
      <c r="AN107" s="50" t="str">
        <f t="shared" si="30"/>
        <v>2) INFORMACIÓN PÚBLICA CLASIFICADA</v>
      </c>
      <c r="AO107" s="50" t="e">
        <f>VLOOKUP($T107,Tipologias!$C$6:$I$21,3,FALSE)</f>
        <v>#N/A</v>
      </c>
      <c r="AP107" s="50" t="e">
        <f t="shared" si="34"/>
        <v>#N/A</v>
      </c>
      <c r="AQ107" s="50" t="e">
        <f>VLOOKUP($T107,Tipologias!$C$6:$I$21,5,FALSE)</f>
        <v>#N/A</v>
      </c>
      <c r="AR107" s="180" t="s">
        <v>146</v>
      </c>
    </row>
    <row r="108" spans="1:44" ht="67.5" customHeight="1" x14ac:dyDescent="0.2">
      <c r="A108" s="50" t="s">
        <v>124</v>
      </c>
      <c r="B108" s="50" t="s">
        <v>73</v>
      </c>
      <c r="C108" s="50" t="s">
        <v>126</v>
      </c>
      <c r="D108" s="50" t="s">
        <v>73</v>
      </c>
      <c r="E108" s="50" t="s">
        <v>127</v>
      </c>
      <c r="F108" s="50" t="s">
        <v>128</v>
      </c>
      <c r="G108" s="50" t="s">
        <v>504</v>
      </c>
      <c r="H108" s="50" t="s">
        <v>505</v>
      </c>
      <c r="I108" s="152" t="s">
        <v>1727</v>
      </c>
      <c r="J108" s="50" t="s">
        <v>132</v>
      </c>
      <c r="K108" s="50" t="s">
        <v>177</v>
      </c>
      <c r="L108" s="50" t="s">
        <v>134</v>
      </c>
      <c r="M108" s="50" t="s">
        <v>151</v>
      </c>
      <c r="N108" s="50" t="s">
        <v>1751</v>
      </c>
      <c r="O108" s="50" t="s">
        <v>137</v>
      </c>
      <c r="P108" s="153">
        <v>40850</v>
      </c>
      <c r="Q108" s="50" t="s">
        <v>216</v>
      </c>
      <c r="R108" s="50" t="s">
        <v>1770</v>
      </c>
      <c r="S108" s="50" t="s">
        <v>1771</v>
      </c>
      <c r="T108" s="50" t="s">
        <v>264</v>
      </c>
      <c r="U108" s="50" t="s">
        <v>140</v>
      </c>
      <c r="V108" s="50" t="e">
        <f t="shared" si="26"/>
        <v>#N/A</v>
      </c>
      <c r="W108" s="50" t="s">
        <v>153</v>
      </c>
      <c r="X108" s="50" t="s">
        <v>142</v>
      </c>
      <c r="Y108" s="50" t="s">
        <v>180</v>
      </c>
      <c r="Z108" s="50" t="s">
        <v>144</v>
      </c>
      <c r="AA108" s="153">
        <v>45657</v>
      </c>
      <c r="AB108" s="50" t="s">
        <v>225</v>
      </c>
      <c r="AC108" s="153">
        <v>45266</v>
      </c>
      <c r="AD108" s="50" t="str">
        <f>VLOOKUP($T108,Tipologias!$F$64:$G$67,2,FALSE)</f>
        <v>MEDIO</v>
      </c>
      <c r="AE108" s="50">
        <f t="shared" si="35"/>
        <v>2</v>
      </c>
      <c r="AF108" s="50" t="str">
        <f>VLOOKUP($U108,Tipologias!$C$25:$E$29,3,FALSE)</f>
        <v>MEDIO</v>
      </c>
      <c r="AG108" s="50">
        <f t="shared" si="33"/>
        <v>2</v>
      </c>
      <c r="AH108" s="50">
        <f>VLOOKUP($X108,Tipologias!$C$43:$D$47,2,FALSE)</f>
        <v>0.5</v>
      </c>
      <c r="AI108" s="50">
        <f>VLOOKUP($Y108,Tipologias!$C$51:$D$59,2,FALSE)</f>
        <v>0.5</v>
      </c>
      <c r="AJ108" s="50" t="str">
        <f t="shared" si="27"/>
        <v>MEDIO</v>
      </c>
      <c r="AK108" s="50" t="str">
        <f>VLOOKUP($W108,Tipologias!$C$33:$E$37,3,FALSE)</f>
        <v>ALTO</v>
      </c>
      <c r="AL108" s="50" t="str">
        <f t="shared" si="28"/>
        <v>BAJO</v>
      </c>
      <c r="AM108" s="51" t="str">
        <f t="shared" si="29"/>
        <v>ALTO</v>
      </c>
      <c r="AN108" s="50" t="str">
        <f t="shared" si="30"/>
        <v>2) INFORMACIÓN PÚBLICA CLASIFICADA</v>
      </c>
      <c r="AO108" s="50" t="e">
        <f>VLOOKUP($T108,Tipologias!$C$6:$I$21,3,FALSE)</f>
        <v>#N/A</v>
      </c>
      <c r="AP108" s="50" t="e">
        <f t="shared" si="34"/>
        <v>#N/A</v>
      </c>
      <c r="AQ108" s="50" t="e">
        <f>VLOOKUP($T108,Tipologias!$C$6:$I$21,5,FALSE)</f>
        <v>#N/A</v>
      </c>
      <c r="AR108" s="180" t="s">
        <v>146</v>
      </c>
    </row>
    <row r="109" spans="1:44" ht="67.5" customHeight="1" x14ac:dyDescent="0.2">
      <c r="A109" s="50" t="s">
        <v>124</v>
      </c>
      <c r="B109" s="50" t="s">
        <v>73</v>
      </c>
      <c r="C109" s="50" t="s">
        <v>126</v>
      </c>
      <c r="D109" s="50" t="s">
        <v>73</v>
      </c>
      <c r="E109" s="50" t="s">
        <v>127</v>
      </c>
      <c r="F109" s="50" t="s">
        <v>128</v>
      </c>
      <c r="G109" s="50" t="s">
        <v>504</v>
      </c>
      <c r="H109" s="50" t="s">
        <v>508</v>
      </c>
      <c r="I109" s="152" t="s">
        <v>1728</v>
      </c>
      <c r="J109" s="50" t="s">
        <v>132</v>
      </c>
      <c r="K109" s="50" t="s">
        <v>177</v>
      </c>
      <c r="L109" s="50" t="s">
        <v>134</v>
      </c>
      <c r="M109" s="50" t="s">
        <v>151</v>
      </c>
      <c r="N109" s="50" t="s">
        <v>1751</v>
      </c>
      <c r="O109" s="50" t="s">
        <v>137</v>
      </c>
      <c r="P109" s="153">
        <v>40850</v>
      </c>
      <c r="Q109" s="50" t="s">
        <v>216</v>
      </c>
      <c r="R109" s="50" t="s">
        <v>1772</v>
      </c>
      <c r="S109" s="50" t="s">
        <v>1771</v>
      </c>
      <c r="T109" s="50" t="s">
        <v>264</v>
      </c>
      <c r="U109" s="50" t="s">
        <v>140</v>
      </c>
      <c r="V109" s="50" t="e">
        <f t="shared" si="26"/>
        <v>#N/A</v>
      </c>
      <c r="W109" s="50" t="s">
        <v>153</v>
      </c>
      <c r="X109" s="50" t="s">
        <v>142</v>
      </c>
      <c r="Y109" s="50" t="s">
        <v>155</v>
      </c>
      <c r="Z109" s="50" t="s">
        <v>144</v>
      </c>
      <c r="AA109" s="153">
        <v>45657</v>
      </c>
      <c r="AB109" s="50" t="s">
        <v>225</v>
      </c>
      <c r="AC109" s="153">
        <v>45266</v>
      </c>
      <c r="AD109" s="50" t="str">
        <f>VLOOKUP($T109,Tipologias!$F$64:$G$67,2,FALSE)</f>
        <v>MEDIO</v>
      </c>
      <c r="AE109" s="50">
        <f t="shared" si="35"/>
        <v>2</v>
      </c>
      <c r="AF109" s="50" t="str">
        <f>VLOOKUP($U109,Tipologias!$C$25:$E$29,3,FALSE)</f>
        <v>MEDIO</v>
      </c>
      <c r="AG109" s="50">
        <f t="shared" si="33"/>
        <v>2</v>
      </c>
      <c r="AH109" s="50">
        <f>VLOOKUP($X109,Tipologias!$C$43:$D$47,2,FALSE)</f>
        <v>0.5</v>
      </c>
      <c r="AI109" s="50">
        <f>VLOOKUP($Y109,Tipologias!$C$51:$D$59,2,FALSE)</f>
        <v>1.25</v>
      </c>
      <c r="AJ109" s="50" t="str">
        <f t="shared" si="27"/>
        <v>MEDIO</v>
      </c>
      <c r="AK109" s="50" t="str">
        <f>VLOOKUP($W109,Tipologias!$C$33:$E$37,3,FALSE)</f>
        <v>ALTO</v>
      </c>
      <c r="AL109" s="50" t="str">
        <f t="shared" si="28"/>
        <v>BAJO</v>
      </c>
      <c r="AM109" s="51" t="str">
        <f t="shared" si="29"/>
        <v>ALTO</v>
      </c>
      <c r="AN109" s="50" t="str">
        <f t="shared" si="30"/>
        <v>2) INFORMACIÓN PÚBLICA CLASIFICADA</v>
      </c>
      <c r="AO109" s="50" t="e">
        <f>VLOOKUP($T109,Tipologias!$C$6:$I$21,3,FALSE)</f>
        <v>#N/A</v>
      </c>
      <c r="AP109" s="50" t="e">
        <f t="shared" si="34"/>
        <v>#N/A</v>
      </c>
      <c r="AQ109" s="50" t="e">
        <f>VLOOKUP($T109,Tipologias!$C$6:$I$21,5,FALSE)</f>
        <v>#N/A</v>
      </c>
      <c r="AR109" s="180" t="s">
        <v>146</v>
      </c>
    </row>
    <row r="110" spans="1:44" ht="67.5" customHeight="1" x14ac:dyDescent="0.2">
      <c r="A110" s="50" t="s">
        <v>124</v>
      </c>
      <c r="B110" s="50" t="s">
        <v>73</v>
      </c>
      <c r="C110" s="50" t="s">
        <v>126</v>
      </c>
      <c r="D110" s="50" t="s">
        <v>73</v>
      </c>
      <c r="E110" s="50" t="s">
        <v>127</v>
      </c>
      <c r="F110" s="50" t="s">
        <v>128</v>
      </c>
      <c r="G110" s="50" t="s">
        <v>515</v>
      </c>
      <c r="H110" s="50" t="s">
        <v>516</v>
      </c>
      <c r="I110" s="152" t="s">
        <v>1773</v>
      </c>
      <c r="J110" s="50" t="s">
        <v>132</v>
      </c>
      <c r="K110" s="50" t="s">
        <v>177</v>
      </c>
      <c r="L110" s="50" t="s">
        <v>134</v>
      </c>
      <c r="M110" s="50" t="s">
        <v>151</v>
      </c>
      <c r="N110" s="50" t="s">
        <v>1751</v>
      </c>
      <c r="O110" s="50" t="s">
        <v>137</v>
      </c>
      <c r="P110" s="153">
        <v>40850</v>
      </c>
      <c r="Q110" s="50" t="s">
        <v>216</v>
      </c>
      <c r="R110" s="50" t="s">
        <v>1772</v>
      </c>
      <c r="S110" s="50" t="s">
        <v>1771</v>
      </c>
      <c r="T110" s="50" t="s">
        <v>264</v>
      </c>
      <c r="U110" s="50" t="s">
        <v>140</v>
      </c>
      <c r="V110" s="50" t="e">
        <f t="shared" si="26"/>
        <v>#N/A</v>
      </c>
      <c r="W110" s="50" t="s">
        <v>153</v>
      </c>
      <c r="X110" s="50" t="s">
        <v>142</v>
      </c>
      <c r="Y110" s="50" t="s">
        <v>482</v>
      </c>
      <c r="Z110" s="50" t="s">
        <v>144</v>
      </c>
      <c r="AA110" s="153">
        <v>45657</v>
      </c>
      <c r="AB110" s="50" t="s">
        <v>225</v>
      </c>
      <c r="AC110" s="153">
        <v>45266</v>
      </c>
      <c r="AD110" s="50" t="str">
        <f>VLOOKUP($T110,Tipologias!$F$64:$G$67,2,FALSE)</f>
        <v>MEDIO</v>
      </c>
      <c r="AE110" s="50">
        <f t="shared" si="35"/>
        <v>2</v>
      </c>
      <c r="AF110" s="50" t="str">
        <f>VLOOKUP($U110,Tipologias!$C$25:$E$29,3,FALSE)</f>
        <v>MEDIO</v>
      </c>
      <c r="AG110" s="50">
        <f t="shared" si="31"/>
        <v>2</v>
      </c>
      <c r="AH110" s="50">
        <f>VLOOKUP($X110,Tipologias!$C$43:$D$47,2,FALSE)</f>
        <v>0.5</v>
      </c>
      <c r="AI110" s="50">
        <f>VLOOKUP($Y110,Tipologias!$C$51:$D$59,2,FALSE)</f>
        <v>2</v>
      </c>
      <c r="AJ110" s="50" t="str">
        <f t="shared" si="27"/>
        <v>MEDIO</v>
      </c>
      <c r="AK110" s="50" t="str">
        <f>VLOOKUP($W110,Tipologias!$C$33:$E$37,3,FALSE)</f>
        <v>ALTO</v>
      </c>
      <c r="AL110" s="50" t="str">
        <f t="shared" si="28"/>
        <v>MEDIO</v>
      </c>
      <c r="AM110" s="51" t="str">
        <f t="shared" si="29"/>
        <v>ALTO</v>
      </c>
      <c r="AN110" s="50" t="str">
        <f t="shared" si="30"/>
        <v>2) INFORMACIÓN PÚBLICA CLASIFICADA</v>
      </c>
      <c r="AO110" s="50" t="e">
        <f>VLOOKUP($T110,Tipologias!$C$6:$I$21,3,FALSE)</f>
        <v>#N/A</v>
      </c>
      <c r="AP110" s="50" t="e">
        <f t="shared" si="32"/>
        <v>#N/A</v>
      </c>
      <c r="AQ110" s="50" t="e">
        <f>VLOOKUP($T110,Tipologias!$C$6:$I$21,5,FALSE)</f>
        <v>#N/A</v>
      </c>
      <c r="AR110" s="180" t="s">
        <v>146</v>
      </c>
    </row>
    <row r="111" spans="1:44" ht="92.25" customHeight="1" x14ac:dyDescent="0.2">
      <c r="A111" s="50" t="s">
        <v>124</v>
      </c>
      <c r="B111" s="50" t="s">
        <v>73</v>
      </c>
      <c r="C111" s="50" t="s">
        <v>126</v>
      </c>
      <c r="D111" s="50" t="s">
        <v>73</v>
      </c>
      <c r="E111" s="50" t="s">
        <v>127</v>
      </c>
      <c r="F111" s="50" t="s">
        <v>128</v>
      </c>
      <c r="G111" s="50" t="s">
        <v>519</v>
      </c>
      <c r="H111" s="50" t="s">
        <v>520</v>
      </c>
      <c r="I111" s="152" t="s">
        <v>521</v>
      </c>
      <c r="J111" s="50" t="s">
        <v>132</v>
      </c>
      <c r="K111" s="50" t="s">
        <v>177</v>
      </c>
      <c r="L111" s="50" t="s">
        <v>134</v>
      </c>
      <c r="M111" s="50" t="s">
        <v>151</v>
      </c>
      <c r="N111" s="50" t="s">
        <v>1751</v>
      </c>
      <c r="O111" s="50" t="s">
        <v>137</v>
      </c>
      <c r="P111" s="153">
        <v>40850</v>
      </c>
      <c r="Q111" s="50" t="s">
        <v>216</v>
      </c>
      <c r="R111" s="50" t="s">
        <v>1772</v>
      </c>
      <c r="S111" s="50" t="s">
        <v>1771</v>
      </c>
      <c r="T111" s="50" t="s">
        <v>264</v>
      </c>
      <c r="U111" s="50" t="s">
        <v>140</v>
      </c>
      <c r="V111" s="50" t="e">
        <f t="shared" si="26"/>
        <v>#N/A</v>
      </c>
      <c r="W111" s="50" t="s">
        <v>153</v>
      </c>
      <c r="X111" s="50" t="s">
        <v>142</v>
      </c>
      <c r="Y111" s="50" t="s">
        <v>482</v>
      </c>
      <c r="Z111" s="50" t="s">
        <v>144</v>
      </c>
      <c r="AA111" s="153">
        <v>45657</v>
      </c>
      <c r="AB111" s="50" t="s">
        <v>225</v>
      </c>
      <c r="AC111" s="153">
        <v>45266</v>
      </c>
      <c r="AD111" s="50" t="str">
        <f>VLOOKUP($T111,Tipologias!$F$64:$G$67,2,FALSE)</f>
        <v>MEDIO</v>
      </c>
      <c r="AE111" s="50">
        <f t="shared" si="35"/>
        <v>2</v>
      </c>
      <c r="AF111" s="50" t="str">
        <f>VLOOKUP($U111,Tipologias!$C$25:$E$29,3,FALSE)</f>
        <v>MEDIO</v>
      </c>
      <c r="AG111" s="50">
        <f t="shared" si="31"/>
        <v>2</v>
      </c>
      <c r="AH111" s="50">
        <f>VLOOKUP($X111,Tipologias!$C$43:$D$47,2,FALSE)</f>
        <v>0.5</v>
      </c>
      <c r="AI111" s="50">
        <f>VLOOKUP($Y111,Tipologias!$C$51:$D$59,2,FALSE)</f>
        <v>2</v>
      </c>
      <c r="AJ111" s="50" t="str">
        <f t="shared" si="27"/>
        <v>MEDIO</v>
      </c>
      <c r="AK111" s="50" t="str">
        <f>VLOOKUP($W111,Tipologias!$C$33:$E$37,3,FALSE)</f>
        <v>ALTO</v>
      </c>
      <c r="AL111" s="50" t="str">
        <f t="shared" si="28"/>
        <v>MEDIO</v>
      </c>
      <c r="AM111" s="51" t="str">
        <f t="shared" si="29"/>
        <v>ALTO</v>
      </c>
      <c r="AN111" s="50" t="str">
        <f t="shared" si="30"/>
        <v>2) INFORMACIÓN PÚBLICA CLASIFICADA</v>
      </c>
      <c r="AO111" s="50" t="e">
        <f>VLOOKUP($T111,Tipologias!$C$6:$I$21,3,FALSE)</f>
        <v>#N/A</v>
      </c>
      <c r="AP111" s="50" t="e">
        <f t="shared" si="32"/>
        <v>#N/A</v>
      </c>
      <c r="AQ111" s="50" t="e">
        <f>VLOOKUP($T111,Tipologias!$C$6:$I$21,5,FALSE)</f>
        <v>#N/A</v>
      </c>
      <c r="AR111" s="180" t="s">
        <v>146</v>
      </c>
    </row>
    <row r="112" spans="1:44" ht="96" customHeight="1" x14ac:dyDescent="0.2">
      <c r="A112" s="50" t="s">
        <v>124</v>
      </c>
      <c r="B112" s="50" t="s">
        <v>73</v>
      </c>
      <c r="C112" s="50" t="s">
        <v>126</v>
      </c>
      <c r="D112" s="50" t="s">
        <v>73</v>
      </c>
      <c r="E112" s="50" t="s">
        <v>127</v>
      </c>
      <c r="F112" s="50" t="s">
        <v>128</v>
      </c>
      <c r="G112" s="50" t="s">
        <v>522</v>
      </c>
      <c r="H112" s="50" t="s">
        <v>186</v>
      </c>
      <c r="I112" s="152" t="s">
        <v>1774</v>
      </c>
      <c r="J112" s="50" t="s">
        <v>132</v>
      </c>
      <c r="K112" s="50" t="s">
        <v>177</v>
      </c>
      <c r="L112" s="50" t="s">
        <v>134</v>
      </c>
      <c r="M112" s="50" t="s">
        <v>323</v>
      </c>
      <c r="N112" s="50" t="s">
        <v>1764</v>
      </c>
      <c r="O112" s="50" t="s">
        <v>137</v>
      </c>
      <c r="P112" s="153">
        <v>40850</v>
      </c>
      <c r="Q112" s="50" t="s">
        <v>216</v>
      </c>
      <c r="R112" s="50" t="s">
        <v>1765</v>
      </c>
      <c r="S112" s="50" t="s">
        <v>1775</v>
      </c>
      <c r="T112" s="50" t="s">
        <v>264</v>
      </c>
      <c r="U112" s="50" t="s">
        <v>188</v>
      </c>
      <c r="V112" s="50" t="e">
        <f t="shared" si="26"/>
        <v>#N/A</v>
      </c>
      <c r="W112" s="50" t="s">
        <v>153</v>
      </c>
      <c r="X112" s="50" t="s">
        <v>142</v>
      </c>
      <c r="Y112" s="50" t="s">
        <v>471</v>
      </c>
      <c r="Z112" s="50" t="s">
        <v>144</v>
      </c>
      <c r="AA112" s="153">
        <v>45657</v>
      </c>
      <c r="AB112" s="50" t="s">
        <v>225</v>
      </c>
      <c r="AC112" s="153">
        <v>45266</v>
      </c>
      <c r="AD112" s="50" t="str">
        <f>VLOOKUP($T112,Tipologias!$F$64:$G$67,2,FALSE)</f>
        <v>MEDIO</v>
      </c>
      <c r="AE112" s="50">
        <f t="shared" si="35"/>
        <v>2</v>
      </c>
      <c r="AF112" s="50" t="str">
        <f>VLOOKUP($U112,Tipologias!$C$25:$E$29,3,FALSE)</f>
        <v>ALTO</v>
      </c>
      <c r="AG112" s="50">
        <f t="shared" si="31"/>
        <v>3</v>
      </c>
      <c r="AH112" s="50">
        <f>VLOOKUP($X112,Tipologias!$C$43:$D$47,2,FALSE)</f>
        <v>0.5</v>
      </c>
      <c r="AI112" s="50">
        <f>VLOOKUP($Y112,Tipologias!$C$51:$D$59,2,FALSE)</f>
        <v>1.5</v>
      </c>
      <c r="AJ112" s="50" t="str">
        <f t="shared" si="27"/>
        <v>ALTO</v>
      </c>
      <c r="AK112" s="50" t="str">
        <f>VLOOKUP($W112,Tipologias!$C$33:$E$37,3,FALSE)</f>
        <v>ALTO</v>
      </c>
      <c r="AL112" s="50" t="str">
        <f t="shared" si="28"/>
        <v>MEDIO</v>
      </c>
      <c r="AM112" s="51" t="str">
        <f t="shared" si="29"/>
        <v>ALTO</v>
      </c>
      <c r="AN112" s="50" t="str">
        <f t="shared" si="30"/>
        <v>2) INFORMACIÓN PÚBLICA CLASIFICADA</v>
      </c>
      <c r="AO112" s="50" t="e">
        <f>VLOOKUP($T112,Tipologias!$C$6:$I$21,3,FALSE)</f>
        <v>#N/A</v>
      </c>
      <c r="AP112" s="50" t="e">
        <f t="shared" si="32"/>
        <v>#N/A</v>
      </c>
      <c r="AQ112" s="50" t="e">
        <f>VLOOKUP($T112,Tipologias!$C$6:$I$21,5,FALSE)</f>
        <v>#N/A</v>
      </c>
      <c r="AR112" s="180" t="s">
        <v>146</v>
      </c>
    </row>
    <row r="113" spans="1:44" ht="67.5" customHeight="1" x14ac:dyDescent="0.2">
      <c r="A113" s="50" t="s">
        <v>124</v>
      </c>
      <c r="B113" s="50" t="s">
        <v>73</v>
      </c>
      <c r="C113" s="50" t="s">
        <v>126</v>
      </c>
      <c r="D113" s="50" t="s">
        <v>73</v>
      </c>
      <c r="E113" s="50" t="s">
        <v>127</v>
      </c>
      <c r="F113" s="50" t="s">
        <v>128</v>
      </c>
      <c r="G113" s="50" t="s">
        <v>162</v>
      </c>
      <c r="H113" s="50" t="s">
        <v>524</v>
      </c>
      <c r="I113" s="152" t="s">
        <v>525</v>
      </c>
      <c r="J113" s="50" t="s">
        <v>132</v>
      </c>
      <c r="K113" s="50" t="s">
        <v>177</v>
      </c>
      <c r="L113" s="50" t="s">
        <v>134</v>
      </c>
      <c r="M113" s="50" t="s">
        <v>323</v>
      </c>
      <c r="N113" s="50" t="s">
        <v>227</v>
      </c>
      <c r="O113" s="50" t="s">
        <v>137</v>
      </c>
      <c r="P113" s="153">
        <v>40850</v>
      </c>
      <c r="Q113" s="50" t="s">
        <v>216</v>
      </c>
      <c r="R113" s="50" t="s">
        <v>1765</v>
      </c>
      <c r="S113" s="50" t="s">
        <v>1775</v>
      </c>
      <c r="T113" s="50" t="s">
        <v>139</v>
      </c>
      <c r="U113" s="50" t="s">
        <v>167</v>
      </c>
      <c r="V113" s="50" t="str">
        <f t="shared" si="26"/>
        <v>LEY 527 ARTÍCULO 27 Y 28
ARTÍCULO  27. "TODAS LAS PERSONAS TIENEN DERECHO A CONSULTAR LOS DOCUMENTOS DE ARCHIVOS PÚBLICOS Y A QUE SE LES EXPIDA COPIA DE LOS MISMOS, SIEMPRE QUE DICHOS DOCUMENTOS NO TENGAN CARÁCTER RESERVADO CONFORME A LA CONSTITUCIÓN O A LA LEY."</v>
      </c>
      <c r="W113" s="50" t="s">
        <v>153</v>
      </c>
      <c r="X113" s="50" t="s">
        <v>282</v>
      </c>
      <c r="Y113" s="50" t="s">
        <v>180</v>
      </c>
      <c r="Z113" s="50" t="s">
        <v>144</v>
      </c>
      <c r="AA113" s="153">
        <v>45657</v>
      </c>
      <c r="AB113" s="50" t="s">
        <v>225</v>
      </c>
      <c r="AC113" s="153">
        <v>45266</v>
      </c>
      <c r="AD113" s="50" t="str">
        <f>VLOOKUP($T113,Tipologias!$F$64:$G$67,2,FALSE)</f>
        <v>BAJO</v>
      </c>
      <c r="AE113" s="50">
        <f t="shared" si="35"/>
        <v>1</v>
      </c>
      <c r="AF113" s="50" t="str">
        <f>VLOOKUP($U113,Tipologias!$C$25:$E$29,3,FALSE)</f>
        <v>BAJO</v>
      </c>
      <c r="AG113" s="50">
        <f t="shared" si="31"/>
        <v>1</v>
      </c>
      <c r="AH113" s="50">
        <f>VLOOKUP($X113,Tipologias!$C$43:$D$47,2,FALSE)</f>
        <v>2</v>
      </c>
      <c r="AI113" s="50">
        <f>VLOOKUP($Y113,Tipologias!$C$51:$D$59,2,FALSE)</f>
        <v>0.5</v>
      </c>
      <c r="AJ113" s="50" t="str">
        <f t="shared" si="27"/>
        <v>BAJO</v>
      </c>
      <c r="AK113" s="50" t="str">
        <f>VLOOKUP($W113,Tipologias!$C$33:$E$37,3,FALSE)</f>
        <v>ALTO</v>
      </c>
      <c r="AL113" s="50" t="str">
        <f t="shared" si="28"/>
        <v>MEDIO</v>
      </c>
      <c r="AM113" s="51" t="str">
        <f t="shared" si="29"/>
        <v>ALTO</v>
      </c>
      <c r="AN113" s="50" t="str">
        <f t="shared" si="30"/>
        <v>1) INFORMACIÓN PÚBLICA</v>
      </c>
      <c r="AO113" s="50" t="str">
        <f>VLOOKUP($T113,Tipologias!$C$6:$I$21,3,FALSE)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13" s="50" t="str">
        <f t="shared" si="32"/>
        <v>LEY 527 ARTÍCULO 27 Y 28
ARTÍCULO  27. "TODAS LAS PERSONAS TIENEN DERECHO A CONSULTAR LOS DOCUMENTOS DE ARCHIVOS PÚBLICOS Y A QUE SE LES EXPIDA COPIA DE LOS MISMOS, SIEMPRE QUE DICHOS DOCUMENTOS NO TENGAN CARÁCTER RESERVADO CONFORME A LA CONSTITUCIÓN O A LA LEY."</v>
      </c>
      <c r="AQ113" s="50" t="str">
        <f>VLOOKUP($T113,Tipologias!$C$6:$I$21,5,FALSE)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13" s="180" t="s">
        <v>146</v>
      </c>
    </row>
    <row r="114" spans="1:44" ht="67.5" customHeight="1" x14ac:dyDescent="0.2">
      <c r="A114" s="50" t="s">
        <v>124</v>
      </c>
      <c r="B114" s="50" t="s">
        <v>73</v>
      </c>
      <c r="C114" s="50" t="s">
        <v>126</v>
      </c>
      <c r="D114" s="50" t="s">
        <v>73</v>
      </c>
      <c r="E114" s="50" t="s">
        <v>127</v>
      </c>
      <c r="F114" s="50" t="s">
        <v>128</v>
      </c>
      <c r="G114" s="50" t="s">
        <v>513</v>
      </c>
      <c r="H114" s="50" t="s">
        <v>1776</v>
      </c>
      <c r="I114" s="152" t="s">
        <v>1907</v>
      </c>
      <c r="J114" s="50" t="s">
        <v>132</v>
      </c>
      <c r="K114" s="50" t="s">
        <v>177</v>
      </c>
      <c r="L114" s="50" t="s">
        <v>134</v>
      </c>
      <c r="M114" s="50" t="s">
        <v>151</v>
      </c>
      <c r="N114" s="50" t="s">
        <v>1751</v>
      </c>
      <c r="O114" s="50" t="s">
        <v>137</v>
      </c>
      <c r="P114" s="153">
        <v>40850</v>
      </c>
      <c r="Q114" s="50" t="s">
        <v>216</v>
      </c>
      <c r="R114" s="50" t="s">
        <v>1772</v>
      </c>
      <c r="S114" s="50" t="s">
        <v>1771</v>
      </c>
      <c r="T114" s="50" t="s">
        <v>264</v>
      </c>
      <c r="U114" s="50" t="s">
        <v>140</v>
      </c>
      <c r="V114" s="50" t="e">
        <f t="shared" si="26"/>
        <v>#N/A</v>
      </c>
      <c r="W114" s="50" t="s">
        <v>153</v>
      </c>
      <c r="X114" s="50" t="s">
        <v>142</v>
      </c>
      <c r="Y114" s="50" t="s">
        <v>155</v>
      </c>
      <c r="Z114" s="50" t="s">
        <v>144</v>
      </c>
      <c r="AA114" s="153">
        <v>45657</v>
      </c>
      <c r="AB114" s="50" t="s">
        <v>225</v>
      </c>
      <c r="AC114" s="153">
        <v>45266</v>
      </c>
      <c r="AD114" s="50" t="str">
        <f>VLOOKUP($T114,Tipologias!$F$64:$G$67,2,FALSE)</f>
        <v>MEDIO</v>
      </c>
      <c r="AE114" s="50">
        <f t="shared" si="35"/>
        <v>2</v>
      </c>
      <c r="AF114" s="50" t="str">
        <f>VLOOKUP($U114,Tipologias!$C$25:$E$29,3,FALSE)</f>
        <v>MEDIO</v>
      </c>
      <c r="AG114" s="50">
        <f t="shared" si="31"/>
        <v>2</v>
      </c>
      <c r="AH114" s="50">
        <f>VLOOKUP($X114,Tipologias!$C$43:$D$47,2,FALSE)</f>
        <v>0.5</v>
      </c>
      <c r="AI114" s="50">
        <f>VLOOKUP($Y114,Tipologias!$C$51:$D$59,2,FALSE)</f>
        <v>1.25</v>
      </c>
      <c r="AJ114" s="50" t="str">
        <f t="shared" si="27"/>
        <v>MEDIO</v>
      </c>
      <c r="AK114" s="50" t="str">
        <f>VLOOKUP($W114,Tipologias!$C$33:$E$37,3,FALSE)</f>
        <v>ALTO</v>
      </c>
      <c r="AL114" s="50" t="str">
        <f t="shared" si="28"/>
        <v>BAJO</v>
      </c>
      <c r="AM114" s="51" t="str">
        <f t="shared" si="29"/>
        <v>ALTO</v>
      </c>
      <c r="AN114" s="50" t="str">
        <f t="shared" si="30"/>
        <v>2) INFORMACIÓN PÚBLICA CLASIFICADA</v>
      </c>
      <c r="AO114" s="50" t="e">
        <f>VLOOKUP($T114,Tipologias!$C$6:$I$21,3,FALSE)</f>
        <v>#N/A</v>
      </c>
      <c r="AP114" s="50" t="e">
        <f t="shared" si="32"/>
        <v>#N/A</v>
      </c>
      <c r="AQ114" s="50" t="e">
        <f>VLOOKUP($T114,Tipologias!$C$6:$I$21,5,FALSE)</f>
        <v>#N/A</v>
      </c>
      <c r="AR114" s="180" t="s">
        <v>146</v>
      </c>
    </row>
    <row r="115" spans="1:44" ht="67.5" customHeight="1" x14ac:dyDescent="0.2">
      <c r="A115" s="50" t="s">
        <v>124</v>
      </c>
      <c r="B115" s="50" t="s">
        <v>73</v>
      </c>
      <c r="C115" s="50" t="s">
        <v>126</v>
      </c>
      <c r="D115" s="50" t="s">
        <v>73</v>
      </c>
      <c r="E115" s="50" t="s">
        <v>127</v>
      </c>
      <c r="F115" s="50" t="s">
        <v>128</v>
      </c>
      <c r="G115" s="50" t="s">
        <v>162</v>
      </c>
      <c r="H115" s="50" t="s">
        <v>529</v>
      </c>
      <c r="I115" s="152" t="s">
        <v>1838</v>
      </c>
      <c r="J115" s="50" t="s">
        <v>132</v>
      </c>
      <c r="K115" s="50" t="s">
        <v>177</v>
      </c>
      <c r="L115" s="50" t="s">
        <v>134</v>
      </c>
      <c r="M115" s="50" t="s">
        <v>151</v>
      </c>
      <c r="N115" s="50" t="s">
        <v>227</v>
      </c>
      <c r="O115" s="50" t="s">
        <v>137</v>
      </c>
      <c r="P115" s="153">
        <v>40850</v>
      </c>
      <c r="Q115" s="50" t="s">
        <v>223</v>
      </c>
      <c r="R115" s="50" t="s">
        <v>1777</v>
      </c>
      <c r="S115" s="50" t="s">
        <v>1778</v>
      </c>
      <c r="T115" s="50" t="s">
        <v>139</v>
      </c>
      <c r="U115" s="50" t="s">
        <v>167</v>
      </c>
      <c r="V115" s="50" t="str">
        <f t="shared" ref="V115:V165" si="36">INDEX(tipo1,MATCH(T115,procesa,0),4,1)</f>
        <v>LEY 527 ARTÍCULO 27 Y 28
ARTÍCULO  27. "TODAS LAS PERSONAS TIENEN DERECHO A CONSULTAR LOS DOCUMENTOS DE ARCHIVOS PÚBLICOS Y A QUE SE LES EXPIDA COPIA DE LOS MISMOS, SIEMPRE QUE DICHOS DOCUMENTOS NO TENGAN CARÁCTER RESERVADO CONFORME A LA CONSTITUCIÓN O A LA LEY."</v>
      </c>
      <c r="W115" s="50" t="s">
        <v>168</v>
      </c>
      <c r="X115" s="50" t="s">
        <v>224</v>
      </c>
      <c r="Y115" s="50" t="s">
        <v>180</v>
      </c>
      <c r="Z115" s="50" t="s">
        <v>144</v>
      </c>
      <c r="AA115" s="153">
        <v>45657</v>
      </c>
      <c r="AB115" s="50" t="s">
        <v>225</v>
      </c>
      <c r="AC115" s="153">
        <v>45266</v>
      </c>
      <c r="AD115" s="50" t="str">
        <f>VLOOKUP($T115,Tipologias!$F$64:$G$67,2,FALSE)</f>
        <v>BAJO</v>
      </c>
      <c r="AE115" s="50">
        <f t="shared" si="35"/>
        <v>1</v>
      </c>
      <c r="AF115" s="50" t="str">
        <f>VLOOKUP($U115,Tipologias!$C$25:$E$29,3,FALSE)</f>
        <v>BAJO</v>
      </c>
      <c r="AG115" s="50">
        <f t="shared" si="31"/>
        <v>1</v>
      </c>
      <c r="AH115" s="50">
        <f>VLOOKUP($X115,Tipologias!$C$43:$D$47,2,FALSE)</f>
        <v>1</v>
      </c>
      <c r="AI115" s="50">
        <f>VLOOKUP($Y115,Tipologias!$C$51:$D$59,2,FALSE)</f>
        <v>0.5</v>
      </c>
      <c r="AJ115" s="50" t="str">
        <f t="shared" si="27"/>
        <v>BAJO</v>
      </c>
      <c r="AK115" s="50" t="str">
        <f>VLOOKUP($W115,Tipologias!$C$33:$E$37,3,FALSE)</f>
        <v>MEDIO</v>
      </c>
      <c r="AL115" s="50" t="str">
        <f t="shared" ref="AL115:AL165" si="37">IF(SUM($AH115,$AI115)&gt;=3,"ALTO",IF(SUM($AH115,$AI115)&lt;2,"BAJO","MEDIO"))</f>
        <v>BAJO</v>
      </c>
      <c r="AM115" s="51" t="str">
        <f t="shared" si="29"/>
        <v>MEDIO</v>
      </c>
      <c r="AN115" s="50" t="str">
        <f t="shared" si="30"/>
        <v>1) INFORMACIÓN PÚBLICA</v>
      </c>
      <c r="AO115" s="50" t="str">
        <f>VLOOKUP($T115,Tipologias!$C$6:$I$21,3,FALSE)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15" s="50" t="str">
        <f t="shared" si="32"/>
        <v>LEY 527 ARTÍCULO 27 Y 28
ARTÍCULO  27. "TODAS LAS PERSONAS TIENEN DERECHO A CONSULTAR LOS DOCUMENTOS DE ARCHIVOS PÚBLICOS Y A QUE SE LES EXPIDA COPIA DE LOS MISMOS, SIEMPRE QUE DICHOS DOCUMENTOS NO TENGAN CARÁCTER RESERVADO CONFORME A LA CONSTITUCIÓN O A LA LEY."</v>
      </c>
      <c r="AQ115" s="50" t="str">
        <f>VLOOKUP($T115,Tipologias!$C$6:$I$21,5,FALSE)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15" s="180" t="s">
        <v>146</v>
      </c>
    </row>
    <row r="116" spans="1:44" ht="67.5" customHeight="1" x14ac:dyDescent="0.2">
      <c r="A116" s="50" t="s">
        <v>124</v>
      </c>
      <c r="B116" s="50" t="s">
        <v>73</v>
      </c>
      <c r="C116" s="50" t="s">
        <v>126</v>
      </c>
      <c r="D116" s="50" t="s">
        <v>73</v>
      </c>
      <c r="E116" s="50" t="s">
        <v>127</v>
      </c>
      <c r="F116" s="50" t="s">
        <v>783</v>
      </c>
      <c r="G116" s="50" t="s">
        <v>186</v>
      </c>
      <c r="H116" s="50" t="s">
        <v>1779</v>
      </c>
      <c r="I116" s="152" t="s">
        <v>1781</v>
      </c>
      <c r="J116" s="50" t="s">
        <v>132</v>
      </c>
      <c r="K116" s="50" t="s">
        <v>186</v>
      </c>
      <c r="L116" s="50" t="s">
        <v>186</v>
      </c>
      <c r="M116" s="50" t="s">
        <v>186</v>
      </c>
      <c r="N116" s="50" t="s">
        <v>186</v>
      </c>
      <c r="O116" s="50" t="s">
        <v>186</v>
      </c>
      <c r="P116" s="153">
        <v>44805</v>
      </c>
      <c r="Q116" s="50" t="s">
        <v>216</v>
      </c>
      <c r="R116" s="50" t="s">
        <v>1666</v>
      </c>
      <c r="S116" s="50" t="s">
        <v>1782</v>
      </c>
      <c r="T116" s="50" t="s">
        <v>562</v>
      </c>
      <c r="U116" s="50" t="s">
        <v>167</v>
      </c>
      <c r="V116" s="50"/>
      <c r="W116" s="50" t="s">
        <v>168</v>
      </c>
      <c r="X116" s="50" t="s">
        <v>142</v>
      </c>
      <c r="Y116" s="50" t="s">
        <v>143</v>
      </c>
      <c r="Z116" s="50"/>
      <c r="AA116" s="153"/>
      <c r="AB116" s="50"/>
      <c r="AC116" s="153"/>
      <c r="AD116" s="50"/>
      <c r="AE116" s="50"/>
      <c r="AF116" s="50"/>
      <c r="AG116" s="50"/>
      <c r="AH116" s="50"/>
      <c r="AI116" s="50"/>
      <c r="AJ116" s="50" t="str">
        <f>IF(MAX(AE116,AG116)=3,"ALTO",IF(MAX(AE116,AG116)=2,"MEDIO","BAJO"))</f>
        <v>BAJO</v>
      </c>
      <c r="AK116" s="50" t="str">
        <f>VLOOKUP($W116,Tipologias!$C$33:$E$37,3,FALSE)</f>
        <v>MEDIO</v>
      </c>
      <c r="AL116" s="50" t="str">
        <f t="shared" si="37"/>
        <v>BAJO</v>
      </c>
      <c r="AM116" s="51" t="str">
        <f>IF(AJ116="ALTO","ALTO",IF(AK116="ALTO","ALTO",IF(AL116="ALTO","ALTO",IF(AJ116="MEDIO", "MEDIO",IF(AK116="MEDIO","MEDIO",IF(AL116="MEDIO","MEDIO","BAJO"))))))</f>
        <v>MEDIO</v>
      </c>
      <c r="AN116" s="50" t="str">
        <f>T116</f>
        <v>3) INFORMACIÓN PÚBLICA RESERVADA</v>
      </c>
      <c r="AO116" s="50" t="s">
        <v>146</v>
      </c>
      <c r="AP116" s="50"/>
      <c r="AQ116" s="50"/>
      <c r="AR116" s="180" t="s">
        <v>146</v>
      </c>
    </row>
    <row r="117" spans="1:44" ht="67.5" customHeight="1" x14ac:dyDescent="0.2">
      <c r="A117" s="50" t="s">
        <v>124</v>
      </c>
      <c r="B117" s="50" t="s">
        <v>73</v>
      </c>
      <c r="C117" s="50" t="s">
        <v>126</v>
      </c>
      <c r="D117" s="50" t="s">
        <v>73</v>
      </c>
      <c r="E117" s="50" t="s">
        <v>127</v>
      </c>
      <c r="F117" s="50" t="s">
        <v>783</v>
      </c>
      <c r="G117" s="50" t="s">
        <v>186</v>
      </c>
      <c r="H117" s="50" t="s">
        <v>1780</v>
      </c>
      <c r="I117" s="152" t="s">
        <v>1906</v>
      </c>
      <c r="J117" s="50" t="s">
        <v>132</v>
      </c>
      <c r="K117" s="50" t="s">
        <v>186</v>
      </c>
      <c r="L117" s="50" t="s">
        <v>186</v>
      </c>
      <c r="M117" s="50" t="s">
        <v>186</v>
      </c>
      <c r="N117" s="50" t="s">
        <v>186</v>
      </c>
      <c r="O117" s="50" t="s">
        <v>186</v>
      </c>
      <c r="P117" s="153">
        <v>45184</v>
      </c>
      <c r="Q117" s="50" t="s">
        <v>216</v>
      </c>
      <c r="R117" s="50" t="s">
        <v>1666</v>
      </c>
      <c r="S117" s="50" t="s">
        <v>1772</v>
      </c>
      <c r="T117" s="50" t="s">
        <v>562</v>
      </c>
      <c r="U117" s="50" t="s">
        <v>167</v>
      </c>
      <c r="V117" s="50"/>
      <c r="W117" s="50" t="s">
        <v>168</v>
      </c>
      <c r="X117" s="50" t="s">
        <v>142</v>
      </c>
      <c r="Y117" s="50" t="s">
        <v>143</v>
      </c>
      <c r="Z117" s="50"/>
      <c r="AA117" s="153"/>
      <c r="AB117" s="50"/>
      <c r="AC117" s="153"/>
      <c r="AD117" s="50"/>
      <c r="AE117" s="50"/>
      <c r="AF117" s="50"/>
      <c r="AG117" s="50"/>
      <c r="AH117" s="50"/>
      <c r="AI117" s="50"/>
      <c r="AJ117" s="50" t="s">
        <v>977</v>
      </c>
      <c r="AK117" s="50" t="s">
        <v>1201</v>
      </c>
      <c r="AL117" s="50" t="s">
        <v>977</v>
      </c>
      <c r="AM117" s="51" t="s">
        <v>1201</v>
      </c>
      <c r="AN117" s="50" t="s">
        <v>562</v>
      </c>
      <c r="AO117" s="180" t="s">
        <v>146</v>
      </c>
      <c r="AP117" s="50"/>
      <c r="AQ117" s="50"/>
      <c r="AR117" s="180" t="s">
        <v>146</v>
      </c>
    </row>
    <row r="118" spans="1:44" ht="67.5" customHeight="1" x14ac:dyDescent="0.2">
      <c r="A118" s="50" t="s">
        <v>124</v>
      </c>
      <c r="B118" s="50" t="s">
        <v>73</v>
      </c>
      <c r="C118" s="50" t="s">
        <v>126</v>
      </c>
      <c r="D118" s="50" t="s">
        <v>73</v>
      </c>
      <c r="E118" s="50" t="s">
        <v>127</v>
      </c>
      <c r="F118" s="50" t="s">
        <v>783</v>
      </c>
      <c r="G118" s="50" t="s">
        <v>186</v>
      </c>
      <c r="H118" s="50" t="s">
        <v>1779</v>
      </c>
      <c r="I118" s="152" t="s">
        <v>1784</v>
      </c>
      <c r="J118" s="50" t="s">
        <v>132</v>
      </c>
      <c r="K118" s="50" t="s">
        <v>186</v>
      </c>
      <c r="L118" s="50" t="s">
        <v>186</v>
      </c>
      <c r="M118" s="50" t="s">
        <v>186</v>
      </c>
      <c r="N118" s="50" t="s">
        <v>186</v>
      </c>
      <c r="O118" s="50" t="s">
        <v>186</v>
      </c>
      <c r="P118" s="153">
        <v>42857</v>
      </c>
      <c r="Q118" s="50" t="s">
        <v>216</v>
      </c>
      <c r="R118" s="50" t="s">
        <v>1666</v>
      </c>
      <c r="S118" s="50" t="s">
        <v>1783</v>
      </c>
      <c r="T118" s="50" t="s">
        <v>562</v>
      </c>
      <c r="U118" s="50" t="s">
        <v>167</v>
      </c>
      <c r="V118" s="50"/>
      <c r="W118" s="50" t="s">
        <v>168</v>
      </c>
      <c r="X118" s="50" t="s">
        <v>142</v>
      </c>
      <c r="Y118" s="50" t="s">
        <v>143</v>
      </c>
      <c r="Z118" s="50"/>
      <c r="AA118" s="153"/>
      <c r="AB118" s="50"/>
      <c r="AC118" s="153"/>
      <c r="AD118" s="50"/>
      <c r="AE118" s="50"/>
      <c r="AF118" s="50"/>
      <c r="AG118" s="50"/>
      <c r="AH118" s="50"/>
      <c r="AI118" s="50"/>
      <c r="AJ118" s="50" t="s">
        <v>977</v>
      </c>
      <c r="AK118" s="50" t="s">
        <v>1201</v>
      </c>
      <c r="AL118" s="50" t="s">
        <v>977</v>
      </c>
      <c r="AM118" s="51" t="s">
        <v>1201</v>
      </c>
      <c r="AN118" s="50" t="s">
        <v>562</v>
      </c>
      <c r="AO118" s="180" t="s">
        <v>146</v>
      </c>
      <c r="AP118" s="50"/>
      <c r="AQ118" s="50"/>
      <c r="AR118" s="180" t="s">
        <v>146</v>
      </c>
    </row>
    <row r="119" spans="1:44" ht="67.5" customHeight="1" x14ac:dyDescent="0.2">
      <c r="A119" s="50" t="s">
        <v>354</v>
      </c>
      <c r="B119" s="50" t="s">
        <v>962</v>
      </c>
      <c r="C119" s="50" t="s">
        <v>255</v>
      </c>
      <c r="D119" s="50" t="s">
        <v>292</v>
      </c>
      <c r="E119" s="50" t="s">
        <v>127</v>
      </c>
      <c r="F119" s="50" t="s">
        <v>128</v>
      </c>
      <c r="G119" s="50" t="s">
        <v>533</v>
      </c>
      <c r="H119" s="50" t="s">
        <v>1580</v>
      </c>
      <c r="I119" s="152" t="s">
        <v>535</v>
      </c>
      <c r="J119" s="50" t="s">
        <v>132</v>
      </c>
      <c r="K119" s="50" t="s">
        <v>281</v>
      </c>
      <c r="L119" s="50" t="s">
        <v>134</v>
      </c>
      <c r="M119" s="50" t="s">
        <v>285</v>
      </c>
      <c r="N119" s="50" t="s">
        <v>1581</v>
      </c>
      <c r="O119" s="50" t="s">
        <v>137</v>
      </c>
      <c r="P119" s="153" t="s">
        <v>536</v>
      </c>
      <c r="Q119" s="50" t="s">
        <v>152</v>
      </c>
      <c r="R119" s="50" t="s">
        <v>1582</v>
      </c>
      <c r="S119" s="50" t="s">
        <v>1583</v>
      </c>
      <c r="T119" s="50" t="s">
        <v>562</v>
      </c>
      <c r="U119" s="50" t="s">
        <v>140</v>
      </c>
      <c r="V119" s="50" t="e">
        <f t="shared" si="36"/>
        <v>#N/A</v>
      </c>
      <c r="W119" s="50" t="s">
        <v>168</v>
      </c>
      <c r="X119" s="50" t="s">
        <v>224</v>
      </c>
      <c r="Y119" s="50" t="s">
        <v>180</v>
      </c>
      <c r="Z119" s="50" t="s">
        <v>144</v>
      </c>
      <c r="AA119" s="153">
        <v>45657</v>
      </c>
      <c r="AB119" s="50" t="s">
        <v>225</v>
      </c>
      <c r="AC119" s="153">
        <v>45266</v>
      </c>
      <c r="AD119" s="50" t="str">
        <f>VLOOKUP($T119,Tipologias!$F$64:$G$67,2,FALSE)</f>
        <v>ALTO</v>
      </c>
      <c r="AE119" s="50">
        <f t="shared" si="35"/>
        <v>3</v>
      </c>
      <c r="AF119" s="50" t="str">
        <f>VLOOKUP($U119,Tipologias!$C$25:$E$29,3,FALSE)</f>
        <v>MEDIO</v>
      </c>
      <c r="AG119" s="50">
        <f t="shared" si="31"/>
        <v>2</v>
      </c>
      <c r="AH119" s="50">
        <f>VLOOKUP($X119,Tipologias!$C$43:$D$47,2,FALSE)</f>
        <v>1</v>
      </c>
      <c r="AI119" s="50">
        <f>VLOOKUP($Y119,Tipologias!$C$51:$D$59,2,FALSE)</f>
        <v>0.5</v>
      </c>
      <c r="AJ119" s="50" t="str">
        <f t="shared" ref="AJ119:AJ165" si="38">IF(MAX(AE119,AG119)=3,"ALTO",IF(MAX(AE119,AG119)=2,"MEDIO","BAJO"))</f>
        <v>ALTO</v>
      </c>
      <c r="AK119" s="50" t="str">
        <f>VLOOKUP($W119,Tipologias!$C$33:$E$37,3,FALSE)</f>
        <v>MEDIO</v>
      </c>
      <c r="AL119" s="50" t="str">
        <f t="shared" si="37"/>
        <v>BAJO</v>
      </c>
      <c r="AM119" s="51" t="str">
        <f t="shared" ref="AM119:AM165" si="39">IF(AJ119="ALTO","ALTO",IF(AK119="ALTO","ALTO",IF(AL119="ALTO","ALTO",IF(AJ119="MEDIO", "MEDIO",IF(AK119="MEDIO","MEDIO",IF(AL119="MEDIO","MEDIO","BAJO"))))))</f>
        <v>ALTO</v>
      </c>
      <c r="AN119" s="50" t="str">
        <f t="shared" ref="AN119:AN165" si="40">T119</f>
        <v>3) INFORMACIÓN PÚBLICA RESERVADA</v>
      </c>
      <c r="AO119" s="50" t="e">
        <f>VLOOKUP($T119,Tipologias!$C$6:$I$21,3,FALSE)</f>
        <v>#N/A</v>
      </c>
      <c r="AP119" s="50" t="e">
        <f t="shared" si="32"/>
        <v>#N/A</v>
      </c>
      <c r="AQ119" s="50" t="e">
        <f>VLOOKUP($T119,Tipologias!$C$6:$I$21,5,FALSE)</f>
        <v>#N/A</v>
      </c>
      <c r="AR119" s="180" t="s">
        <v>146</v>
      </c>
    </row>
    <row r="120" spans="1:44" ht="67.5" customHeight="1" x14ac:dyDescent="0.2">
      <c r="A120" s="50" t="s">
        <v>354</v>
      </c>
      <c r="B120" s="50" t="s">
        <v>962</v>
      </c>
      <c r="C120" s="50" t="s">
        <v>255</v>
      </c>
      <c r="D120" s="50" t="s">
        <v>292</v>
      </c>
      <c r="E120" s="50" t="s">
        <v>127</v>
      </c>
      <c r="F120" s="50" t="s">
        <v>128</v>
      </c>
      <c r="G120" s="50" t="s">
        <v>537</v>
      </c>
      <c r="H120" s="50" t="s">
        <v>538</v>
      </c>
      <c r="I120" s="152" t="s">
        <v>539</v>
      </c>
      <c r="J120" s="50" t="s">
        <v>132</v>
      </c>
      <c r="K120" s="50" t="s">
        <v>281</v>
      </c>
      <c r="L120" s="50" t="s">
        <v>134</v>
      </c>
      <c r="M120" s="50" t="s">
        <v>285</v>
      </c>
      <c r="N120" s="50" t="s">
        <v>1584</v>
      </c>
      <c r="O120" s="50" t="s">
        <v>137</v>
      </c>
      <c r="P120" s="153" t="s">
        <v>542</v>
      </c>
      <c r="Q120" s="50" t="s">
        <v>216</v>
      </c>
      <c r="R120" s="50" t="s">
        <v>1582</v>
      </c>
      <c r="S120" s="50" t="s">
        <v>1583</v>
      </c>
      <c r="T120" s="50" t="s">
        <v>562</v>
      </c>
      <c r="U120" s="50" t="s">
        <v>140</v>
      </c>
      <c r="V120" s="50" t="e">
        <f t="shared" si="36"/>
        <v>#N/A</v>
      </c>
      <c r="W120" s="50" t="s">
        <v>1205</v>
      </c>
      <c r="X120" s="50" t="s">
        <v>282</v>
      </c>
      <c r="Y120" s="50" t="s">
        <v>180</v>
      </c>
      <c r="Z120" s="50" t="s">
        <v>543</v>
      </c>
      <c r="AA120" s="153">
        <v>45657</v>
      </c>
      <c r="AB120" s="50" t="s">
        <v>225</v>
      </c>
      <c r="AC120" s="153">
        <v>45266</v>
      </c>
      <c r="AD120" s="50" t="str">
        <f>VLOOKUP($T120,Tipologias!$F$64:$G$67,2,FALSE)</f>
        <v>ALTO</v>
      </c>
      <c r="AE120" s="50">
        <f t="shared" si="35"/>
        <v>3</v>
      </c>
      <c r="AF120" s="50" t="str">
        <f>VLOOKUP($U120,Tipologias!$C$25:$E$29,3,FALSE)</f>
        <v>MEDIO</v>
      </c>
      <c r="AG120" s="50">
        <f t="shared" si="31"/>
        <v>2</v>
      </c>
      <c r="AH120" s="50">
        <f>VLOOKUP($X120,Tipologias!$C$43:$D$47,2,FALSE)</f>
        <v>2</v>
      </c>
      <c r="AI120" s="50">
        <f>VLOOKUP($Y120,Tipologias!$C$51:$D$59,2,FALSE)</f>
        <v>0.5</v>
      </c>
      <c r="AJ120" s="50" t="str">
        <f t="shared" si="38"/>
        <v>ALTO</v>
      </c>
      <c r="AK120" s="50" t="str">
        <f>VLOOKUP($W120,Tipologias!$C$33:$E$37,3,FALSE)</f>
        <v>ALTO</v>
      </c>
      <c r="AL120" s="50" t="str">
        <f t="shared" si="37"/>
        <v>MEDIO</v>
      </c>
      <c r="AM120" s="51" t="str">
        <f t="shared" si="39"/>
        <v>ALTO</v>
      </c>
      <c r="AN120" s="50" t="str">
        <f t="shared" si="40"/>
        <v>3) INFORMACIÓN PÚBLICA RESERVADA</v>
      </c>
      <c r="AO120" s="50" t="e">
        <f>VLOOKUP($T120,Tipologias!$C$6:$I$21,3,FALSE)</f>
        <v>#N/A</v>
      </c>
      <c r="AP120" s="50" t="e">
        <f t="shared" si="32"/>
        <v>#N/A</v>
      </c>
      <c r="AQ120" s="50" t="e">
        <f>VLOOKUP($T120,Tipologias!$C$6:$I$21,5,FALSE)</f>
        <v>#N/A</v>
      </c>
      <c r="AR120" s="180" t="s">
        <v>146</v>
      </c>
    </row>
    <row r="121" spans="1:44" ht="67.5" customHeight="1" x14ac:dyDescent="0.2">
      <c r="A121" s="50" t="s">
        <v>354</v>
      </c>
      <c r="B121" s="50" t="s">
        <v>962</v>
      </c>
      <c r="C121" s="50" t="s">
        <v>255</v>
      </c>
      <c r="D121" s="50" t="s">
        <v>292</v>
      </c>
      <c r="E121" s="50" t="s">
        <v>127</v>
      </c>
      <c r="F121" s="50" t="s">
        <v>128</v>
      </c>
      <c r="G121" s="50" t="s">
        <v>544</v>
      </c>
      <c r="H121" s="50" t="s">
        <v>545</v>
      </c>
      <c r="I121" s="152" t="s">
        <v>546</v>
      </c>
      <c r="J121" s="50" t="s">
        <v>132</v>
      </c>
      <c r="K121" s="50" t="s">
        <v>281</v>
      </c>
      <c r="L121" s="50" t="s">
        <v>134</v>
      </c>
      <c r="M121" s="50" t="s">
        <v>285</v>
      </c>
      <c r="N121" s="50" t="s">
        <v>1584</v>
      </c>
      <c r="O121" s="50" t="s">
        <v>137</v>
      </c>
      <c r="P121" s="153">
        <v>43435</v>
      </c>
      <c r="Q121" s="50" t="s">
        <v>216</v>
      </c>
      <c r="R121" s="50" t="s">
        <v>1582</v>
      </c>
      <c r="S121" s="50" t="s">
        <v>1585</v>
      </c>
      <c r="T121" s="50" t="s">
        <v>562</v>
      </c>
      <c r="U121" s="50" t="s">
        <v>140</v>
      </c>
      <c r="V121" s="50" t="e">
        <f t="shared" si="36"/>
        <v>#N/A</v>
      </c>
      <c r="W121" s="50" t="s">
        <v>1205</v>
      </c>
      <c r="X121" s="50" t="s">
        <v>282</v>
      </c>
      <c r="Y121" s="50" t="s">
        <v>471</v>
      </c>
      <c r="Z121" s="50" t="s">
        <v>543</v>
      </c>
      <c r="AA121" s="153">
        <v>45657</v>
      </c>
      <c r="AB121" s="50" t="s">
        <v>225</v>
      </c>
      <c r="AC121" s="153">
        <v>45266</v>
      </c>
      <c r="AD121" s="50" t="str">
        <f>VLOOKUP($T121,Tipologias!$F$64:$G$67,2,FALSE)</f>
        <v>ALTO</v>
      </c>
      <c r="AE121" s="50">
        <f t="shared" si="35"/>
        <v>3</v>
      </c>
      <c r="AF121" s="50" t="str">
        <f>VLOOKUP($U121,Tipologias!$C$25:$E$29,3,FALSE)</f>
        <v>MEDIO</v>
      </c>
      <c r="AG121" s="50">
        <f t="shared" si="31"/>
        <v>2</v>
      </c>
      <c r="AH121" s="50">
        <f>VLOOKUP($X121,Tipologias!$C$43:$D$47,2,FALSE)</f>
        <v>2</v>
      </c>
      <c r="AI121" s="50">
        <f>VLOOKUP($Y121,Tipologias!$C$51:$D$59,2,FALSE)</f>
        <v>1.5</v>
      </c>
      <c r="AJ121" s="50" t="str">
        <f t="shared" si="38"/>
        <v>ALTO</v>
      </c>
      <c r="AK121" s="50" t="str">
        <f>VLOOKUP($W121,Tipologias!$C$33:$E$37,3,FALSE)</f>
        <v>ALTO</v>
      </c>
      <c r="AL121" s="50" t="str">
        <f t="shared" si="37"/>
        <v>ALTO</v>
      </c>
      <c r="AM121" s="51" t="str">
        <f t="shared" si="39"/>
        <v>ALTO</v>
      </c>
      <c r="AN121" s="50" t="str">
        <f t="shared" si="40"/>
        <v>3) INFORMACIÓN PÚBLICA RESERVADA</v>
      </c>
      <c r="AO121" s="50" t="e">
        <f>VLOOKUP($T121,Tipologias!$C$6:$I$21,3,FALSE)</f>
        <v>#N/A</v>
      </c>
      <c r="AP121" s="50" t="e">
        <f t="shared" si="32"/>
        <v>#N/A</v>
      </c>
      <c r="AQ121" s="50" t="e">
        <f>VLOOKUP($T121,Tipologias!$C$6:$I$21,5,FALSE)</f>
        <v>#N/A</v>
      </c>
      <c r="AR121" s="180" t="s">
        <v>146</v>
      </c>
    </row>
    <row r="122" spans="1:44" ht="67.5" customHeight="1" x14ac:dyDescent="0.2">
      <c r="A122" s="50" t="s">
        <v>354</v>
      </c>
      <c r="B122" s="50" t="s">
        <v>962</v>
      </c>
      <c r="C122" s="50" t="s">
        <v>255</v>
      </c>
      <c r="D122" s="50" t="s">
        <v>292</v>
      </c>
      <c r="E122" s="50" t="s">
        <v>127</v>
      </c>
      <c r="F122" s="50" t="s">
        <v>128</v>
      </c>
      <c r="G122" s="50" t="s">
        <v>544</v>
      </c>
      <c r="H122" s="50" t="s">
        <v>548</v>
      </c>
      <c r="I122" s="152" t="s">
        <v>549</v>
      </c>
      <c r="J122" s="50" t="s">
        <v>132</v>
      </c>
      <c r="K122" s="50" t="s">
        <v>281</v>
      </c>
      <c r="L122" s="50" t="s">
        <v>134</v>
      </c>
      <c r="M122" s="50" t="s">
        <v>285</v>
      </c>
      <c r="N122" s="50" t="s">
        <v>1586</v>
      </c>
      <c r="O122" s="50" t="s">
        <v>137</v>
      </c>
      <c r="P122" s="153" t="s">
        <v>550</v>
      </c>
      <c r="Q122" s="50" t="s">
        <v>216</v>
      </c>
      <c r="R122" s="50" t="s">
        <v>1582</v>
      </c>
      <c r="S122" s="50" t="s">
        <v>1585</v>
      </c>
      <c r="T122" s="50" t="s">
        <v>562</v>
      </c>
      <c r="U122" s="50" t="s">
        <v>140</v>
      </c>
      <c r="V122" s="50" t="e">
        <f t="shared" si="36"/>
        <v>#N/A</v>
      </c>
      <c r="W122" s="50" t="s">
        <v>1205</v>
      </c>
      <c r="X122" s="50" t="s">
        <v>282</v>
      </c>
      <c r="Y122" s="50" t="s">
        <v>180</v>
      </c>
      <c r="Z122" s="50" t="s">
        <v>543</v>
      </c>
      <c r="AA122" s="153">
        <v>45657</v>
      </c>
      <c r="AB122" s="50" t="s">
        <v>225</v>
      </c>
      <c r="AC122" s="153">
        <v>45266</v>
      </c>
      <c r="AD122" s="50" t="str">
        <f>VLOOKUP($T122,Tipologias!$F$64:$G$67,2,FALSE)</f>
        <v>ALTO</v>
      </c>
      <c r="AE122" s="50">
        <f t="shared" si="35"/>
        <v>3</v>
      </c>
      <c r="AF122" s="50" t="str">
        <f>VLOOKUP($U122,Tipologias!$C$25:$E$29,3,FALSE)</f>
        <v>MEDIO</v>
      </c>
      <c r="AG122" s="50">
        <f t="shared" si="31"/>
        <v>2</v>
      </c>
      <c r="AH122" s="50">
        <f>VLOOKUP($X122,Tipologias!$C$43:$D$47,2,FALSE)</f>
        <v>2</v>
      </c>
      <c r="AI122" s="50">
        <f>VLOOKUP($Y122,Tipologias!$C$51:$D$59,2,FALSE)</f>
        <v>0.5</v>
      </c>
      <c r="AJ122" s="50" t="str">
        <f t="shared" si="38"/>
        <v>ALTO</v>
      </c>
      <c r="AK122" s="50" t="str">
        <f>VLOOKUP($W122,Tipologias!$C$33:$E$37,3,FALSE)</f>
        <v>ALTO</v>
      </c>
      <c r="AL122" s="50" t="str">
        <f t="shared" si="37"/>
        <v>MEDIO</v>
      </c>
      <c r="AM122" s="51" t="str">
        <f t="shared" si="39"/>
        <v>ALTO</v>
      </c>
      <c r="AN122" s="50" t="str">
        <f t="shared" si="40"/>
        <v>3) INFORMACIÓN PÚBLICA RESERVADA</v>
      </c>
      <c r="AO122" s="50" t="e">
        <f>VLOOKUP($T122,Tipologias!$C$6:$I$21,3,FALSE)</f>
        <v>#N/A</v>
      </c>
      <c r="AP122" s="50" t="e">
        <f t="shared" si="32"/>
        <v>#N/A</v>
      </c>
      <c r="AQ122" s="50" t="e">
        <f>VLOOKUP($T122,Tipologias!$C$6:$I$21,5,FALSE)</f>
        <v>#N/A</v>
      </c>
      <c r="AR122" s="180" t="s">
        <v>146</v>
      </c>
    </row>
    <row r="123" spans="1:44" ht="67.5" customHeight="1" x14ac:dyDescent="0.2">
      <c r="A123" s="50" t="s">
        <v>354</v>
      </c>
      <c r="B123" s="50" t="s">
        <v>962</v>
      </c>
      <c r="C123" s="50" t="s">
        <v>255</v>
      </c>
      <c r="D123" s="50" t="s">
        <v>292</v>
      </c>
      <c r="E123" s="50" t="s">
        <v>127</v>
      </c>
      <c r="F123" s="50" t="s">
        <v>128</v>
      </c>
      <c r="G123" s="50" t="s">
        <v>551</v>
      </c>
      <c r="H123" s="50" t="s">
        <v>552</v>
      </c>
      <c r="I123" s="152" t="s">
        <v>553</v>
      </c>
      <c r="J123" s="50" t="s">
        <v>132</v>
      </c>
      <c r="K123" s="50" t="s">
        <v>281</v>
      </c>
      <c r="L123" s="50" t="s">
        <v>134</v>
      </c>
      <c r="M123" s="50" t="s">
        <v>285</v>
      </c>
      <c r="N123" s="50" t="s">
        <v>1586</v>
      </c>
      <c r="O123" s="50" t="s">
        <v>137</v>
      </c>
      <c r="P123" s="153" t="s">
        <v>542</v>
      </c>
      <c r="Q123" s="50" t="s">
        <v>216</v>
      </c>
      <c r="R123" s="50" t="s">
        <v>1582</v>
      </c>
      <c r="S123" s="50" t="s">
        <v>1585</v>
      </c>
      <c r="T123" s="50" t="s">
        <v>562</v>
      </c>
      <c r="U123" s="50" t="s">
        <v>140</v>
      </c>
      <c r="V123" s="50" t="e">
        <f t="shared" si="36"/>
        <v>#N/A</v>
      </c>
      <c r="W123" s="50" t="s">
        <v>1205</v>
      </c>
      <c r="X123" s="50" t="s">
        <v>282</v>
      </c>
      <c r="Y123" s="50" t="s">
        <v>180</v>
      </c>
      <c r="Z123" s="50" t="s">
        <v>543</v>
      </c>
      <c r="AA123" s="153">
        <v>45657</v>
      </c>
      <c r="AB123" s="50" t="s">
        <v>225</v>
      </c>
      <c r="AC123" s="153">
        <v>45266</v>
      </c>
      <c r="AD123" s="50" t="str">
        <f>VLOOKUP($T123,Tipologias!$F$64:$G$67,2,FALSE)</f>
        <v>ALTO</v>
      </c>
      <c r="AE123" s="50">
        <f t="shared" si="35"/>
        <v>3</v>
      </c>
      <c r="AF123" s="50" t="str">
        <f>VLOOKUP($U123,Tipologias!$C$25:$E$29,3,FALSE)</f>
        <v>MEDIO</v>
      </c>
      <c r="AG123" s="50">
        <f t="shared" si="31"/>
        <v>2</v>
      </c>
      <c r="AH123" s="50">
        <f>VLOOKUP($X123,Tipologias!$C$43:$D$47,2,FALSE)</f>
        <v>2</v>
      </c>
      <c r="AI123" s="50">
        <f>VLOOKUP($Y123,Tipologias!$C$51:$D$59,2,FALSE)</f>
        <v>0.5</v>
      </c>
      <c r="AJ123" s="50" t="str">
        <f t="shared" si="38"/>
        <v>ALTO</v>
      </c>
      <c r="AK123" s="50" t="str">
        <f>VLOOKUP($W123,Tipologias!$C$33:$E$37,3,FALSE)</f>
        <v>ALTO</v>
      </c>
      <c r="AL123" s="50" t="str">
        <f t="shared" si="37"/>
        <v>MEDIO</v>
      </c>
      <c r="AM123" s="51" t="str">
        <f t="shared" si="39"/>
        <v>ALTO</v>
      </c>
      <c r="AN123" s="50" t="str">
        <f t="shared" si="40"/>
        <v>3) INFORMACIÓN PÚBLICA RESERVADA</v>
      </c>
      <c r="AO123" s="50" t="e">
        <f>VLOOKUP($T123,Tipologias!$C$6:$I$21,3,FALSE)</f>
        <v>#N/A</v>
      </c>
      <c r="AP123" s="50" t="e">
        <f t="shared" si="32"/>
        <v>#N/A</v>
      </c>
      <c r="AQ123" s="50" t="e">
        <f>VLOOKUP($T123,Tipologias!$C$6:$I$21,5,FALSE)</f>
        <v>#N/A</v>
      </c>
      <c r="AR123" s="180" t="s">
        <v>146</v>
      </c>
    </row>
    <row r="124" spans="1:44" ht="67.5" customHeight="1" x14ac:dyDescent="0.2">
      <c r="A124" s="50" t="s">
        <v>354</v>
      </c>
      <c r="B124" s="50" t="s">
        <v>962</v>
      </c>
      <c r="C124" s="50" t="s">
        <v>255</v>
      </c>
      <c r="D124" s="50" t="s">
        <v>292</v>
      </c>
      <c r="E124" s="50" t="s">
        <v>127</v>
      </c>
      <c r="F124" s="50" t="s">
        <v>128</v>
      </c>
      <c r="G124" s="50" t="s">
        <v>544</v>
      </c>
      <c r="H124" s="50" t="s">
        <v>554</v>
      </c>
      <c r="I124" s="152" t="s">
        <v>1635</v>
      </c>
      <c r="J124" s="50" t="s">
        <v>132</v>
      </c>
      <c r="K124" s="50" t="s">
        <v>281</v>
      </c>
      <c r="L124" s="50" t="s">
        <v>134</v>
      </c>
      <c r="M124" s="50" t="s">
        <v>285</v>
      </c>
      <c r="N124" s="50" t="s">
        <v>1586</v>
      </c>
      <c r="O124" s="50" t="s">
        <v>137</v>
      </c>
      <c r="P124" s="153" t="s">
        <v>556</v>
      </c>
      <c r="Q124" s="50" t="s">
        <v>216</v>
      </c>
      <c r="R124" s="50" t="s">
        <v>1582</v>
      </c>
      <c r="S124" s="50" t="s">
        <v>1585</v>
      </c>
      <c r="T124" s="50" t="s">
        <v>562</v>
      </c>
      <c r="U124" s="50" t="s">
        <v>140</v>
      </c>
      <c r="V124" s="50" t="e">
        <f t="shared" si="36"/>
        <v>#N/A</v>
      </c>
      <c r="W124" s="50" t="s">
        <v>1205</v>
      </c>
      <c r="X124" s="50" t="s">
        <v>282</v>
      </c>
      <c r="Y124" s="50" t="s">
        <v>180</v>
      </c>
      <c r="Z124" s="50" t="s">
        <v>543</v>
      </c>
      <c r="AA124" s="153">
        <v>45657</v>
      </c>
      <c r="AB124" s="50" t="s">
        <v>225</v>
      </c>
      <c r="AC124" s="153">
        <v>45266</v>
      </c>
      <c r="AD124" s="50" t="str">
        <f>VLOOKUP($T124,Tipologias!$F$64:$G$67,2,FALSE)</f>
        <v>ALTO</v>
      </c>
      <c r="AE124" s="50">
        <f t="shared" si="35"/>
        <v>3</v>
      </c>
      <c r="AF124" s="50" t="str">
        <f>VLOOKUP($U124,Tipologias!$C$25:$E$29,3,FALSE)</f>
        <v>MEDIO</v>
      </c>
      <c r="AG124" s="50">
        <f t="shared" si="31"/>
        <v>2</v>
      </c>
      <c r="AH124" s="50">
        <f>VLOOKUP($X124,Tipologias!$C$43:$D$47,2,FALSE)</f>
        <v>2</v>
      </c>
      <c r="AI124" s="50">
        <f>VLOOKUP($Y124,Tipologias!$C$51:$D$59,2,FALSE)</f>
        <v>0.5</v>
      </c>
      <c r="AJ124" s="50" t="str">
        <f t="shared" si="38"/>
        <v>ALTO</v>
      </c>
      <c r="AK124" s="50" t="str">
        <f>VLOOKUP($W124,Tipologias!$C$33:$E$37,3,FALSE)</f>
        <v>ALTO</v>
      </c>
      <c r="AL124" s="50" t="str">
        <f t="shared" si="37"/>
        <v>MEDIO</v>
      </c>
      <c r="AM124" s="51" t="str">
        <f t="shared" si="39"/>
        <v>ALTO</v>
      </c>
      <c r="AN124" s="50" t="str">
        <f t="shared" si="40"/>
        <v>3) INFORMACIÓN PÚBLICA RESERVADA</v>
      </c>
      <c r="AO124" s="50" t="e">
        <f>VLOOKUP($T124,Tipologias!$C$6:$I$21,3,FALSE)</f>
        <v>#N/A</v>
      </c>
      <c r="AP124" s="50" t="e">
        <f t="shared" si="32"/>
        <v>#N/A</v>
      </c>
      <c r="AQ124" s="50" t="e">
        <f>VLOOKUP($T124,Tipologias!$C$6:$I$21,5,FALSE)</f>
        <v>#N/A</v>
      </c>
      <c r="AR124" s="180" t="s">
        <v>146</v>
      </c>
    </row>
    <row r="125" spans="1:44" ht="67.5" customHeight="1" x14ac:dyDescent="0.2">
      <c r="A125" s="50" t="s">
        <v>354</v>
      </c>
      <c r="B125" s="50" t="s">
        <v>962</v>
      </c>
      <c r="C125" s="50" t="s">
        <v>255</v>
      </c>
      <c r="D125" s="50" t="s">
        <v>292</v>
      </c>
      <c r="E125" s="50" t="s">
        <v>127</v>
      </c>
      <c r="F125" s="50" t="s">
        <v>128</v>
      </c>
      <c r="G125" s="50" t="s">
        <v>544</v>
      </c>
      <c r="H125" s="50" t="s">
        <v>557</v>
      </c>
      <c r="I125" s="152" t="s">
        <v>558</v>
      </c>
      <c r="J125" s="50" t="s">
        <v>132</v>
      </c>
      <c r="K125" s="50" t="s">
        <v>281</v>
      </c>
      <c r="L125" s="50" t="s">
        <v>134</v>
      </c>
      <c r="M125" s="50" t="s">
        <v>285</v>
      </c>
      <c r="N125" s="50" t="s">
        <v>1586</v>
      </c>
      <c r="O125" s="50" t="s">
        <v>137</v>
      </c>
      <c r="P125" s="153" t="s">
        <v>542</v>
      </c>
      <c r="Q125" s="50" t="s">
        <v>216</v>
      </c>
      <c r="R125" s="50" t="s">
        <v>1582</v>
      </c>
      <c r="S125" s="50" t="s">
        <v>1585</v>
      </c>
      <c r="T125" s="50" t="s">
        <v>562</v>
      </c>
      <c r="U125" s="50" t="s">
        <v>140</v>
      </c>
      <c r="V125" s="50" t="e">
        <f t="shared" si="36"/>
        <v>#N/A</v>
      </c>
      <c r="W125" s="50" t="s">
        <v>1205</v>
      </c>
      <c r="X125" s="50" t="s">
        <v>282</v>
      </c>
      <c r="Y125" s="50" t="s">
        <v>180</v>
      </c>
      <c r="Z125" s="50" t="s">
        <v>543</v>
      </c>
      <c r="AA125" s="153">
        <v>45657</v>
      </c>
      <c r="AB125" s="50" t="s">
        <v>225</v>
      </c>
      <c r="AC125" s="153">
        <v>45266</v>
      </c>
      <c r="AD125" s="50" t="str">
        <f>VLOOKUP($T125,Tipologias!$F$64:$G$67,2,FALSE)</f>
        <v>ALTO</v>
      </c>
      <c r="AE125" s="50">
        <f t="shared" si="35"/>
        <v>3</v>
      </c>
      <c r="AF125" s="50" t="str">
        <f>VLOOKUP($U125,Tipologias!$C$25:$E$29,3,FALSE)</f>
        <v>MEDIO</v>
      </c>
      <c r="AG125" s="50">
        <f t="shared" si="31"/>
        <v>2</v>
      </c>
      <c r="AH125" s="50">
        <f>VLOOKUP($X125,Tipologias!$C$43:$D$47,2,FALSE)</f>
        <v>2</v>
      </c>
      <c r="AI125" s="50">
        <f>VLOOKUP($Y125,Tipologias!$C$51:$D$59,2,FALSE)</f>
        <v>0.5</v>
      </c>
      <c r="AJ125" s="50" t="str">
        <f t="shared" si="38"/>
        <v>ALTO</v>
      </c>
      <c r="AK125" s="50" t="str">
        <f>VLOOKUP($W125,Tipologias!$C$33:$E$37,3,FALSE)</f>
        <v>ALTO</v>
      </c>
      <c r="AL125" s="50" t="str">
        <f t="shared" si="37"/>
        <v>MEDIO</v>
      </c>
      <c r="AM125" s="51" t="str">
        <f t="shared" si="39"/>
        <v>ALTO</v>
      </c>
      <c r="AN125" s="50" t="str">
        <f t="shared" si="40"/>
        <v>3) INFORMACIÓN PÚBLICA RESERVADA</v>
      </c>
      <c r="AO125" s="50" t="e">
        <f>VLOOKUP($T125,Tipologias!$C$6:$I$21,3,FALSE)</f>
        <v>#N/A</v>
      </c>
      <c r="AP125" s="50" t="e">
        <f t="shared" si="32"/>
        <v>#N/A</v>
      </c>
      <c r="AQ125" s="50" t="e">
        <f>VLOOKUP($T125,Tipologias!$C$6:$I$21,5,FALSE)</f>
        <v>#N/A</v>
      </c>
      <c r="AR125" s="180" t="s">
        <v>146</v>
      </c>
    </row>
    <row r="126" spans="1:44" ht="67.5" customHeight="1" x14ac:dyDescent="0.2">
      <c r="A126" s="50" t="s">
        <v>354</v>
      </c>
      <c r="B126" s="50" t="s">
        <v>962</v>
      </c>
      <c r="C126" s="50" t="s">
        <v>255</v>
      </c>
      <c r="D126" s="50" t="s">
        <v>292</v>
      </c>
      <c r="E126" s="50" t="s">
        <v>127</v>
      </c>
      <c r="F126" s="50" t="s">
        <v>128</v>
      </c>
      <c r="G126" s="50" t="s">
        <v>544</v>
      </c>
      <c r="H126" s="50" t="s">
        <v>559</v>
      </c>
      <c r="I126" s="152" t="s">
        <v>560</v>
      </c>
      <c r="J126" s="50" t="s">
        <v>132</v>
      </c>
      <c r="K126" s="50" t="s">
        <v>281</v>
      </c>
      <c r="L126" s="50" t="s">
        <v>134</v>
      </c>
      <c r="M126" s="50" t="s">
        <v>285</v>
      </c>
      <c r="N126" s="50" t="s">
        <v>1586</v>
      </c>
      <c r="O126" s="50" t="s">
        <v>137</v>
      </c>
      <c r="P126" s="153" t="s">
        <v>561</v>
      </c>
      <c r="Q126" s="50" t="s">
        <v>216</v>
      </c>
      <c r="R126" s="50" t="s">
        <v>1582</v>
      </c>
      <c r="S126" s="50" t="s">
        <v>1585</v>
      </c>
      <c r="T126" s="50" t="s">
        <v>562</v>
      </c>
      <c r="U126" s="50" t="s">
        <v>140</v>
      </c>
      <c r="V126" s="50" t="e">
        <f t="shared" si="36"/>
        <v>#N/A</v>
      </c>
      <c r="W126" s="50" t="s">
        <v>1205</v>
      </c>
      <c r="X126" s="50" t="s">
        <v>282</v>
      </c>
      <c r="Y126" s="50" t="s">
        <v>180</v>
      </c>
      <c r="Z126" s="50" t="s">
        <v>543</v>
      </c>
      <c r="AA126" s="153">
        <v>45657</v>
      </c>
      <c r="AB126" s="50" t="s">
        <v>225</v>
      </c>
      <c r="AC126" s="153">
        <v>45266</v>
      </c>
      <c r="AD126" s="50" t="str">
        <f>VLOOKUP($T126,Tipologias!$F$64:$G$67,2,FALSE)</f>
        <v>ALTO</v>
      </c>
      <c r="AE126" s="50">
        <f t="shared" si="35"/>
        <v>3</v>
      </c>
      <c r="AF126" s="50" t="str">
        <f>VLOOKUP($U126,Tipologias!$C$25:$E$29,3,FALSE)</f>
        <v>MEDIO</v>
      </c>
      <c r="AG126" s="50">
        <f t="shared" si="31"/>
        <v>2</v>
      </c>
      <c r="AH126" s="50">
        <f>VLOOKUP($X126,Tipologias!$C$43:$D$47,2,FALSE)</f>
        <v>2</v>
      </c>
      <c r="AI126" s="50">
        <f>VLOOKUP($Y126,Tipologias!$C$51:$D$59,2,FALSE)</f>
        <v>0.5</v>
      </c>
      <c r="AJ126" s="50" t="str">
        <f t="shared" si="38"/>
        <v>ALTO</v>
      </c>
      <c r="AK126" s="50" t="str">
        <f>VLOOKUP($W126,Tipologias!$C$33:$E$37,3,FALSE)</f>
        <v>ALTO</v>
      </c>
      <c r="AL126" s="50" t="str">
        <f t="shared" si="37"/>
        <v>MEDIO</v>
      </c>
      <c r="AM126" s="51" t="str">
        <f t="shared" si="39"/>
        <v>ALTO</v>
      </c>
      <c r="AN126" s="50" t="str">
        <f t="shared" si="40"/>
        <v>3) INFORMACIÓN PÚBLICA RESERVADA</v>
      </c>
      <c r="AO126" s="50" t="e">
        <f>VLOOKUP($T126,Tipologias!$C$6:$I$21,3,FALSE)</f>
        <v>#N/A</v>
      </c>
      <c r="AP126" s="50" t="e">
        <f t="shared" si="32"/>
        <v>#N/A</v>
      </c>
      <c r="AQ126" s="50" t="e">
        <f>VLOOKUP($T126,Tipologias!$C$6:$I$21,5,FALSE)</f>
        <v>#N/A</v>
      </c>
      <c r="AR126" s="180" t="s">
        <v>146</v>
      </c>
    </row>
    <row r="127" spans="1:44" ht="67.5" customHeight="1" x14ac:dyDescent="0.2">
      <c r="A127" s="50" t="s">
        <v>354</v>
      </c>
      <c r="B127" s="50" t="s">
        <v>962</v>
      </c>
      <c r="C127" s="50" t="s">
        <v>255</v>
      </c>
      <c r="D127" s="50" t="s">
        <v>292</v>
      </c>
      <c r="E127" s="50" t="s">
        <v>127</v>
      </c>
      <c r="F127" s="50" t="s">
        <v>128</v>
      </c>
      <c r="G127" s="50" t="s">
        <v>129</v>
      </c>
      <c r="H127" s="50" t="s">
        <v>563</v>
      </c>
      <c r="I127" s="152" t="s">
        <v>564</v>
      </c>
      <c r="J127" s="50" t="s">
        <v>132</v>
      </c>
      <c r="K127" s="50" t="s">
        <v>281</v>
      </c>
      <c r="L127" s="50" t="s">
        <v>134</v>
      </c>
      <c r="M127" s="50" t="s">
        <v>285</v>
      </c>
      <c r="N127" s="50" t="s">
        <v>1587</v>
      </c>
      <c r="O127" s="50" t="s">
        <v>137</v>
      </c>
      <c r="P127" s="153" t="s">
        <v>565</v>
      </c>
      <c r="Q127" s="50" t="s">
        <v>223</v>
      </c>
      <c r="R127" s="50" t="s">
        <v>1582</v>
      </c>
      <c r="S127" s="50" t="s">
        <v>1585</v>
      </c>
      <c r="T127" s="50" t="s">
        <v>264</v>
      </c>
      <c r="U127" s="50" t="s">
        <v>188</v>
      </c>
      <c r="V127" s="50" t="e">
        <f t="shared" si="36"/>
        <v>#N/A</v>
      </c>
      <c r="W127" s="50" t="s">
        <v>1205</v>
      </c>
      <c r="X127" s="50" t="s">
        <v>282</v>
      </c>
      <c r="Y127" s="50" t="s">
        <v>180</v>
      </c>
      <c r="Z127" s="50" t="s">
        <v>543</v>
      </c>
      <c r="AA127" s="153">
        <v>45657</v>
      </c>
      <c r="AB127" s="50" t="s">
        <v>225</v>
      </c>
      <c r="AC127" s="153">
        <v>45266</v>
      </c>
      <c r="AD127" s="50" t="str">
        <f>VLOOKUP($T127,Tipologias!$F$64:$G$67,2,FALSE)</f>
        <v>MEDIO</v>
      </c>
      <c r="AE127" s="50">
        <f t="shared" si="35"/>
        <v>2</v>
      </c>
      <c r="AF127" s="50" t="str">
        <f>VLOOKUP($U127,Tipologias!$C$25:$E$29,3,FALSE)</f>
        <v>ALTO</v>
      </c>
      <c r="AG127" s="50">
        <f t="shared" si="31"/>
        <v>3</v>
      </c>
      <c r="AH127" s="50">
        <f>VLOOKUP($X127,Tipologias!$C$43:$D$47,2,FALSE)</f>
        <v>2</v>
      </c>
      <c r="AI127" s="50">
        <f>VLOOKUP($Y127,Tipologias!$C$51:$D$59,2,FALSE)</f>
        <v>0.5</v>
      </c>
      <c r="AJ127" s="50" t="str">
        <f t="shared" si="38"/>
        <v>ALTO</v>
      </c>
      <c r="AK127" s="50" t="str">
        <f>VLOOKUP($W127,Tipologias!$C$33:$E$37,3,FALSE)</f>
        <v>ALTO</v>
      </c>
      <c r="AL127" s="50" t="str">
        <f t="shared" si="37"/>
        <v>MEDIO</v>
      </c>
      <c r="AM127" s="51" t="str">
        <f t="shared" si="39"/>
        <v>ALTO</v>
      </c>
      <c r="AN127" s="50" t="str">
        <f t="shared" si="40"/>
        <v>2) INFORMACIÓN PÚBLICA CLASIFICADA</v>
      </c>
      <c r="AO127" s="50" t="e">
        <f>VLOOKUP($T127,Tipologias!$C$6:$I$21,3,FALSE)</f>
        <v>#N/A</v>
      </c>
      <c r="AP127" s="50" t="e">
        <f t="shared" si="32"/>
        <v>#N/A</v>
      </c>
      <c r="AQ127" s="50" t="e">
        <f>VLOOKUP($T127,Tipologias!$C$6:$I$21,5,FALSE)</f>
        <v>#N/A</v>
      </c>
      <c r="AR127" s="180" t="s">
        <v>146</v>
      </c>
    </row>
    <row r="128" spans="1:44" ht="67.5" customHeight="1" x14ac:dyDescent="0.2">
      <c r="A128" s="50" t="s">
        <v>354</v>
      </c>
      <c r="B128" s="50" t="s">
        <v>962</v>
      </c>
      <c r="C128" s="50" t="s">
        <v>255</v>
      </c>
      <c r="D128" s="50" t="s">
        <v>292</v>
      </c>
      <c r="E128" s="50" t="s">
        <v>127</v>
      </c>
      <c r="F128" s="50" t="s">
        <v>128</v>
      </c>
      <c r="G128" s="50" t="s">
        <v>551</v>
      </c>
      <c r="H128" s="50" t="s">
        <v>566</v>
      </c>
      <c r="I128" s="152" t="s">
        <v>567</v>
      </c>
      <c r="J128" s="50" t="s">
        <v>132</v>
      </c>
      <c r="K128" s="50" t="s">
        <v>281</v>
      </c>
      <c r="L128" s="50" t="s">
        <v>134</v>
      </c>
      <c r="M128" s="50" t="s">
        <v>285</v>
      </c>
      <c r="N128" s="50" t="s">
        <v>1587</v>
      </c>
      <c r="O128" s="50" t="s">
        <v>137</v>
      </c>
      <c r="P128" s="153" t="s">
        <v>542</v>
      </c>
      <c r="Q128" s="50" t="s">
        <v>216</v>
      </c>
      <c r="R128" s="50" t="s">
        <v>1582</v>
      </c>
      <c r="S128" s="50" t="s">
        <v>1585</v>
      </c>
      <c r="T128" s="50" t="s">
        <v>264</v>
      </c>
      <c r="U128" s="50" t="s">
        <v>188</v>
      </c>
      <c r="V128" s="50" t="e">
        <f t="shared" si="36"/>
        <v>#N/A</v>
      </c>
      <c r="W128" s="50" t="s">
        <v>1205</v>
      </c>
      <c r="X128" s="50" t="s">
        <v>282</v>
      </c>
      <c r="Y128" s="50" t="s">
        <v>180</v>
      </c>
      <c r="Z128" s="50" t="s">
        <v>543</v>
      </c>
      <c r="AA128" s="153">
        <v>45657</v>
      </c>
      <c r="AB128" s="50" t="s">
        <v>225</v>
      </c>
      <c r="AC128" s="153">
        <v>45266</v>
      </c>
      <c r="AD128" s="50" t="str">
        <f>VLOOKUP($T128,Tipologias!$F$64:$G$67,2,FALSE)</f>
        <v>MEDIO</v>
      </c>
      <c r="AE128" s="50">
        <f t="shared" si="35"/>
        <v>2</v>
      </c>
      <c r="AF128" s="50" t="str">
        <f>VLOOKUP($U128,Tipologias!$C$25:$E$29,3,FALSE)</f>
        <v>ALTO</v>
      </c>
      <c r="AG128" s="50">
        <f t="shared" si="31"/>
        <v>3</v>
      </c>
      <c r="AH128" s="50">
        <f>VLOOKUP($X128,Tipologias!$C$43:$D$47,2,FALSE)</f>
        <v>2</v>
      </c>
      <c r="AI128" s="50">
        <f>VLOOKUP($Y128,Tipologias!$C$51:$D$59,2,FALSE)</f>
        <v>0.5</v>
      </c>
      <c r="AJ128" s="50" t="str">
        <f t="shared" si="38"/>
        <v>ALTO</v>
      </c>
      <c r="AK128" s="50" t="str">
        <f>VLOOKUP($W128,Tipologias!$C$33:$E$37,3,FALSE)</f>
        <v>ALTO</v>
      </c>
      <c r="AL128" s="50" t="str">
        <f t="shared" si="37"/>
        <v>MEDIO</v>
      </c>
      <c r="AM128" s="51" t="str">
        <f t="shared" si="39"/>
        <v>ALTO</v>
      </c>
      <c r="AN128" s="50" t="str">
        <f t="shared" si="40"/>
        <v>2) INFORMACIÓN PÚBLICA CLASIFICADA</v>
      </c>
      <c r="AO128" s="50" t="e">
        <f>VLOOKUP($T128,Tipologias!$C$6:$I$21,3,FALSE)</f>
        <v>#N/A</v>
      </c>
      <c r="AP128" s="50" t="e">
        <f t="shared" si="32"/>
        <v>#N/A</v>
      </c>
      <c r="AQ128" s="50" t="e">
        <f>VLOOKUP($T128,Tipologias!$C$6:$I$21,5,FALSE)</f>
        <v>#N/A</v>
      </c>
      <c r="AR128" s="180" t="s">
        <v>146</v>
      </c>
    </row>
    <row r="129" spans="1:44" ht="67.5" customHeight="1" x14ac:dyDescent="0.2">
      <c r="A129" s="50" t="s">
        <v>354</v>
      </c>
      <c r="B129" s="50" t="s">
        <v>962</v>
      </c>
      <c r="C129" s="50" t="s">
        <v>255</v>
      </c>
      <c r="D129" s="50" t="s">
        <v>292</v>
      </c>
      <c r="E129" s="50" t="s">
        <v>127</v>
      </c>
      <c r="F129" s="50" t="s">
        <v>128</v>
      </c>
      <c r="G129" s="50" t="s">
        <v>551</v>
      </c>
      <c r="H129" s="50" t="s">
        <v>568</v>
      </c>
      <c r="I129" s="152" t="s">
        <v>569</v>
      </c>
      <c r="J129" s="50" t="s">
        <v>132</v>
      </c>
      <c r="K129" s="50" t="s">
        <v>281</v>
      </c>
      <c r="L129" s="50" t="s">
        <v>134</v>
      </c>
      <c r="M129" s="50" t="s">
        <v>285</v>
      </c>
      <c r="N129" s="50" t="s">
        <v>1586</v>
      </c>
      <c r="O129" s="50" t="s">
        <v>137</v>
      </c>
      <c r="P129" s="153" t="s">
        <v>570</v>
      </c>
      <c r="Q129" s="50" t="s">
        <v>216</v>
      </c>
      <c r="R129" s="50" t="s">
        <v>1582</v>
      </c>
      <c r="S129" s="50" t="s">
        <v>1585</v>
      </c>
      <c r="T129" s="50" t="s">
        <v>562</v>
      </c>
      <c r="U129" s="50" t="s">
        <v>140</v>
      </c>
      <c r="V129" s="50" t="e">
        <f t="shared" si="36"/>
        <v>#N/A</v>
      </c>
      <c r="W129" s="50" t="s">
        <v>1205</v>
      </c>
      <c r="X129" s="50" t="s">
        <v>282</v>
      </c>
      <c r="Y129" s="50" t="s">
        <v>180</v>
      </c>
      <c r="Z129" s="50" t="s">
        <v>543</v>
      </c>
      <c r="AA129" s="153">
        <v>45657</v>
      </c>
      <c r="AB129" s="50" t="s">
        <v>225</v>
      </c>
      <c r="AC129" s="153">
        <v>45266</v>
      </c>
      <c r="AD129" s="50" t="str">
        <f>VLOOKUP($T129,Tipologias!$F$64:$G$67,2,FALSE)</f>
        <v>ALTO</v>
      </c>
      <c r="AE129" s="50">
        <f t="shared" si="35"/>
        <v>3</v>
      </c>
      <c r="AF129" s="50" t="str">
        <f>VLOOKUP($U129,Tipologias!$C$25:$E$29,3,FALSE)</f>
        <v>MEDIO</v>
      </c>
      <c r="AG129" s="50">
        <f t="shared" si="31"/>
        <v>2</v>
      </c>
      <c r="AH129" s="50">
        <f>VLOOKUP($X129,Tipologias!$C$43:$D$47,2,FALSE)</f>
        <v>2</v>
      </c>
      <c r="AI129" s="50">
        <f>VLOOKUP($Y129,Tipologias!$C$51:$D$59,2,FALSE)</f>
        <v>0.5</v>
      </c>
      <c r="AJ129" s="50" t="str">
        <f t="shared" si="38"/>
        <v>ALTO</v>
      </c>
      <c r="AK129" s="50" t="str">
        <f>VLOOKUP($W129,Tipologias!$C$33:$E$37,3,FALSE)</f>
        <v>ALTO</v>
      </c>
      <c r="AL129" s="50" t="str">
        <f t="shared" si="37"/>
        <v>MEDIO</v>
      </c>
      <c r="AM129" s="51" t="str">
        <f t="shared" si="39"/>
        <v>ALTO</v>
      </c>
      <c r="AN129" s="50" t="str">
        <f t="shared" si="40"/>
        <v>3) INFORMACIÓN PÚBLICA RESERVADA</v>
      </c>
      <c r="AO129" s="50" t="e">
        <f>VLOOKUP($T129,Tipologias!$C$6:$I$21,3,FALSE)</f>
        <v>#N/A</v>
      </c>
      <c r="AP129" s="50" t="e">
        <f t="shared" si="32"/>
        <v>#N/A</v>
      </c>
      <c r="AQ129" s="50" t="e">
        <f>VLOOKUP($T129,Tipologias!$C$6:$I$21,5,FALSE)</f>
        <v>#N/A</v>
      </c>
      <c r="AR129" s="180" t="s">
        <v>146</v>
      </c>
    </row>
    <row r="130" spans="1:44" ht="67.5" customHeight="1" x14ac:dyDescent="0.2">
      <c r="A130" s="50" t="s">
        <v>354</v>
      </c>
      <c r="B130" s="50" t="s">
        <v>962</v>
      </c>
      <c r="C130" s="50" t="s">
        <v>255</v>
      </c>
      <c r="D130" s="50" t="s">
        <v>292</v>
      </c>
      <c r="E130" s="50" t="s">
        <v>127</v>
      </c>
      <c r="F130" s="50" t="s">
        <v>128</v>
      </c>
      <c r="G130" s="50" t="s">
        <v>571</v>
      </c>
      <c r="H130" s="50" t="s">
        <v>572</v>
      </c>
      <c r="I130" s="152" t="s">
        <v>573</v>
      </c>
      <c r="J130" s="50" t="s">
        <v>132</v>
      </c>
      <c r="K130" s="50" t="s">
        <v>281</v>
      </c>
      <c r="L130" s="50" t="s">
        <v>134</v>
      </c>
      <c r="M130" s="50" t="s">
        <v>285</v>
      </c>
      <c r="N130" s="50" t="s">
        <v>1587</v>
      </c>
      <c r="O130" s="50" t="s">
        <v>137</v>
      </c>
      <c r="P130" s="153" t="s">
        <v>574</v>
      </c>
      <c r="Q130" s="50" t="s">
        <v>216</v>
      </c>
      <c r="R130" s="50" t="s">
        <v>1582</v>
      </c>
      <c r="S130" s="50" t="s">
        <v>1585</v>
      </c>
      <c r="T130" s="50" t="s">
        <v>264</v>
      </c>
      <c r="U130" s="50" t="s">
        <v>188</v>
      </c>
      <c r="V130" s="50" t="e">
        <f t="shared" si="36"/>
        <v>#N/A</v>
      </c>
      <c r="W130" s="50" t="s">
        <v>1205</v>
      </c>
      <c r="X130" s="50" t="s">
        <v>282</v>
      </c>
      <c r="Y130" s="50" t="s">
        <v>180</v>
      </c>
      <c r="Z130" s="50" t="s">
        <v>543</v>
      </c>
      <c r="AA130" s="153">
        <v>45657</v>
      </c>
      <c r="AB130" s="50" t="s">
        <v>225</v>
      </c>
      <c r="AC130" s="153">
        <v>45266</v>
      </c>
      <c r="AD130" s="50" t="str">
        <f>VLOOKUP($T130,Tipologias!$F$64:$G$67,2,FALSE)</f>
        <v>MEDIO</v>
      </c>
      <c r="AE130" s="50">
        <f t="shared" si="35"/>
        <v>2</v>
      </c>
      <c r="AF130" s="50" t="str">
        <f>VLOOKUP($U130,Tipologias!$C$25:$E$29,3,FALSE)</f>
        <v>ALTO</v>
      </c>
      <c r="AG130" s="50">
        <f t="shared" si="31"/>
        <v>3</v>
      </c>
      <c r="AH130" s="50">
        <f>VLOOKUP($X130,Tipologias!$C$43:$D$47,2,FALSE)</f>
        <v>2</v>
      </c>
      <c r="AI130" s="50">
        <f>VLOOKUP($Y130,Tipologias!$C$51:$D$59,2,FALSE)</f>
        <v>0.5</v>
      </c>
      <c r="AJ130" s="50" t="str">
        <f t="shared" si="38"/>
        <v>ALTO</v>
      </c>
      <c r="AK130" s="50" t="str">
        <f>VLOOKUP($W130,Tipologias!$C$33:$E$37,3,FALSE)</f>
        <v>ALTO</v>
      </c>
      <c r="AL130" s="50" t="str">
        <f t="shared" si="37"/>
        <v>MEDIO</v>
      </c>
      <c r="AM130" s="51" t="str">
        <f t="shared" si="39"/>
        <v>ALTO</v>
      </c>
      <c r="AN130" s="50" t="str">
        <f t="shared" si="40"/>
        <v>2) INFORMACIÓN PÚBLICA CLASIFICADA</v>
      </c>
      <c r="AO130" s="50" t="e">
        <f>VLOOKUP($T130,Tipologias!$C$6:$I$21,3,FALSE)</f>
        <v>#N/A</v>
      </c>
      <c r="AP130" s="50" t="e">
        <f t="shared" si="32"/>
        <v>#N/A</v>
      </c>
      <c r="AQ130" s="50" t="e">
        <f>VLOOKUP($T130,Tipologias!$C$6:$I$21,5,FALSE)</f>
        <v>#N/A</v>
      </c>
      <c r="AR130" s="180" t="s">
        <v>146</v>
      </c>
    </row>
    <row r="131" spans="1:44" ht="67.5" customHeight="1" x14ac:dyDescent="0.2">
      <c r="A131" s="50" t="s">
        <v>354</v>
      </c>
      <c r="B131" s="50" t="s">
        <v>962</v>
      </c>
      <c r="C131" s="50" t="s">
        <v>255</v>
      </c>
      <c r="D131" s="50" t="s">
        <v>292</v>
      </c>
      <c r="E131" s="50" t="s">
        <v>127</v>
      </c>
      <c r="F131" s="50" t="s">
        <v>128</v>
      </c>
      <c r="G131" s="50" t="s">
        <v>211</v>
      </c>
      <c r="H131" s="50" t="s">
        <v>575</v>
      </c>
      <c r="I131" s="152" t="s">
        <v>1588</v>
      </c>
      <c r="J131" s="50" t="s">
        <v>132</v>
      </c>
      <c r="K131" s="50" t="s">
        <v>281</v>
      </c>
      <c r="L131" s="50" t="s">
        <v>134</v>
      </c>
      <c r="M131" s="50" t="s">
        <v>285</v>
      </c>
      <c r="N131" s="50" t="s">
        <v>227</v>
      </c>
      <c r="O131" s="50" t="s">
        <v>137</v>
      </c>
      <c r="P131" s="153" t="s">
        <v>536</v>
      </c>
      <c r="Q131" s="50" t="s">
        <v>223</v>
      </c>
      <c r="R131" s="50" t="s">
        <v>1582</v>
      </c>
      <c r="S131" s="50" t="s">
        <v>1585</v>
      </c>
      <c r="T131" s="50" t="s">
        <v>139</v>
      </c>
      <c r="U131" s="50" t="s">
        <v>167</v>
      </c>
      <c r="V131" s="50" t="str">
        <f t="shared" si="36"/>
        <v>LEY 527 ARTÍCULO 27 Y 28
ARTÍCULO  27. "TODAS LAS PERSONAS TIENEN DERECHO A CONSULTAR LOS DOCUMENTOS DE ARCHIVOS PÚBLICOS Y A QUE SE LES EXPIDA COPIA DE LOS MISMOS, SIEMPRE QUE DICHOS DOCUMENTOS NO TENGAN CARÁCTER RESERVADO CONFORME A LA CONSTITUCIÓN O A LA LEY."</v>
      </c>
      <c r="W131" s="50" t="s">
        <v>199</v>
      </c>
      <c r="X131" s="50" t="s">
        <v>179</v>
      </c>
      <c r="Y131" s="50" t="s">
        <v>200</v>
      </c>
      <c r="Z131" s="50" t="s">
        <v>144</v>
      </c>
      <c r="AA131" s="153">
        <v>45657</v>
      </c>
      <c r="AB131" s="50" t="s">
        <v>225</v>
      </c>
      <c r="AC131" s="153">
        <v>45266</v>
      </c>
      <c r="AD131" s="50" t="str">
        <f>VLOOKUP($T131,Tipologias!$F$64:$G$67,2,FALSE)</f>
        <v>BAJO</v>
      </c>
      <c r="AE131" s="50">
        <f t="shared" si="35"/>
        <v>1</v>
      </c>
      <c r="AF131" s="50" t="str">
        <f>VLOOKUP($U131,Tipologias!$C$25:$E$29,3,FALSE)</f>
        <v>BAJO</v>
      </c>
      <c r="AG131" s="50">
        <f t="shared" si="31"/>
        <v>1</v>
      </c>
      <c r="AH131" s="50">
        <f>VLOOKUP($X131,Tipologias!$C$43:$D$47,2,FALSE)</f>
        <v>0</v>
      </c>
      <c r="AI131" s="50">
        <f>VLOOKUP($Y131,Tipologias!$C$51:$D$59,2,FALSE)</f>
        <v>0.25</v>
      </c>
      <c r="AJ131" s="50" t="str">
        <f t="shared" si="38"/>
        <v>BAJO</v>
      </c>
      <c r="AK131" s="50" t="str">
        <f>VLOOKUP($W131,Tipologias!$C$33:$E$37,3,FALSE)</f>
        <v>BAJO</v>
      </c>
      <c r="AL131" s="50" t="str">
        <f t="shared" si="37"/>
        <v>BAJO</v>
      </c>
      <c r="AM131" s="51" t="str">
        <f t="shared" si="39"/>
        <v>BAJO</v>
      </c>
      <c r="AN131" s="50" t="str">
        <f t="shared" si="40"/>
        <v>1) INFORMACIÓN PÚBLICA</v>
      </c>
      <c r="AO131" s="50" t="str">
        <f>VLOOKUP($T131,Tipologias!$C$6:$I$21,3,FALSE)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31" s="50" t="str">
        <f t="shared" si="32"/>
        <v>LEY 527 ARTÍCULO 27 Y 28
ARTÍCULO  27. "TODAS LAS PERSONAS TIENEN DERECHO A CONSULTAR LOS DOCUMENTOS DE ARCHIVOS PÚBLICOS Y A QUE SE LES EXPIDA COPIA DE LOS MISMOS, SIEMPRE QUE DICHOS DOCUMENTOS NO TENGAN CARÁCTER RESERVADO CONFORME A LA CONSTITUCIÓN O A LA LEY."</v>
      </c>
      <c r="AQ131" s="50" t="str">
        <f>VLOOKUP($T131,Tipologias!$C$6:$I$21,5,FALSE)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31" s="180" t="s">
        <v>146</v>
      </c>
    </row>
    <row r="132" spans="1:44" ht="67.5" customHeight="1" x14ac:dyDescent="0.2">
      <c r="A132" s="50" t="s">
        <v>354</v>
      </c>
      <c r="B132" s="50" t="s">
        <v>962</v>
      </c>
      <c r="C132" s="50" t="s">
        <v>255</v>
      </c>
      <c r="D132" s="50" t="s">
        <v>292</v>
      </c>
      <c r="E132" s="50" t="s">
        <v>127</v>
      </c>
      <c r="F132" s="50" t="s">
        <v>128</v>
      </c>
      <c r="G132" s="50" t="s">
        <v>551</v>
      </c>
      <c r="H132" s="50" t="s">
        <v>577</v>
      </c>
      <c r="I132" s="50" t="s">
        <v>577</v>
      </c>
      <c r="J132" s="50" t="s">
        <v>132</v>
      </c>
      <c r="K132" s="50" t="s">
        <v>281</v>
      </c>
      <c r="L132" s="50" t="s">
        <v>134</v>
      </c>
      <c r="M132" s="50" t="s">
        <v>285</v>
      </c>
      <c r="N132" s="50" t="s">
        <v>1587</v>
      </c>
      <c r="O132" s="50" t="s">
        <v>137</v>
      </c>
      <c r="P132" s="153">
        <v>44222</v>
      </c>
      <c r="Q132" s="50" t="s">
        <v>216</v>
      </c>
      <c r="R132" s="50" t="s">
        <v>1582</v>
      </c>
      <c r="S132" s="50" t="s">
        <v>1585</v>
      </c>
      <c r="T132" s="50" t="s">
        <v>264</v>
      </c>
      <c r="U132" s="50" t="s">
        <v>188</v>
      </c>
      <c r="V132" s="50" t="e">
        <f t="shared" si="36"/>
        <v>#N/A</v>
      </c>
      <c r="W132" s="50" t="s">
        <v>1205</v>
      </c>
      <c r="X132" s="50" t="s">
        <v>282</v>
      </c>
      <c r="Y132" s="50" t="s">
        <v>180</v>
      </c>
      <c r="Z132" s="50" t="s">
        <v>543</v>
      </c>
      <c r="AA132" s="153">
        <v>45657</v>
      </c>
      <c r="AB132" s="50" t="s">
        <v>225</v>
      </c>
      <c r="AC132" s="153">
        <v>45266</v>
      </c>
      <c r="AD132" s="50" t="str">
        <f>VLOOKUP($T132,Tipologias!$F$64:$G$67,2,FALSE)</f>
        <v>MEDIO</v>
      </c>
      <c r="AE132" s="50">
        <f t="shared" si="35"/>
        <v>2</v>
      </c>
      <c r="AF132" s="50" t="str">
        <f>VLOOKUP($U132,Tipologias!$C$25:$E$29,3,FALSE)</f>
        <v>ALTO</v>
      </c>
      <c r="AG132" s="50">
        <f t="shared" ref="AG132:AG138" si="41">IF(U132="",0,IF(AF132="Bajo",1,IF(AF132="Medio",2,3)))</f>
        <v>3</v>
      </c>
      <c r="AH132" s="50">
        <f>VLOOKUP($X132,Tipologias!$C$43:$D$47,2,FALSE)</f>
        <v>2</v>
      </c>
      <c r="AI132" s="50">
        <f>VLOOKUP($Y132,Tipologias!$C$51:$D$59,2,FALSE)</f>
        <v>0.5</v>
      </c>
      <c r="AJ132" s="50" t="str">
        <f t="shared" si="38"/>
        <v>ALTO</v>
      </c>
      <c r="AK132" s="50" t="str">
        <f>VLOOKUP($W132,Tipologias!$C$33:$E$37,3,FALSE)</f>
        <v>ALTO</v>
      </c>
      <c r="AL132" s="50" t="str">
        <f t="shared" si="37"/>
        <v>MEDIO</v>
      </c>
      <c r="AM132" s="51" t="str">
        <f t="shared" si="39"/>
        <v>ALTO</v>
      </c>
      <c r="AN132" s="50" t="str">
        <f t="shared" si="40"/>
        <v>2) INFORMACIÓN PÚBLICA CLASIFICADA</v>
      </c>
      <c r="AO132" s="50" t="e">
        <f>VLOOKUP($T132,Tipologias!$C$6:$I$21,3,FALSE)</f>
        <v>#N/A</v>
      </c>
      <c r="AP132" s="50" t="e">
        <f t="shared" ref="AP132:AP138" si="42">V132</f>
        <v>#N/A</v>
      </c>
      <c r="AQ132" s="50" t="e">
        <f>VLOOKUP($T132,Tipologias!$C$6:$I$21,5,FALSE)</f>
        <v>#N/A</v>
      </c>
      <c r="AR132" s="180" t="s">
        <v>146</v>
      </c>
    </row>
    <row r="133" spans="1:44" ht="67.5" customHeight="1" x14ac:dyDescent="0.2">
      <c r="A133" s="50" t="s">
        <v>354</v>
      </c>
      <c r="B133" s="50" t="s">
        <v>962</v>
      </c>
      <c r="C133" s="50" t="s">
        <v>255</v>
      </c>
      <c r="D133" s="50" t="s">
        <v>292</v>
      </c>
      <c r="E133" s="50" t="s">
        <v>127</v>
      </c>
      <c r="F133" s="50" t="s">
        <v>128</v>
      </c>
      <c r="G133" s="50" t="s">
        <v>551</v>
      </c>
      <c r="H133" s="50" t="s">
        <v>578</v>
      </c>
      <c r="I133" s="50" t="s">
        <v>578</v>
      </c>
      <c r="J133" s="50" t="s">
        <v>132</v>
      </c>
      <c r="K133" s="50" t="s">
        <v>281</v>
      </c>
      <c r="L133" s="50" t="s">
        <v>134</v>
      </c>
      <c r="M133" s="50" t="s">
        <v>285</v>
      </c>
      <c r="N133" s="50" t="s">
        <v>1587</v>
      </c>
      <c r="O133" s="50" t="s">
        <v>137</v>
      </c>
      <c r="P133" s="153">
        <v>44223</v>
      </c>
      <c r="Q133" s="50" t="s">
        <v>216</v>
      </c>
      <c r="R133" s="50" t="s">
        <v>1582</v>
      </c>
      <c r="S133" s="50" t="s">
        <v>1585</v>
      </c>
      <c r="T133" s="50" t="s">
        <v>264</v>
      </c>
      <c r="U133" s="50" t="s">
        <v>188</v>
      </c>
      <c r="V133" s="50" t="e">
        <f t="shared" si="36"/>
        <v>#N/A</v>
      </c>
      <c r="W133" s="50" t="s">
        <v>1205</v>
      </c>
      <c r="X133" s="50" t="s">
        <v>282</v>
      </c>
      <c r="Y133" s="50" t="s">
        <v>180</v>
      </c>
      <c r="Z133" s="50" t="s">
        <v>543</v>
      </c>
      <c r="AA133" s="153">
        <v>45657</v>
      </c>
      <c r="AB133" s="50" t="s">
        <v>225</v>
      </c>
      <c r="AC133" s="153">
        <v>45266</v>
      </c>
      <c r="AD133" s="50" t="str">
        <f>VLOOKUP($T133,Tipologias!$F$64:$G$67,2,FALSE)</f>
        <v>MEDIO</v>
      </c>
      <c r="AE133" s="50">
        <f t="shared" si="35"/>
        <v>2</v>
      </c>
      <c r="AF133" s="50" t="str">
        <f>VLOOKUP($U133,Tipologias!$C$25:$E$29,3,FALSE)</f>
        <v>ALTO</v>
      </c>
      <c r="AG133" s="50">
        <f t="shared" si="41"/>
        <v>3</v>
      </c>
      <c r="AH133" s="50">
        <f>VLOOKUP($X133,Tipologias!$C$43:$D$47,2,FALSE)</f>
        <v>2</v>
      </c>
      <c r="AI133" s="50">
        <f>VLOOKUP($Y133,Tipologias!$C$51:$D$59,2,FALSE)</f>
        <v>0.5</v>
      </c>
      <c r="AJ133" s="50" t="str">
        <f t="shared" si="38"/>
        <v>ALTO</v>
      </c>
      <c r="AK133" s="50" t="str">
        <f>VLOOKUP($W133,Tipologias!$C$33:$E$37,3,FALSE)</f>
        <v>ALTO</v>
      </c>
      <c r="AL133" s="50" t="str">
        <f t="shared" si="37"/>
        <v>MEDIO</v>
      </c>
      <c r="AM133" s="51" t="str">
        <f t="shared" si="39"/>
        <v>ALTO</v>
      </c>
      <c r="AN133" s="50" t="str">
        <f t="shared" si="40"/>
        <v>2) INFORMACIÓN PÚBLICA CLASIFICADA</v>
      </c>
      <c r="AO133" s="50" t="e">
        <f>VLOOKUP($T133,Tipologias!$C$6:$I$21,3,FALSE)</f>
        <v>#N/A</v>
      </c>
      <c r="AP133" s="50" t="e">
        <f t="shared" si="42"/>
        <v>#N/A</v>
      </c>
      <c r="AQ133" s="50" t="e">
        <f>VLOOKUP($T133,Tipologias!$C$6:$I$21,5,FALSE)</f>
        <v>#N/A</v>
      </c>
      <c r="AR133" s="180" t="s">
        <v>146</v>
      </c>
    </row>
    <row r="134" spans="1:44" ht="67.5" customHeight="1" x14ac:dyDescent="0.2">
      <c r="A134" s="50" t="s">
        <v>354</v>
      </c>
      <c r="B134" s="50" t="s">
        <v>962</v>
      </c>
      <c r="C134" s="50" t="s">
        <v>255</v>
      </c>
      <c r="D134" s="50" t="s">
        <v>292</v>
      </c>
      <c r="E134" s="50" t="s">
        <v>127</v>
      </c>
      <c r="F134" s="50" t="s">
        <v>128</v>
      </c>
      <c r="G134" s="50" t="s">
        <v>551</v>
      </c>
      <c r="H134" s="50" t="s">
        <v>579</v>
      </c>
      <c r="I134" s="50" t="s">
        <v>579</v>
      </c>
      <c r="J134" s="50" t="s">
        <v>132</v>
      </c>
      <c r="K134" s="50" t="s">
        <v>281</v>
      </c>
      <c r="L134" s="50" t="s">
        <v>134</v>
      </c>
      <c r="M134" s="50" t="s">
        <v>285</v>
      </c>
      <c r="N134" s="50" t="s">
        <v>1587</v>
      </c>
      <c r="O134" s="50" t="s">
        <v>137</v>
      </c>
      <c r="P134" s="153">
        <v>44224</v>
      </c>
      <c r="Q134" s="50" t="s">
        <v>216</v>
      </c>
      <c r="R134" s="50" t="s">
        <v>1582</v>
      </c>
      <c r="S134" s="50" t="s">
        <v>1585</v>
      </c>
      <c r="T134" s="50" t="s">
        <v>264</v>
      </c>
      <c r="U134" s="50" t="s">
        <v>188</v>
      </c>
      <c r="V134" s="50" t="e">
        <f t="shared" si="36"/>
        <v>#N/A</v>
      </c>
      <c r="W134" s="50" t="s">
        <v>153</v>
      </c>
      <c r="X134" s="50" t="s">
        <v>282</v>
      </c>
      <c r="Y134" s="50" t="s">
        <v>180</v>
      </c>
      <c r="Z134" s="50" t="s">
        <v>543</v>
      </c>
      <c r="AA134" s="153">
        <v>45657</v>
      </c>
      <c r="AB134" s="50" t="s">
        <v>225</v>
      </c>
      <c r="AC134" s="153">
        <v>45266</v>
      </c>
      <c r="AD134" s="50" t="str">
        <f>VLOOKUP($T134,Tipologias!$F$64:$G$67,2,FALSE)</f>
        <v>MEDIO</v>
      </c>
      <c r="AE134" s="50">
        <f t="shared" si="35"/>
        <v>2</v>
      </c>
      <c r="AF134" s="50" t="str">
        <f>VLOOKUP($U134,Tipologias!$C$25:$E$29,3,FALSE)</f>
        <v>ALTO</v>
      </c>
      <c r="AG134" s="50">
        <f t="shared" si="41"/>
        <v>3</v>
      </c>
      <c r="AH134" s="50">
        <f>VLOOKUP($X134,Tipologias!$C$43:$D$47,2,FALSE)</f>
        <v>2</v>
      </c>
      <c r="AI134" s="50">
        <f>VLOOKUP($Y134,Tipologias!$C$51:$D$59,2,FALSE)</f>
        <v>0.5</v>
      </c>
      <c r="AJ134" s="50" t="str">
        <f t="shared" si="38"/>
        <v>ALTO</v>
      </c>
      <c r="AK134" s="50" t="str">
        <f>VLOOKUP($W134,Tipologias!$C$33:$E$37,3,FALSE)</f>
        <v>ALTO</v>
      </c>
      <c r="AL134" s="50" t="str">
        <f t="shared" si="37"/>
        <v>MEDIO</v>
      </c>
      <c r="AM134" s="51" t="str">
        <f t="shared" si="39"/>
        <v>ALTO</v>
      </c>
      <c r="AN134" s="50" t="str">
        <f t="shared" si="40"/>
        <v>2) INFORMACIÓN PÚBLICA CLASIFICADA</v>
      </c>
      <c r="AO134" s="50" t="e">
        <f>VLOOKUP($T134,Tipologias!$C$6:$I$21,3,FALSE)</f>
        <v>#N/A</v>
      </c>
      <c r="AP134" s="50" t="e">
        <f t="shared" si="42"/>
        <v>#N/A</v>
      </c>
      <c r="AQ134" s="50" t="e">
        <f>VLOOKUP($T134,Tipologias!$C$6:$I$21,5,FALSE)</f>
        <v>#N/A</v>
      </c>
      <c r="AR134" s="180" t="s">
        <v>146</v>
      </c>
    </row>
    <row r="135" spans="1:44" ht="67.5" customHeight="1" x14ac:dyDescent="0.2">
      <c r="A135" s="50" t="s">
        <v>354</v>
      </c>
      <c r="B135" s="50" t="s">
        <v>962</v>
      </c>
      <c r="C135" s="50" t="s">
        <v>255</v>
      </c>
      <c r="D135" s="50" t="s">
        <v>292</v>
      </c>
      <c r="E135" s="50" t="s">
        <v>127</v>
      </c>
      <c r="F135" s="50" t="s">
        <v>128</v>
      </c>
      <c r="G135" s="50" t="s">
        <v>551</v>
      </c>
      <c r="H135" s="50" t="s">
        <v>1589</v>
      </c>
      <c r="I135" s="50" t="s">
        <v>1590</v>
      </c>
      <c r="J135" s="50" t="s">
        <v>132</v>
      </c>
      <c r="K135" s="50" t="s">
        <v>281</v>
      </c>
      <c r="L135" s="50" t="s">
        <v>134</v>
      </c>
      <c r="M135" s="50" t="s">
        <v>285</v>
      </c>
      <c r="N135" s="50" t="s">
        <v>1591</v>
      </c>
      <c r="O135" s="50" t="s">
        <v>137</v>
      </c>
      <c r="P135" s="153">
        <v>44225</v>
      </c>
      <c r="Q135" s="50" t="s">
        <v>216</v>
      </c>
      <c r="R135" s="50" t="s">
        <v>1582</v>
      </c>
      <c r="S135" s="50" t="s">
        <v>1585</v>
      </c>
      <c r="T135" s="50" t="s">
        <v>562</v>
      </c>
      <c r="U135" s="50" t="s">
        <v>188</v>
      </c>
      <c r="V135" s="50" t="e">
        <f t="shared" si="36"/>
        <v>#N/A</v>
      </c>
      <c r="W135" s="50" t="s">
        <v>1205</v>
      </c>
      <c r="X135" s="50" t="s">
        <v>282</v>
      </c>
      <c r="Y135" s="50" t="s">
        <v>180</v>
      </c>
      <c r="Z135" s="50" t="s">
        <v>543</v>
      </c>
      <c r="AA135" s="153">
        <v>45657</v>
      </c>
      <c r="AB135" s="50" t="s">
        <v>225</v>
      </c>
      <c r="AC135" s="153">
        <v>45266</v>
      </c>
      <c r="AD135" s="50" t="str">
        <f>VLOOKUP($T135,Tipologias!$F$64:$G$67,2,FALSE)</f>
        <v>ALTO</v>
      </c>
      <c r="AE135" s="50">
        <f t="shared" si="35"/>
        <v>3</v>
      </c>
      <c r="AF135" s="50" t="str">
        <f>VLOOKUP($U135,Tipologias!$C$25:$E$29,3,FALSE)</f>
        <v>ALTO</v>
      </c>
      <c r="AG135" s="50">
        <f t="shared" si="41"/>
        <v>3</v>
      </c>
      <c r="AH135" s="50">
        <f>VLOOKUP($X135,Tipologias!$C$43:$D$47,2,FALSE)</f>
        <v>2</v>
      </c>
      <c r="AI135" s="50">
        <f>VLOOKUP($Y135,Tipologias!$C$51:$D$59,2,FALSE)</f>
        <v>0.5</v>
      </c>
      <c r="AJ135" s="50" t="str">
        <f t="shared" si="38"/>
        <v>ALTO</v>
      </c>
      <c r="AK135" s="50" t="str">
        <f>VLOOKUP($W135,Tipologias!$C$33:$E$37,3,FALSE)</f>
        <v>ALTO</v>
      </c>
      <c r="AL135" s="50" t="str">
        <f t="shared" si="37"/>
        <v>MEDIO</v>
      </c>
      <c r="AM135" s="51" t="str">
        <f t="shared" si="39"/>
        <v>ALTO</v>
      </c>
      <c r="AN135" s="50" t="str">
        <f t="shared" si="40"/>
        <v>3) INFORMACIÓN PÚBLICA RESERVADA</v>
      </c>
      <c r="AO135" s="50" t="e">
        <f>VLOOKUP($T135,Tipologias!$C$6:$I$21,3,FALSE)</f>
        <v>#N/A</v>
      </c>
      <c r="AP135" s="50" t="e">
        <f t="shared" si="42"/>
        <v>#N/A</v>
      </c>
      <c r="AQ135" s="50" t="e">
        <f>VLOOKUP($T135,Tipologias!$C$6:$I$21,5,FALSE)</f>
        <v>#N/A</v>
      </c>
      <c r="AR135" s="180" t="s">
        <v>146</v>
      </c>
    </row>
    <row r="136" spans="1:44" ht="67.5" customHeight="1" x14ac:dyDescent="0.2">
      <c r="A136" s="50" t="s">
        <v>354</v>
      </c>
      <c r="B136" s="50" t="s">
        <v>962</v>
      </c>
      <c r="C136" s="50" t="s">
        <v>255</v>
      </c>
      <c r="D136" s="50" t="s">
        <v>292</v>
      </c>
      <c r="E136" s="50" t="s">
        <v>127</v>
      </c>
      <c r="F136" s="50" t="s">
        <v>128</v>
      </c>
      <c r="G136" s="50" t="s">
        <v>581</v>
      </c>
      <c r="H136" s="50" t="s">
        <v>583</v>
      </c>
      <c r="I136" s="50" t="s">
        <v>583</v>
      </c>
      <c r="J136" s="50" t="s">
        <v>132</v>
      </c>
      <c r="K136" s="50" t="s">
        <v>281</v>
      </c>
      <c r="L136" s="50" t="s">
        <v>134</v>
      </c>
      <c r="M136" s="50" t="s">
        <v>285</v>
      </c>
      <c r="N136" s="50" t="s">
        <v>1587</v>
      </c>
      <c r="O136" s="50" t="s">
        <v>137</v>
      </c>
      <c r="P136" s="153">
        <v>44227</v>
      </c>
      <c r="Q136" s="50" t="s">
        <v>216</v>
      </c>
      <c r="R136" s="50" t="s">
        <v>1582</v>
      </c>
      <c r="S136" s="50" t="s">
        <v>1585</v>
      </c>
      <c r="T136" s="50" t="s">
        <v>264</v>
      </c>
      <c r="U136" s="50" t="s">
        <v>188</v>
      </c>
      <c r="V136" s="50" t="e">
        <f t="shared" si="36"/>
        <v>#N/A</v>
      </c>
      <c r="W136" s="50" t="s">
        <v>1205</v>
      </c>
      <c r="X136" s="50" t="s">
        <v>282</v>
      </c>
      <c r="Y136" s="50" t="s">
        <v>180</v>
      </c>
      <c r="Z136" s="50" t="s">
        <v>543</v>
      </c>
      <c r="AA136" s="153">
        <v>45657</v>
      </c>
      <c r="AB136" s="50" t="s">
        <v>225</v>
      </c>
      <c r="AC136" s="153">
        <v>45266</v>
      </c>
      <c r="AD136" s="50" t="str">
        <f>VLOOKUP($T136,Tipologias!$F$64:$G$67,2,FALSE)</f>
        <v>MEDIO</v>
      </c>
      <c r="AE136" s="50">
        <f t="shared" si="35"/>
        <v>2</v>
      </c>
      <c r="AF136" s="50" t="str">
        <f>VLOOKUP($U136,Tipologias!$C$25:$E$29,3,FALSE)</f>
        <v>ALTO</v>
      </c>
      <c r="AG136" s="50">
        <f t="shared" si="41"/>
        <v>3</v>
      </c>
      <c r="AH136" s="50">
        <f>VLOOKUP($X136,Tipologias!$C$43:$D$47,2,FALSE)</f>
        <v>2</v>
      </c>
      <c r="AI136" s="50">
        <f>VLOOKUP($Y136,Tipologias!$C$51:$D$59,2,FALSE)</f>
        <v>0.5</v>
      </c>
      <c r="AJ136" s="50" t="str">
        <f t="shared" si="38"/>
        <v>ALTO</v>
      </c>
      <c r="AK136" s="50" t="str">
        <f>VLOOKUP($W136,Tipologias!$C$33:$E$37,3,FALSE)</f>
        <v>ALTO</v>
      </c>
      <c r="AL136" s="50" t="str">
        <f t="shared" si="37"/>
        <v>MEDIO</v>
      </c>
      <c r="AM136" s="51" t="str">
        <f t="shared" si="39"/>
        <v>ALTO</v>
      </c>
      <c r="AN136" s="50" t="str">
        <f t="shared" si="40"/>
        <v>2) INFORMACIÓN PÚBLICA CLASIFICADA</v>
      </c>
      <c r="AO136" s="50" t="e">
        <f>VLOOKUP($T136,Tipologias!$C$6:$I$21,3,FALSE)</f>
        <v>#N/A</v>
      </c>
      <c r="AP136" s="50" t="e">
        <f t="shared" si="42"/>
        <v>#N/A</v>
      </c>
      <c r="AQ136" s="50" t="e">
        <f>VLOOKUP($T136,Tipologias!$C$6:$I$21,5,FALSE)</f>
        <v>#N/A</v>
      </c>
      <c r="AR136" s="180" t="s">
        <v>146</v>
      </c>
    </row>
    <row r="137" spans="1:44" ht="67.5" customHeight="1" x14ac:dyDescent="0.2">
      <c r="A137" s="50" t="s">
        <v>354</v>
      </c>
      <c r="B137" s="50" t="s">
        <v>962</v>
      </c>
      <c r="C137" s="50" t="s">
        <v>255</v>
      </c>
      <c r="D137" s="50" t="s">
        <v>292</v>
      </c>
      <c r="E137" s="50" t="s">
        <v>127</v>
      </c>
      <c r="F137" s="50" t="s">
        <v>128</v>
      </c>
      <c r="G137" s="50" t="s">
        <v>211</v>
      </c>
      <c r="H137" s="50" t="s">
        <v>584</v>
      </c>
      <c r="I137" s="50" t="s">
        <v>584</v>
      </c>
      <c r="J137" s="50" t="s">
        <v>132</v>
      </c>
      <c r="K137" s="50" t="s">
        <v>281</v>
      </c>
      <c r="L137" s="50" t="s">
        <v>134</v>
      </c>
      <c r="M137" s="50" t="s">
        <v>285</v>
      </c>
      <c r="N137" s="50" t="s">
        <v>227</v>
      </c>
      <c r="O137" s="50" t="s">
        <v>137</v>
      </c>
      <c r="P137" s="153">
        <v>44228</v>
      </c>
      <c r="Q137" s="50" t="s">
        <v>216</v>
      </c>
      <c r="R137" s="50" t="s">
        <v>1582</v>
      </c>
      <c r="S137" s="50" t="s">
        <v>1585</v>
      </c>
      <c r="T137" s="50" t="s">
        <v>139</v>
      </c>
      <c r="U137" s="50" t="s">
        <v>167</v>
      </c>
      <c r="V137" s="50" t="str">
        <f t="shared" si="36"/>
        <v>LEY 527 ARTÍCULO 27 Y 28
ARTÍCULO  27. "TODAS LAS PERSONAS TIENEN DERECHO A CONSULTAR LOS DOCUMENTOS DE ARCHIVOS PÚBLICOS Y A QUE SE LES EXPIDA COPIA DE LOS MISMOS, SIEMPRE QUE DICHOS DOCUMENTOS NO TENGAN CARÁCTER RESERVADO CONFORME A LA CONSTITUCIÓN O A LA LEY."</v>
      </c>
      <c r="W137" s="50" t="s">
        <v>199</v>
      </c>
      <c r="X137" s="50" t="s">
        <v>179</v>
      </c>
      <c r="Y137" s="50" t="s">
        <v>200</v>
      </c>
      <c r="Z137" s="50" t="s">
        <v>144</v>
      </c>
      <c r="AA137" s="153">
        <v>45657</v>
      </c>
      <c r="AB137" s="50" t="s">
        <v>225</v>
      </c>
      <c r="AC137" s="153">
        <v>45266</v>
      </c>
      <c r="AD137" s="50" t="str">
        <f>VLOOKUP($T137,Tipologias!$F$64:$G$67,2,FALSE)</f>
        <v>BAJO</v>
      </c>
      <c r="AE137" s="50">
        <f t="shared" si="35"/>
        <v>1</v>
      </c>
      <c r="AF137" s="50" t="str">
        <f>VLOOKUP($U137,Tipologias!$C$25:$E$29,3,FALSE)</f>
        <v>BAJO</v>
      </c>
      <c r="AG137" s="50">
        <f t="shared" si="41"/>
        <v>1</v>
      </c>
      <c r="AH137" s="50">
        <f>VLOOKUP($X137,Tipologias!$C$43:$D$47,2,FALSE)</f>
        <v>0</v>
      </c>
      <c r="AI137" s="50">
        <f>VLOOKUP($Y137,Tipologias!$C$51:$D$59,2,FALSE)</f>
        <v>0.25</v>
      </c>
      <c r="AJ137" s="50" t="str">
        <f t="shared" si="38"/>
        <v>BAJO</v>
      </c>
      <c r="AK137" s="50" t="str">
        <f>VLOOKUP($W137,Tipologias!$C$33:$E$37,3,FALSE)</f>
        <v>BAJO</v>
      </c>
      <c r="AL137" s="50" t="str">
        <f t="shared" si="37"/>
        <v>BAJO</v>
      </c>
      <c r="AM137" s="51" t="str">
        <f t="shared" si="39"/>
        <v>BAJO</v>
      </c>
      <c r="AN137" s="50" t="str">
        <f t="shared" si="40"/>
        <v>1) INFORMACIÓN PÚBLICA</v>
      </c>
      <c r="AO137" s="50" t="str">
        <f>VLOOKUP($T137,Tipologias!$C$6:$I$21,3,FALSE)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37" s="50" t="str">
        <f t="shared" si="42"/>
        <v>LEY 527 ARTÍCULO 27 Y 28
ARTÍCULO  27. "TODAS LAS PERSONAS TIENEN DERECHO A CONSULTAR LOS DOCUMENTOS DE ARCHIVOS PÚBLICOS Y A QUE SE LES EXPIDA COPIA DE LOS MISMOS, SIEMPRE QUE DICHOS DOCUMENTOS NO TENGAN CARÁCTER RESERVADO CONFORME A LA CONSTITUCIÓN O A LA LEY."</v>
      </c>
      <c r="AQ137" s="50" t="str">
        <f>VLOOKUP($T137,Tipologias!$C$6:$I$21,5,FALSE)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37" s="180" t="s">
        <v>146</v>
      </c>
    </row>
    <row r="138" spans="1:44" ht="67.5" customHeight="1" x14ac:dyDescent="0.2">
      <c r="A138" s="50" t="s">
        <v>354</v>
      </c>
      <c r="B138" s="50" t="s">
        <v>962</v>
      </c>
      <c r="C138" s="50" t="s">
        <v>255</v>
      </c>
      <c r="D138" s="50" t="s">
        <v>585</v>
      </c>
      <c r="E138" s="50" t="s">
        <v>127</v>
      </c>
      <c r="F138" s="50" t="s">
        <v>128</v>
      </c>
      <c r="G138" s="50" t="s">
        <v>211</v>
      </c>
      <c r="H138" s="50" t="s">
        <v>588</v>
      </c>
      <c r="I138" s="152" t="s">
        <v>589</v>
      </c>
      <c r="J138" s="50" t="s">
        <v>132</v>
      </c>
      <c r="K138" s="50" t="s">
        <v>133</v>
      </c>
      <c r="L138" s="50" t="s">
        <v>134</v>
      </c>
      <c r="M138" s="50" t="s">
        <v>285</v>
      </c>
      <c r="N138" s="50" t="s">
        <v>227</v>
      </c>
      <c r="O138" s="50" t="s">
        <v>137</v>
      </c>
      <c r="P138" s="153">
        <v>43428</v>
      </c>
      <c r="Q138" s="50" t="s">
        <v>216</v>
      </c>
      <c r="R138" s="50" t="s">
        <v>585</v>
      </c>
      <c r="S138" s="50" t="s">
        <v>125</v>
      </c>
      <c r="T138" s="50" t="s">
        <v>139</v>
      </c>
      <c r="U138" s="50" t="s">
        <v>167</v>
      </c>
      <c r="V138" s="50" t="str">
        <f t="shared" si="36"/>
        <v>LEY 527 ARTÍCULO 27 Y 28
ARTÍCULO  27. "TODAS LAS PERSONAS TIENEN DERECHO A CONSULTAR LOS DOCUMENTOS DE ARCHIVOS PÚBLICOS Y A QUE SE LES EXPIDA COPIA DE LOS MISMOS, SIEMPRE QUE DICHOS DOCUMENTOS NO TENGAN CARÁCTER RESERVADO CONFORME A LA CONSTITUCIÓN O A LA LEY."</v>
      </c>
      <c r="W138" s="50" t="s">
        <v>168</v>
      </c>
      <c r="X138" s="50" t="s">
        <v>224</v>
      </c>
      <c r="Y138" s="50" t="s">
        <v>143</v>
      </c>
      <c r="Z138" s="50" t="s">
        <v>144</v>
      </c>
      <c r="AA138" s="153">
        <v>45657</v>
      </c>
      <c r="AB138" s="50" t="s">
        <v>225</v>
      </c>
      <c r="AC138" s="153">
        <v>45266</v>
      </c>
      <c r="AD138" s="50" t="str">
        <f>VLOOKUP($T138,Tipologias!$F$64:$G$67,2,FALSE)</f>
        <v>BAJO</v>
      </c>
      <c r="AE138" s="50">
        <f t="shared" si="35"/>
        <v>1</v>
      </c>
      <c r="AF138" s="50" t="str">
        <f>VLOOKUP($U138,Tipologias!$C$25:$E$29,3,FALSE)</f>
        <v>BAJO</v>
      </c>
      <c r="AG138" s="50">
        <f t="shared" si="41"/>
        <v>1</v>
      </c>
      <c r="AH138" s="50">
        <f>VLOOKUP($X138,Tipologias!$C$43:$D$47,2,FALSE)</f>
        <v>1</v>
      </c>
      <c r="AI138" s="50">
        <f>VLOOKUP($Y138,Tipologias!$C$51:$D$59,2,FALSE)</f>
        <v>1</v>
      </c>
      <c r="AJ138" s="50" t="str">
        <f t="shared" si="38"/>
        <v>BAJO</v>
      </c>
      <c r="AK138" s="50" t="str">
        <f t="shared" ref="AK138" si="43">IF(MAX(AF138,AH138)=3,"ALTO",IF(MAX(AF138,AH138)=2,"MEDIO","BAJO"))</f>
        <v>BAJO</v>
      </c>
      <c r="AL138" s="50" t="str">
        <f t="shared" ref="AL138" si="44">IF(MAX(AG138,AI138)=3,"ALTO",IF(MAX(AG138,AI138)=2,"MEDIO","BAJO"))</f>
        <v>BAJO</v>
      </c>
      <c r="AM138" s="50" t="str">
        <f t="shared" ref="AM138" si="45">IF(MAX(AH138,AJ138)=3,"ALTO",IF(MAX(AH138,AJ138)=2,"MEDIO","BAJO"))</f>
        <v>BAJO</v>
      </c>
      <c r="AN138" s="50" t="str">
        <f t="shared" si="40"/>
        <v>1) INFORMACIÓN PÚBLICA</v>
      </c>
      <c r="AO138" s="50" t="str">
        <f>VLOOKUP($T138,Tipologias!$C$6:$I$21,3,FALSE)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38" s="50" t="str">
        <f t="shared" si="42"/>
        <v>LEY 527 ARTÍCULO 27 Y 28
ARTÍCULO  27. "TODAS LAS PERSONAS TIENEN DERECHO A CONSULTAR LOS DOCUMENTOS DE ARCHIVOS PÚBLICOS Y A QUE SE LES EXPIDA COPIA DE LOS MISMOS, SIEMPRE QUE DICHOS DOCUMENTOS NO TENGAN CARÁCTER RESERVADO CONFORME A LA CONSTITUCIÓN O A LA LEY."</v>
      </c>
      <c r="AQ138" s="50" t="str">
        <f>VLOOKUP($T138,Tipologias!$C$6:$I$21,5,FALSE)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38" s="180" t="s">
        <v>146</v>
      </c>
    </row>
    <row r="139" spans="1:44" ht="67.5" customHeight="1" x14ac:dyDescent="0.2">
      <c r="A139" s="50" t="s">
        <v>354</v>
      </c>
      <c r="B139" s="50" t="s">
        <v>962</v>
      </c>
      <c r="C139" s="50" t="s">
        <v>255</v>
      </c>
      <c r="D139" s="50" t="s">
        <v>585</v>
      </c>
      <c r="E139" s="50" t="s">
        <v>127</v>
      </c>
      <c r="F139" s="50" t="s">
        <v>128</v>
      </c>
      <c r="G139" s="50" t="s">
        <v>533</v>
      </c>
      <c r="H139" s="50" t="s">
        <v>601</v>
      </c>
      <c r="I139" s="152" t="s">
        <v>602</v>
      </c>
      <c r="J139" s="50" t="s">
        <v>132</v>
      </c>
      <c r="K139" s="50" t="s">
        <v>133</v>
      </c>
      <c r="L139" s="50" t="s">
        <v>134</v>
      </c>
      <c r="M139" s="50" t="s">
        <v>285</v>
      </c>
      <c r="N139" s="50" t="s">
        <v>1924</v>
      </c>
      <c r="O139" s="50" t="s">
        <v>137</v>
      </c>
      <c r="P139" s="153">
        <v>44197</v>
      </c>
      <c r="Q139" s="50" t="s">
        <v>216</v>
      </c>
      <c r="R139" s="50" t="s">
        <v>585</v>
      </c>
      <c r="S139" s="50" t="s">
        <v>125</v>
      </c>
      <c r="T139" s="50" t="s">
        <v>264</v>
      </c>
      <c r="U139" s="50" t="s">
        <v>140</v>
      </c>
      <c r="V139" s="50" t="e">
        <f t="shared" si="36"/>
        <v>#N/A</v>
      </c>
      <c r="W139" s="50" t="s">
        <v>168</v>
      </c>
      <c r="X139" s="50" t="s">
        <v>142</v>
      </c>
      <c r="Y139" s="50" t="s">
        <v>143</v>
      </c>
      <c r="Z139" s="50" t="s">
        <v>144</v>
      </c>
      <c r="AA139" s="153">
        <v>45657</v>
      </c>
      <c r="AB139" s="50" t="s">
        <v>225</v>
      </c>
      <c r="AC139" s="153">
        <v>45266</v>
      </c>
      <c r="AD139" s="50" t="str">
        <f>VLOOKUP($T139,Tipologias!$F$64:$G$67,2,FALSE)</f>
        <v>MEDIO</v>
      </c>
      <c r="AE139" s="50">
        <f t="shared" si="35"/>
        <v>2</v>
      </c>
      <c r="AF139" s="50" t="str">
        <f>VLOOKUP($U139,Tipologias!$C$25:$E$29,3,FALSE)</f>
        <v>MEDIO</v>
      </c>
      <c r="AG139" s="50">
        <f t="shared" ref="AG139:AG165" si="46">IF(U139="",0,IF(AF139="Bajo",1,IF(AF139="Medio",2,3)))</f>
        <v>2</v>
      </c>
      <c r="AH139" s="50">
        <f>VLOOKUP($X139,Tipologias!$C$43:$D$47,2,FALSE)</f>
        <v>0.5</v>
      </c>
      <c r="AI139" s="50">
        <f>VLOOKUP($Y139,Tipologias!$C$51:$D$59,2,FALSE)</f>
        <v>1</v>
      </c>
      <c r="AJ139" s="50" t="str">
        <f t="shared" si="38"/>
        <v>MEDIO</v>
      </c>
      <c r="AK139" s="50" t="str">
        <f>VLOOKUP($W139,Tipologias!$C$33:$E$37,3,FALSE)</f>
        <v>MEDIO</v>
      </c>
      <c r="AL139" s="50" t="str">
        <f t="shared" si="37"/>
        <v>BAJO</v>
      </c>
      <c r="AM139" s="51" t="str">
        <f t="shared" si="39"/>
        <v>MEDIO</v>
      </c>
      <c r="AN139" s="50" t="str">
        <f t="shared" si="40"/>
        <v>2) INFORMACIÓN PÚBLICA CLASIFICADA</v>
      </c>
      <c r="AO139" s="50" t="e">
        <f>VLOOKUP($T139,Tipologias!$C$6:$I$21,3,FALSE)</f>
        <v>#N/A</v>
      </c>
      <c r="AP139" s="50" t="e">
        <f t="shared" ref="AP139:AP165" si="47">V139</f>
        <v>#N/A</v>
      </c>
      <c r="AQ139" s="50" t="e">
        <f>VLOOKUP($T139,Tipologias!$C$6:$I$21,5,FALSE)</f>
        <v>#N/A</v>
      </c>
      <c r="AR139" s="180" t="s">
        <v>146</v>
      </c>
    </row>
    <row r="140" spans="1:44" ht="72" customHeight="1" x14ac:dyDescent="0.2">
      <c r="A140" s="50" t="s">
        <v>354</v>
      </c>
      <c r="B140" s="50" t="s">
        <v>962</v>
      </c>
      <c r="C140" s="50" t="s">
        <v>255</v>
      </c>
      <c r="D140" s="50" t="s">
        <v>585</v>
      </c>
      <c r="E140" s="50" t="s">
        <v>127</v>
      </c>
      <c r="F140" s="50" t="s">
        <v>128</v>
      </c>
      <c r="G140" s="50" t="s">
        <v>533</v>
      </c>
      <c r="H140" s="50" t="s">
        <v>603</v>
      </c>
      <c r="I140" s="152" t="s">
        <v>604</v>
      </c>
      <c r="J140" s="50" t="s">
        <v>132</v>
      </c>
      <c r="K140" s="50" t="s">
        <v>133</v>
      </c>
      <c r="L140" s="50" t="s">
        <v>134</v>
      </c>
      <c r="M140" s="50" t="s">
        <v>285</v>
      </c>
      <c r="N140" s="50" t="s">
        <v>227</v>
      </c>
      <c r="O140" s="50" t="s">
        <v>137</v>
      </c>
      <c r="P140" s="153">
        <v>44197</v>
      </c>
      <c r="Q140" s="50" t="s">
        <v>216</v>
      </c>
      <c r="R140" s="50" t="s">
        <v>585</v>
      </c>
      <c r="S140" s="50" t="s">
        <v>125</v>
      </c>
      <c r="T140" s="50" t="s">
        <v>139</v>
      </c>
      <c r="U140" s="50" t="s">
        <v>167</v>
      </c>
      <c r="V140" s="50" t="str">
        <f t="shared" si="36"/>
        <v>LEY 527 ARTÍCULO 27 Y 28
ARTÍCULO  27. "TODAS LAS PERSONAS TIENEN DERECHO A CONSULTAR LOS DOCUMENTOS DE ARCHIVOS PÚBLICOS Y A QUE SE LES EXPIDA COPIA DE LOS MISMOS, SIEMPRE QUE DICHOS DOCUMENTOS NO TENGAN CARÁCTER RESERVADO CONFORME A LA CONSTITUCIÓN O A LA LEY."</v>
      </c>
      <c r="W140" s="50" t="s">
        <v>141</v>
      </c>
      <c r="X140" s="50" t="s">
        <v>142</v>
      </c>
      <c r="Y140" s="50" t="s">
        <v>143</v>
      </c>
      <c r="Z140" s="50" t="s">
        <v>144</v>
      </c>
      <c r="AA140" s="153">
        <v>45657</v>
      </c>
      <c r="AB140" s="50" t="s">
        <v>225</v>
      </c>
      <c r="AC140" s="153">
        <v>45266</v>
      </c>
      <c r="AD140" s="50" t="str">
        <f>VLOOKUP($T140,Tipologias!$F$64:$G$67,2,FALSE)</f>
        <v>BAJO</v>
      </c>
      <c r="AE140" s="50">
        <f t="shared" si="35"/>
        <v>1</v>
      </c>
      <c r="AF140" s="50" t="str">
        <f>VLOOKUP($U140,Tipologias!$C$25:$E$29,3,FALSE)</f>
        <v>BAJO</v>
      </c>
      <c r="AG140" s="50">
        <f t="shared" si="46"/>
        <v>1</v>
      </c>
      <c r="AH140" s="50">
        <f>VLOOKUP($X140,Tipologias!$C$43:$D$47,2,FALSE)</f>
        <v>0.5</v>
      </c>
      <c r="AI140" s="50">
        <f>VLOOKUP($Y140,Tipologias!$C$51:$D$59,2,FALSE)</f>
        <v>1</v>
      </c>
      <c r="AJ140" s="50" t="str">
        <f t="shared" si="38"/>
        <v>BAJO</v>
      </c>
      <c r="AK140" s="50" t="str">
        <f>VLOOKUP($W140,Tipologias!$C$33:$E$37,3,FALSE)</f>
        <v>BAJO</v>
      </c>
      <c r="AL140" s="50" t="str">
        <f t="shared" si="37"/>
        <v>BAJO</v>
      </c>
      <c r="AM140" s="51" t="str">
        <f t="shared" si="39"/>
        <v>BAJO</v>
      </c>
      <c r="AN140" s="50" t="str">
        <f t="shared" si="40"/>
        <v>1) INFORMACIÓN PÚBLICA</v>
      </c>
      <c r="AO140" s="50" t="str">
        <f>VLOOKUP($T140,Tipologias!$C$6:$I$21,3,FALSE)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40" s="50" t="str">
        <f t="shared" si="47"/>
        <v>LEY 527 ARTÍCULO 27 Y 28
ARTÍCULO  27. "TODAS LAS PERSONAS TIENEN DERECHO A CONSULTAR LOS DOCUMENTOS DE ARCHIVOS PÚBLICOS Y A QUE SE LES EXPIDA COPIA DE LOS MISMOS, SIEMPRE QUE DICHOS DOCUMENTOS NO TENGAN CARÁCTER RESERVADO CONFORME A LA CONSTITUCIÓN O A LA LEY."</v>
      </c>
      <c r="AQ140" s="50" t="str">
        <f>VLOOKUP($T140,Tipologias!$C$6:$I$21,5,FALSE)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40" s="180" t="s">
        <v>146</v>
      </c>
    </row>
    <row r="141" spans="1:44" ht="72.75" customHeight="1" x14ac:dyDescent="0.2">
      <c r="A141" s="50" t="s">
        <v>354</v>
      </c>
      <c r="B141" s="50" t="s">
        <v>962</v>
      </c>
      <c r="C141" s="50" t="s">
        <v>255</v>
      </c>
      <c r="D141" s="50" t="s">
        <v>585</v>
      </c>
      <c r="E141" s="50" t="s">
        <v>127</v>
      </c>
      <c r="F141" s="50" t="s">
        <v>128</v>
      </c>
      <c r="G141" s="50" t="s">
        <v>162</v>
      </c>
      <c r="H141" s="50" t="s">
        <v>605</v>
      </c>
      <c r="I141" s="152" t="s">
        <v>606</v>
      </c>
      <c r="J141" s="50" t="s">
        <v>132</v>
      </c>
      <c r="K141" s="50" t="s">
        <v>281</v>
      </c>
      <c r="L141" s="50" t="s">
        <v>134</v>
      </c>
      <c r="M141" s="50" t="s">
        <v>285</v>
      </c>
      <c r="N141" s="50" t="s">
        <v>227</v>
      </c>
      <c r="O141" s="50" t="s">
        <v>137</v>
      </c>
      <c r="P141" s="153">
        <v>44198</v>
      </c>
      <c r="Q141" s="50" t="s">
        <v>138</v>
      </c>
      <c r="R141" s="50" t="s">
        <v>585</v>
      </c>
      <c r="S141" s="50" t="s">
        <v>125</v>
      </c>
      <c r="T141" s="50" t="s">
        <v>139</v>
      </c>
      <c r="U141" s="50" t="s">
        <v>167</v>
      </c>
      <c r="V141" s="50" t="str">
        <f t="shared" si="36"/>
        <v>LEY 527 ARTÍCULO 27 Y 28
ARTÍCULO  27. "TODAS LAS PERSONAS TIENEN DERECHO A CONSULTAR LOS DOCUMENTOS DE ARCHIVOS PÚBLICOS Y A QUE SE LES EXPIDA COPIA DE LOS MISMOS, SIEMPRE QUE DICHOS DOCUMENTOS NO TENGAN CARÁCTER RESERVADO CONFORME A LA CONSTITUCIÓN O A LA LEY."</v>
      </c>
      <c r="W141" s="50" t="s">
        <v>141</v>
      </c>
      <c r="X141" s="50" t="s">
        <v>142</v>
      </c>
      <c r="Y141" s="50" t="s">
        <v>143</v>
      </c>
      <c r="Z141" s="50" t="s">
        <v>144</v>
      </c>
      <c r="AA141" s="153">
        <v>45657</v>
      </c>
      <c r="AB141" s="50" t="s">
        <v>225</v>
      </c>
      <c r="AC141" s="153">
        <v>45266</v>
      </c>
      <c r="AD141" s="50" t="str">
        <f>VLOOKUP($T141,Tipologias!$F$64:$G$67,2,FALSE)</f>
        <v>BAJO</v>
      </c>
      <c r="AE141" s="50">
        <f t="shared" si="35"/>
        <v>1</v>
      </c>
      <c r="AF141" s="50" t="str">
        <f>VLOOKUP($U141,Tipologias!$C$25:$E$29,3,FALSE)</f>
        <v>BAJO</v>
      </c>
      <c r="AG141" s="50">
        <f t="shared" si="46"/>
        <v>1</v>
      </c>
      <c r="AH141" s="50">
        <f>VLOOKUP($X141,Tipologias!$C$43:$D$47,2,FALSE)</f>
        <v>0.5</v>
      </c>
      <c r="AI141" s="50">
        <f>VLOOKUP($Y141,Tipologias!$C$51:$D$59,2,FALSE)</f>
        <v>1</v>
      </c>
      <c r="AJ141" s="50" t="str">
        <f t="shared" si="38"/>
        <v>BAJO</v>
      </c>
      <c r="AK141" s="50" t="str">
        <f>VLOOKUP($W141,Tipologias!$C$33:$E$37,3,FALSE)</f>
        <v>BAJO</v>
      </c>
      <c r="AL141" s="50" t="str">
        <f t="shared" si="37"/>
        <v>BAJO</v>
      </c>
      <c r="AM141" s="51" t="str">
        <f t="shared" si="39"/>
        <v>BAJO</v>
      </c>
      <c r="AN141" s="50" t="str">
        <f t="shared" si="40"/>
        <v>1) INFORMACIÓN PÚBLICA</v>
      </c>
      <c r="AO141" s="50" t="str">
        <f>VLOOKUP($T141,Tipologias!$C$6:$I$21,3,FALSE)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41" s="50" t="str">
        <f t="shared" si="47"/>
        <v>LEY 527 ARTÍCULO 27 Y 28
ARTÍCULO  27. "TODAS LAS PERSONAS TIENEN DERECHO A CONSULTAR LOS DOCUMENTOS DE ARCHIVOS PÚBLICOS Y A QUE SE LES EXPIDA COPIA DE LOS MISMOS, SIEMPRE QUE DICHOS DOCUMENTOS NO TENGAN CARÁCTER RESERVADO CONFORME A LA CONSTITUCIÓN O A LA LEY."</v>
      </c>
      <c r="AQ141" s="50" t="str">
        <f>VLOOKUP($T141,Tipologias!$C$6:$I$21,5,FALSE)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41" s="180" t="s">
        <v>146</v>
      </c>
    </row>
    <row r="142" spans="1:44" ht="72.75" customHeight="1" x14ac:dyDescent="0.2">
      <c r="A142" s="50" t="s">
        <v>354</v>
      </c>
      <c r="B142" s="50" t="s">
        <v>962</v>
      </c>
      <c r="C142" s="50" t="s">
        <v>255</v>
      </c>
      <c r="D142" s="50" t="s">
        <v>585</v>
      </c>
      <c r="E142" s="50" t="s">
        <v>347</v>
      </c>
      <c r="F142" s="50" t="s">
        <v>783</v>
      </c>
      <c r="G142" s="50" t="s">
        <v>186</v>
      </c>
      <c r="H142" s="50" t="s">
        <v>958</v>
      </c>
      <c r="I142" s="152" t="s">
        <v>1918</v>
      </c>
      <c r="J142" s="50" t="s">
        <v>132</v>
      </c>
      <c r="K142" s="50" t="s">
        <v>186</v>
      </c>
      <c r="L142" s="50" t="s">
        <v>186</v>
      </c>
      <c r="M142" s="50" t="s">
        <v>186</v>
      </c>
      <c r="N142" s="50" t="s">
        <v>186</v>
      </c>
      <c r="O142" s="50" t="s">
        <v>186</v>
      </c>
      <c r="P142" s="50" t="s">
        <v>186</v>
      </c>
      <c r="Q142" s="50" t="s">
        <v>216</v>
      </c>
      <c r="R142" s="50" t="s">
        <v>585</v>
      </c>
      <c r="S142" s="50" t="s">
        <v>125</v>
      </c>
      <c r="T142" s="50" t="s">
        <v>562</v>
      </c>
      <c r="U142" s="50" t="s">
        <v>188</v>
      </c>
      <c r="V142" s="50"/>
      <c r="W142" s="50" t="s">
        <v>168</v>
      </c>
      <c r="X142" s="50" t="s">
        <v>142</v>
      </c>
      <c r="Y142" s="50" t="s">
        <v>143</v>
      </c>
      <c r="Z142" s="50" t="s">
        <v>144</v>
      </c>
      <c r="AA142" s="153">
        <v>45657</v>
      </c>
      <c r="AB142" s="50" t="s">
        <v>225</v>
      </c>
      <c r="AC142" s="153">
        <v>45266</v>
      </c>
      <c r="AD142" s="50" t="str">
        <f>VLOOKUP($T142,Tipologias!$F$64:$G$67,2,FALSE)</f>
        <v>ALTO</v>
      </c>
      <c r="AE142" s="50">
        <f t="shared" ref="AE142" si="48">IF(T142="",0,IF(AD142="Bajo",1,IF(AD142="Medio",2,3)))</f>
        <v>3</v>
      </c>
      <c r="AF142" s="50" t="str">
        <f>VLOOKUP($U142,Tipologias!$C$25:$E$29,3,FALSE)</f>
        <v>ALTO</v>
      </c>
      <c r="AG142" s="50">
        <f t="shared" ref="AG142" si="49">IF(U142="",0,IF(AF142="Bajo",1,IF(AF142="Medio",2,3)))</f>
        <v>3</v>
      </c>
      <c r="AH142" s="50">
        <f>VLOOKUP($X142,Tipologias!$C$43:$D$47,2,FALSE)</f>
        <v>0.5</v>
      </c>
      <c r="AI142" s="50">
        <f>VLOOKUP($Y142,Tipologias!$C$51:$D$59,2,FALSE)</f>
        <v>1</v>
      </c>
      <c r="AJ142" s="50" t="str">
        <f t="shared" si="38"/>
        <v>ALTO</v>
      </c>
      <c r="AK142" s="50" t="str">
        <f>VLOOKUP($W142,Tipologias!$C$33:$E$37,3,FALSE)</f>
        <v>MEDIO</v>
      </c>
      <c r="AL142" s="50" t="str">
        <f t="shared" si="37"/>
        <v>BAJO</v>
      </c>
      <c r="AM142" s="51" t="str">
        <f t="shared" ref="AM142" si="50">IF(AJ142="ALTO","ALTO",IF(AK142="ALTO","ALTO",IF(AL142="ALTO","ALTO",IF(AJ142="MEDIO", "MEDIO",IF(AK142="MEDIO","MEDIO",IF(AL142="MEDIO","MEDIO","BAJO"))))))</f>
        <v>ALTO</v>
      </c>
      <c r="AN142" s="50" t="str">
        <f t="shared" si="40"/>
        <v>3) INFORMACIÓN PÚBLICA RESERVADA</v>
      </c>
      <c r="AO142" s="50" t="s">
        <v>146</v>
      </c>
      <c r="AP142" s="50"/>
      <c r="AQ142" s="50"/>
      <c r="AR142" s="180" t="s">
        <v>146</v>
      </c>
    </row>
    <row r="143" spans="1:44" ht="66" customHeight="1" x14ac:dyDescent="0.2">
      <c r="A143" s="50" t="s">
        <v>354</v>
      </c>
      <c r="B143" s="50" t="s">
        <v>962</v>
      </c>
      <c r="C143" s="50" t="s">
        <v>255</v>
      </c>
      <c r="D143" s="50" t="s">
        <v>585</v>
      </c>
      <c r="E143" s="50" t="s">
        <v>127</v>
      </c>
      <c r="F143" s="50" t="s">
        <v>128</v>
      </c>
      <c r="G143" s="50" t="s">
        <v>162</v>
      </c>
      <c r="H143" s="50" t="s">
        <v>607</v>
      </c>
      <c r="I143" s="152" t="s">
        <v>608</v>
      </c>
      <c r="J143" s="50" t="s">
        <v>132</v>
      </c>
      <c r="K143" s="50" t="s">
        <v>281</v>
      </c>
      <c r="L143" s="50" t="s">
        <v>134</v>
      </c>
      <c r="M143" s="50" t="s">
        <v>285</v>
      </c>
      <c r="N143" s="50" t="s">
        <v>227</v>
      </c>
      <c r="O143" s="50" t="s">
        <v>137</v>
      </c>
      <c r="P143" s="153">
        <v>44199</v>
      </c>
      <c r="Q143" s="50" t="s">
        <v>138</v>
      </c>
      <c r="R143" s="50" t="s">
        <v>585</v>
      </c>
      <c r="S143" s="50" t="s">
        <v>125</v>
      </c>
      <c r="T143" s="50" t="s">
        <v>139</v>
      </c>
      <c r="U143" s="50" t="s">
        <v>167</v>
      </c>
      <c r="V143" s="50" t="str">
        <f t="shared" si="36"/>
        <v>LEY 527 ARTÍCULO 27 Y 28
ARTÍCULO  27. "TODAS LAS PERSONAS TIENEN DERECHO A CONSULTAR LOS DOCUMENTOS DE ARCHIVOS PÚBLICOS Y A QUE SE LES EXPIDA COPIA DE LOS MISMOS, SIEMPRE QUE DICHOS DOCUMENTOS NO TENGAN CARÁCTER RESERVADO CONFORME A LA CONSTITUCIÓN O A LA LEY."</v>
      </c>
      <c r="W143" s="50" t="s">
        <v>141</v>
      </c>
      <c r="X143" s="50" t="s">
        <v>142</v>
      </c>
      <c r="Y143" s="50" t="s">
        <v>143</v>
      </c>
      <c r="Z143" s="50" t="s">
        <v>144</v>
      </c>
      <c r="AA143" s="153">
        <v>45657</v>
      </c>
      <c r="AB143" s="50" t="s">
        <v>225</v>
      </c>
      <c r="AC143" s="153">
        <v>45266</v>
      </c>
      <c r="AD143" s="50" t="str">
        <f>VLOOKUP($T143,Tipologias!$F$64:$G$67,2,FALSE)</f>
        <v>BAJO</v>
      </c>
      <c r="AE143" s="50">
        <f t="shared" si="35"/>
        <v>1</v>
      </c>
      <c r="AF143" s="50" t="str">
        <f>VLOOKUP($U143,Tipologias!$C$25:$E$29,3,FALSE)</f>
        <v>BAJO</v>
      </c>
      <c r="AG143" s="50">
        <f t="shared" si="46"/>
        <v>1</v>
      </c>
      <c r="AH143" s="50">
        <f>VLOOKUP($X143,Tipologias!$C$43:$D$47,2,FALSE)</f>
        <v>0.5</v>
      </c>
      <c r="AI143" s="50">
        <f>VLOOKUP($Y143,Tipologias!$C$51:$D$59,2,FALSE)</f>
        <v>1</v>
      </c>
      <c r="AJ143" s="50" t="str">
        <f t="shared" si="38"/>
        <v>BAJO</v>
      </c>
      <c r="AK143" s="50" t="str">
        <f>VLOOKUP($W143,Tipologias!$C$33:$E$37,3,FALSE)</f>
        <v>BAJO</v>
      </c>
      <c r="AL143" s="50" t="str">
        <f t="shared" si="37"/>
        <v>BAJO</v>
      </c>
      <c r="AM143" s="51" t="str">
        <f t="shared" si="39"/>
        <v>BAJO</v>
      </c>
      <c r="AN143" s="50" t="str">
        <f t="shared" si="40"/>
        <v>1) INFORMACIÓN PÚBLICA</v>
      </c>
      <c r="AO143" s="50" t="str">
        <f>VLOOKUP($T143,Tipologias!$C$6:$I$21,3,FALSE)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43" s="50" t="str">
        <f t="shared" si="47"/>
        <v>LEY 527 ARTÍCULO 27 Y 28
ARTÍCULO  27. "TODAS LAS PERSONAS TIENEN DERECHO A CONSULTAR LOS DOCUMENTOS DE ARCHIVOS PÚBLICOS Y A QUE SE LES EXPIDA COPIA DE LOS MISMOS, SIEMPRE QUE DICHOS DOCUMENTOS NO TENGAN CARÁCTER RESERVADO CONFORME A LA CONSTITUCIÓN O A LA LEY."</v>
      </c>
      <c r="AQ143" s="50" t="str">
        <f>VLOOKUP($T143,Tipologias!$C$6:$I$21,5,FALSE)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43" s="180" t="s">
        <v>146</v>
      </c>
    </row>
    <row r="144" spans="1:44" ht="67.5" customHeight="1" x14ac:dyDescent="0.2">
      <c r="A144" s="50" t="s">
        <v>354</v>
      </c>
      <c r="B144" s="50" t="s">
        <v>962</v>
      </c>
      <c r="C144" s="50" t="s">
        <v>255</v>
      </c>
      <c r="D144" s="50" t="s">
        <v>375</v>
      </c>
      <c r="E144" s="50" t="s">
        <v>127</v>
      </c>
      <c r="F144" s="50" t="s">
        <v>128</v>
      </c>
      <c r="G144" s="50" t="s">
        <v>129</v>
      </c>
      <c r="H144" s="50" t="s">
        <v>609</v>
      </c>
      <c r="I144" s="152" t="s">
        <v>610</v>
      </c>
      <c r="J144" s="50" t="s">
        <v>611</v>
      </c>
      <c r="K144" s="50" t="s">
        <v>133</v>
      </c>
      <c r="L144" s="50" t="s">
        <v>134</v>
      </c>
      <c r="M144" s="50" t="s">
        <v>285</v>
      </c>
      <c r="N144" s="50" t="s">
        <v>612</v>
      </c>
      <c r="O144" s="50" t="s">
        <v>613</v>
      </c>
      <c r="P144" s="153">
        <v>43193</v>
      </c>
      <c r="Q144" s="50" t="s">
        <v>166</v>
      </c>
      <c r="R144" s="50" t="s">
        <v>614</v>
      </c>
      <c r="S144" s="50" t="s">
        <v>615</v>
      </c>
      <c r="T144" s="50" t="s">
        <v>264</v>
      </c>
      <c r="U144" s="50" t="s">
        <v>140</v>
      </c>
      <c r="V144" s="50" t="e">
        <f t="shared" si="36"/>
        <v>#N/A</v>
      </c>
      <c r="W144" s="50" t="s">
        <v>153</v>
      </c>
      <c r="X144" s="50" t="s">
        <v>224</v>
      </c>
      <c r="Y144" s="50" t="s">
        <v>143</v>
      </c>
      <c r="Z144" s="50" t="s">
        <v>144</v>
      </c>
      <c r="AA144" s="153">
        <v>45657</v>
      </c>
      <c r="AB144" s="50" t="s">
        <v>225</v>
      </c>
      <c r="AC144" s="153">
        <v>45266</v>
      </c>
      <c r="AD144" s="50" t="str">
        <f>VLOOKUP($T144,Tipologias!$F$64:$G$67,2,FALSE)</f>
        <v>MEDIO</v>
      </c>
      <c r="AE144" s="50">
        <f t="shared" si="35"/>
        <v>2</v>
      </c>
      <c r="AF144" s="50" t="str">
        <f>VLOOKUP($U144,Tipologias!$C$25:$E$29,3,FALSE)</f>
        <v>MEDIO</v>
      </c>
      <c r="AG144" s="50">
        <f t="shared" si="46"/>
        <v>2</v>
      </c>
      <c r="AH144" s="50">
        <f>VLOOKUP($X144,Tipologias!$C$43:$D$47,2,FALSE)</f>
        <v>1</v>
      </c>
      <c r="AI144" s="50">
        <f>VLOOKUP($Y144,Tipologias!$C$51:$D$59,2,FALSE)</f>
        <v>1</v>
      </c>
      <c r="AJ144" s="50" t="str">
        <f t="shared" si="38"/>
        <v>MEDIO</v>
      </c>
      <c r="AK144" s="50" t="str">
        <f>VLOOKUP($W144,Tipologias!$C$33:$E$37,3,FALSE)</f>
        <v>ALTO</v>
      </c>
      <c r="AL144" s="50" t="str">
        <f t="shared" si="37"/>
        <v>MEDIO</v>
      </c>
      <c r="AM144" s="51" t="str">
        <f t="shared" si="39"/>
        <v>ALTO</v>
      </c>
      <c r="AN144" s="50" t="str">
        <f t="shared" si="40"/>
        <v>2) INFORMACIÓN PÚBLICA CLASIFICADA</v>
      </c>
      <c r="AO144" s="50" t="e">
        <f>VLOOKUP($T144,Tipologias!$C$6:$I$21,3,FALSE)</f>
        <v>#N/A</v>
      </c>
      <c r="AP144" s="50" t="e">
        <f t="shared" si="47"/>
        <v>#N/A</v>
      </c>
      <c r="AQ144" s="50" t="e">
        <f>VLOOKUP($T144,Tipologias!$C$6:$I$21,5,FALSE)</f>
        <v>#N/A</v>
      </c>
      <c r="AR144" s="180" t="s">
        <v>146</v>
      </c>
    </row>
    <row r="145" spans="1:44" ht="67.5" customHeight="1" x14ac:dyDescent="0.2">
      <c r="A145" s="50" t="s">
        <v>354</v>
      </c>
      <c r="B145" s="50" t="s">
        <v>962</v>
      </c>
      <c r="C145" s="50" t="s">
        <v>255</v>
      </c>
      <c r="D145" s="50" t="s">
        <v>375</v>
      </c>
      <c r="E145" s="50" t="s">
        <v>127</v>
      </c>
      <c r="F145" s="50" t="s">
        <v>128</v>
      </c>
      <c r="G145" s="50" t="s">
        <v>129</v>
      </c>
      <c r="H145" s="50" t="s">
        <v>616</v>
      </c>
      <c r="I145" s="152" t="s">
        <v>617</v>
      </c>
      <c r="J145" s="50" t="s">
        <v>611</v>
      </c>
      <c r="K145" s="50" t="s">
        <v>133</v>
      </c>
      <c r="L145" s="50" t="s">
        <v>134</v>
      </c>
      <c r="M145" s="50" t="s">
        <v>285</v>
      </c>
      <c r="N145" s="50" t="s">
        <v>227</v>
      </c>
      <c r="O145" s="50" t="s">
        <v>137</v>
      </c>
      <c r="P145" s="153" t="s">
        <v>618</v>
      </c>
      <c r="Q145" s="50" t="s">
        <v>216</v>
      </c>
      <c r="R145" s="50" t="s">
        <v>126</v>
      </c>
      <c r="S145" s="50" t="s">
        <v>125</v>
      </c>
      <c r="T145" s="50" t="s">
        <v>139</v>
      </c>
      <c r="U145" s="50" t="s">
        <v>167</v>
      </c>
      <c r="V145" s="50" t="str">
        <f t="shared" si="36"/>
        <v>LEY 527 ARTÍCULO 27 Y 28
ARTÍCULO  27. "TODAS LAS PERSONAS TIENEN DERECHO A CONSULTAR LOS DOCUMENTOS DE ARCHIVOS PÚBLICOS Y A QUE SE LES EXPIDA COPIA DE LOS MISMOS, SIEMPRE QUE DICHOS DOCUMENTOS NO TENGAN CARÁCTER RESERVADO CONFORME A LA CONSTITUCIÓN O A LA LEY."</v>
      </c>
      <c r="W145" s="50" t="s">
        <v>168</v>
      </c>
      <c r="X145" s="50" t="s">
        <v>142</v>
      </c>
      <c r="Y145" s="50" t="s">
        <v>143</v>
      </c>
      <c r="Z145" s="50" t="s">
        <v>144</v>
      </c>
      <c r="AA145" s="153">
        <v>45657</v>
      </c>
      <c r="AB145" s="50" t="s">
        <v>225</v>
      </c>
      <c r="AC145" s="153">
        <v>45266</v>
      </c>
      <c r="AD145" s="50" t="str">
        <f>VLOOKUP($T145,Tipologias!$F$64:$G$67,2,FALSE)</f>
        <v>BAJO</v>
      </c>
      <c r="AE145" s="50">
        <f t="shared" si="35"/>
        <v>1</v>
      </c>
      <c r="AF145" s="50" t="str">
        <f>VLOOKUP($U145,Tipologias!$C$25:$E$29,3,FALSE)</f>
        <v>BAJO</v>
      </c>
      <c r="AG145" s="50">
        <f t="shared" si="46"/>
        <v>1</v>
      </c>
      <c r="AH145" s="50">
        <f>VLOOKUP($X145,Tipologias!$C$43:$D$47,2,FALSE)</f>
        <v>0.5</v>
      </c>
      <c r="AI145" s="50">
        <f>VLOOKUP($Y145,Tipologias!$C$51:$D$59,2,FALSE)</f>
        <v>1</v>
      </c>
      <c r="AJ145" s="50" t="str">
        <f t="shared" si="38"/>
        <v>BAJO</v>
      </c>
      <c r="AK145" s="50" t="str">
        <f>VLOOKUP($W145,Tipologias!$C$33:$E$37,3,FALSE)</f>
        <v>MEDIO</v>
      </c>
      <c r="AL145" s="50" t="str">
        <f t="shared" si="37"/>
        <v>BAJO</v>
      </c>
      <c r="AM145" s="51" t="str">
        <f t="shared" si="39"/>
        <v>MEDIO</v>
      </c>
      <c r="AN145" s="50" t="str">
        <f t="shared" si="40"/>
        <v>1) INFORMACIÓN PÚBLICA</v>
      </c>
      <c r="AO145" s="50" t="str">
        <f>VLOOKUP($T145,Tipologias!$C$6:$I$21,3,FALSE)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45" s="50" t="str">
        <f t="shared" si="47"/>
        <v>LEY 527 ARTÍCULO 27 Y 28
ARTÍCULO  27. "TODAS LAS PERSONAS TIENEN DERECHO A CONSULTAR LOS DOCUMENTOS DE ARCHIVOS PÚBLICOS Y A QUE SE LES EXPIDA COPIA DE LOS MISMOS, SIEMPRE QUE DICHOS DOCUMENTOS NO TENGAN CARÁCTER RESERVADO CONFORME A LA CONSTITUCIÓN O A LA LEY."</v>
      </c>
      <c r="AQ145" s="50" t="str">
        <f>VLOOKUP($T145,Tipologias!$C$6:$I$21,5,FALSE)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45" s="180" t="s">
        <v>146</v>
      </c>
    </row>
    <row r="146" spans="1:44" ht="67.5" customHeight="1" x14ac:dyDescent="0.2">
      <c r="A146" s="50" t="s">
        <v>354</v>
      </c>
      <c r="B146" s="50" t="s">
        <v>962</v>
      </c>
      <c r="C146" s="50" t="s">
        <v>255</v>
      </c>
      <c r="D146" s="50" t="s">
        <v>375</v>
      </c>
      <c r="E146" s="50" t="s">
        <v>127</v>
      </c>
      <c r="F146" s="50" t="s">
        <v>128</v>
      </c>
      <c r="G146" s="50" t="s">
        <v>129</v>
      </c>
      <c r="H146" s="50" t="s">
        <v>619</v>
      </c>
      <c r="I146" s="152" t="s">
        <v>1636</v>
      </c>
      <c r="J146" s="50" t="s">
        <v>611</v>
      </c>
      <c r="K146" s="50" t="s">
        <v>133</v>
      </c>
      <c r="L146" s="50" t="s">
        <v>134</v>
      </c>
      <c r="M146" s="50" t="s">
        <v>285</v>
      </c>
      <c r="N146" s="50" t="s">
        <v>227</v>
      </c>
      <c r="O146" s="50" t="s">
        <v>137</v>
      </c>
      <c r="P146" s="153" t="s">
        <v>620</v>
      </c>
      <c r="Q146" s="50" t="s">
        <v>223</v>
      </c>
      <c r="R146" s="50" t="s">
        <v>126</v>
      </c>
      <c r="S146" s="50" t="s">
        <v>125</v>
      </c>
      <c r="T146" s="50" t="s">
        <v>139</v>
      </c>
      <c r="U146" s="50" t="s">
        <v>167</v>
      </c>
      <c r="V146" s="50" t="str">
        <f t="shared" si="36"/>
        <v>LEY 527 ARTÍCULO 27 Y 28
ARTÍCULO  27. "TODAS LAS PERSONAS TIENEN DERECHO A CONSULTAR LOS DOCUMENTOS DE ARCHIVOS PÚBLICOS Y A QUE SE LES EXPIDA COPIA DE LOS MISMOS, SIEMPRE QUE DICHOS DOCUMENTOS NO TENGAN CARÁCTER RESERVADO CONFORME A LA CONSTITUCIÓN O A LA LEY."</v>
      </c>
      <c r="W146" s="50" t="s">
        <v>168</v>
      </c>
      <c r="X146" s="50" t="s">
        <v>142</v>
      </c>
      <c r="Y146" s="50" t="s">
        <v>143</v>
      </c>
      <c r="Z146" s="50" t="s">
        <v>144</v>
      </c>
      <c r="AA146" s="153">
        <v>45657</v>
      </c>
      <c r="AB146" s="50" t="s">
        <v>225</v>
      </c>
      <c r="AC146" s="153">
        <v>45266</v>
      </c>
      <c r="AD146" s="50" t="str">
        <f>VLOOKUP($T146,Tipologias!$F$64:$G$67,2,FALSE)</f>
        <v>BAJO</v>
      </c>
      <c r="AE146" s="50">
        <f t="shared" si="35"/>
        <v>1</v>
      </c>
      <c r="AF146" s="50" t="str">
        <f>VLOOKUP($U146,Tipologias!$C$25:$E$29,3,FALSE)</f>
        <v>BAJO</v>
      </c>
      <c r="AG146" s="50">
        <f t="shared" si="46"/>
        <v>1</v>
      </c>
      <c r="AH146" s="50">
        <f>VLOOKUP($X146,Tipologias!$C$43:$D$47,2,FALSE)</f>
        <v>0.5</v>
      </c>
      <c r="AI146" s="50">
        <f>VLOOKUP($Y146,Tipologias!$C$51:$D$59,2,FALSE)</f>
        <v>1</v>
      </c>
      <c r="AJ146" s="50" t="str">
        <f t="shared" si="38"/>
        <v>BAJO</v>
      </c>
      <c r="AK146" s="50" t="str">
        <f>VLOOKUP($W146,Tipologias!$C$33:$E$37,3,FALSE)</f>
        <v>MEDIO</v>
      </c>
      <c r="AL146" s="50" t="str">
        <f t="shared" si="37"/>
        <v>BAJO</v>
      </c>
      <c r="AM146" s="51" t="str">
        <f t="shared" si="39"/>
        <v>MEDIO</v>
      </c>
      <c r="AN146" s="50" t="str">
        <f t="shared" si="40"/>
        <v>1) INFORMACIÓN PÚBLICA</v>
      </c>
      <c r="AO146" s="50" t="str">
        <f>VLOOKUP($T146,Tipologias!$C$6:$I$21,3,FALSE)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46" s="50" t="str">
        <f t="shared" si="47"/>
        <v>LEY 527 ARTÍCULO 27 Y 28
ARTÍCULO  27. "TODAS LAS PERSONAS TIENEN DERECHO A CONSULTAR LOS DOCUMENTOS DE ARCHIVOS PÚBLICOS Y A QUE SE LES EXPIDA COPIA DE LOS MISMOS, SIEMPRE QUE DICHOS DOCUMENTOS NO TENGAN CARÁCTER RESERVADO CONFORME A LA CONSTITUCIÓN O A LA LEY."</v>
      </c>
      <c r="AQ146" s="50" t="str">
        <f>VLOOKUP($T146,Tipologias!$C$6:$I$21,5,FALSE)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46" s="180" t="s">
        <v>146</v>
      </c>
    </row>
    <row r="147" spans="1:44" ht="67.5" customHeight="1" x14ac:dyDescent="0.2">
      <c r="A147" s="50" t="s">
        <v>354</v>
      </c>
      <c r="B147" s="50" t="s">
        <v>962</v>
      </c>
      <c r="C147" s="50" t="s">
        <v>255</v>
      </c>
      <c r="D147" s="50" t="s">
        <v>375</v>
      </c>
      <c r="E147" s="50" t="s">
        <v>127</v>
      </c>
      <c r="F147" s="50" t="s">
        <v>128</v>
      </c>
      <c r="G147" s="50" t="s">
        <v>621</v>
      </c>
      <c r="H147" s="50" t="s">
        <v>186</v>
      </c>
      <c r="I147" s="152" t="s">
        <v>622</v>
      </c>
      <c r="J147" s="50" t="s">
        <v>611</v>
      </c>
      <c r="K147" s="50" t="s">
        <v>281</v>
      </c>
      <c r="L147" s="50" t="s">
        <v>134</v>
      </c>
      <c r="M147" s="50" t="s">
        <v>285</v>
      </c>
      <c r="N147" s="50" t="s">
        <v>227</v>
      </c>
      <c r="O147" s="50" t="s">
        <v>137</v>
      </c>
      <c r="P147" s="153" t="s">
        <v>623</v>
      </c>
      <c r="Q147" s="50" t="s">
        <v>138</v>
      </c>
      <c r="R147" s="50" t="s">
        <v>614</v>
      </c>
      <c r="S147" s="50" t="s">
        <v>615</v>
      </c>
      <c r="T147" s="50" t="s">
        <v>139</v>
      </c>
      <c r="U147" s="50" t="s">
        <v>167</v>
      </c>
      <c r="V147" s="50" t="str">
        <f t="shared" si="36"/>
        <v>LEY 527 ARTÍCULO 27 Y 28
ARTÍCULO  27. "TODAS LAS PERSONAS TIENEN DERECHO A CONSULTAR LOS DOCUMENTOS DE ARCHIVOS PÚBLICOS Y A QUE SE LES EXPIDA COPIA DE LOS MISMOS, SIEMPRE QUE DICHOS DOCUMENTOS NO TENGAN CARÁCTER RESERVADO CONFORME A LA CONSTITUCIÓN O A LA LEY."</v>
      </c>
      <c r="W147" s="50" t="s">
        <v>141</v>
      </c>
      <c r="X147" s="50" t="s">
        <v>179</v>
      </c>
      <c r="Y147" s="50" t="s">
        <v>143</v>
      </c>
      <c r="Z147" s="50" t="s">
        <v>144</v>
      </c>
      <c r="AA147" s="153">
        <v>45657</v>
      </c>
      <c r="AB147" s="50" t="s">
        <v>225</v>
      </c>
      <c r="AC147" s="153">
        <v>45266</v>
      </c>
      <c r="AD147" s="50" t="str">
        <f>VLOOKUP($T147,Tipologias!$F$64:$G$67,2,FALSE)</f>
        <v>BAJO</v>
      </c>
      <c r="AE147" s="50">
        <f t="shared" si="35"/>
        <v>1</v>
      </c>
      <c r="AF147" s="50" t="str">
        <f>VLOOKUP($U147,Tipologias!$C$25:$E$29,3,FALSE)</f>
        <v>BAJO</v>
      </c>
      <c r="AG147" s="50">
        <f t="shared" si="46"/>
        <v>1</v>
      </c>
      <c r="AH147" s="50">
        <f>VLOOKUP($X147,Tipologias!$C$43:$D$47,2,FALSE)</f>
        <v>0</v>
      </c>
      <c r="AI147" s="50">
        <f>VLOOKUP($Y147,Tipologias!$C$51:$D$59,2,FALSE)</f>
        <v>1</v>
      </c>
      <c r="AJ147" s="50" t="str">
        <f t="shared" si="38"/>
        <v>BAJO</v>
      </c>
      <c r="AK147" s="50" t="str">
        <f>VLOOKUP($W147,Tipologias!$C$33:$E$37,3,FALSE)</f>
        <v>BAJO</v>
      </c>
      <c r="AL147" s="50" t="str">
        <f t="shared" si="37"/>
        <v>BAJO</v>
      </c>
      <c r="AM147" s="51" t="str">
        <f t="shared" si="39"/>
        <v>BAJO</v>
      </c>
      <c r="AN147" s="50" t="str">
        <f t="shared" si="40"/>
        <v>1) INFORMACIÓN PÚBLICA</v>
      </c>
      <c r="AO147" s="50" t="str">
        <f>VLOOKUP($T147,Tipologias!$C$6:$I$21,3,FALSE)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47" s="50" t="str">
        <f t="shared" si="47"/>
        <v>LEY 527 ARTÍCULO 27 Y 28
ARTÍCULO  27. "TODAS LAS PERSONAS TIENEN DERECHO A CONSULTAR LOS DOCUMENTOS DE ARCHIVOS PÚBLICOS Y A QUE SE LES EXPIDA COPIA DE LOS MISMOS, SIEMPRE QUE DICHOS DOCUMENTOS NO TENGAN CARÁCTER RESERVADO CONFORME A LA CONSTITUCIÓN O A LA LEY."</v>
      </c>
      <c r="AQ147" s="50" t="str">
        <f>VLOOKUP($T147,Tipologias!$C$6:$I$21,5,FALSE)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47" s="180" t="s">
        <v>146</v>
      </c>
    </row>
    <row r="148" spans="1:44" ht="61.5" customHeight="1" x14ac:dyDescent="0.2">
      <c r="A148" s="50" t="s">
        <v>354</v>
      </c>
      <c r="B148" s="50" t="s">
        <v>962</v>
      </c>
      <c r="C148" s="50" t="s">
        <v>255</v>
      </c>
      <c r="D148" s="50" t="s">
        <v>375</v>
      </c>
      <c r="E148" s="50" t="s">
        <v>127</v>
      </c>
      <c r="F148" s="50" t="s">
        <v>128</v>
      </c>
      <c r="G148" s="50" t="s">
        <v>162</v>
      </c>
      <c r="H148" s="50" t="s">
        <v>624</v>
      </c>
      <c r="I148" s="152" t="s">
        <v>625</v>
      </c>
      <c r="J148" s="50" t="s">
        <v>611</v>
      </c>
      <c r="K148" s="50" t="s">
        <v>281</v>
      </c>
      <c r="L148" s="50" t="s">
        <v>134</v>
      </c>
      <c r="M148" s="50" t="s">
        <v>285</v>
      </c>
      <c r="N148" s="50" t="s">
        <v>612</v>
      </c>
      <c r="O148" s="50" t="s">
        <v>613</v>
      </c>
      <c r="P148" s="153" t="s">
        <v>626</v>
      </c>
      <c r="Q148" s="50" t="s">
        <v>216</v>
      </c>
      <c r="R148" s="50" t="s">
        <v>614</v>
      </c>
      <c r="S148" s="50" t="s">
        <v>615</v>
      </c>
      <c r="T148" s="50" t="s">
        <v>139</v>
      </c>
      <c r="U148" s="50" t="s">
        <v>140</v>
      </c>
      <c r="V148" s="50" t="str">
        <f t="shared" si="36"/>
        <v>LEY 527 ARTÍCULO 27 Y 28
ARTÍCULO  27. "TODAS LAS PERSONAS TIENEN DERECHO A CONSULTAR LOS DOCUMENTOS DE ARCHIVOS PÚBLICOS Y A QUE SE LES EXPIDA COPIA DE LOS MISMOS, SIEMPRE QUE DICHOS DOCUMENTOS NO TENGAN CARÁCTER RESERVADO CONFORME A LA CONSTITUCIÓN O A LA LEY."</v>
      </c>
      <c r="W148" s="50" t="s">
        <v>153</v>
      </c>
      <c r="X148" s="50" t="s">
        <v>282</v>
      </c>
      <c r="Y148" s="50" t="s">
        <v>143</v>
      </c>
      <c r="Z148" s="50" t="s">
        <v>144</v>
      </c>
      <c r="AA148" s="153">
        <v>45657</v>
      </c>
      <c r="AB148" s="50" t="s">
        <v>225</v>
      </c>
      <c r="AC148" s="153">
        <v>45266</v>
      </c>
      <c r="AD148" s="50" t="str">
        <f>VLOOKUP($T148,Tipologias!$F$64:$G$67,2,FALSE)</f>
        <v>BAJO</v>
      </c>
      <c r="AE148" s="50">
        <f t="shared" si="35"/>
        <v>1</v>
      </c>
      <c r="AF148" s="50" t="str">
        <f>VLOOKUP($U148,Tipologias!$C$25:$E$29,3,FALSE)</f>
        <v>MEDIO</v>
      </c>
      <c r="AG148" s="50">
        <f t="shared" si="46"/>
        <v>2</v>
      </c>
      <c r="AH148" s="50">
        <f>VLOOKUP($X148,Tipologias!$C$43:$D$47,2,FALSE)</f>
        <v>2</v>
      </c>
      <c r="AI148" s="50">
        <f>VLOOKUP($Y148,Tipologias!$C$51:$D$59,2,FALSE)</f>
        <v>1</v>
      </c>
      <c r="AJ148" s="50" t="str">
        <f t="shared" si="38"/>
        <v>MEDIO</v>
      </c>
      <c r="AK148" s="50" t="str">
        <f>VLOOKUP($W148,Tipologias!$C$33:$E$37,3,FALSE)</f>
        <v>ALTO</v>
      </c>
      <c r="AL148" s="50" t="str">
        <f t="shared" si="37"/>
        <v>ALTO</v>
      </c>
      <c r="AM148" s="51" t="str">
        <f t="shared" si="39"/>
        <v>ALTO</v>
      </c>
      <c r="AN148" s="50" t="str">
        <f t="shared" si="40"/>
        <v>1) INFORMACIÓN PÚBLICA</v>
      </c>
      <c r="AO148" s="50" t="str">
        <f>VLOOKUP($T148,Tipologias!$C$6:$I$21,3,FALSE)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48" s="50" t="str">
        <f t="shared" si="47"/>
        <v>LEY 527 ARTÍCULO 27 Y 28
ARTÍCULO  27. "TODAS LAS PERSONAS TIENEN DERECHO A CONSULTAR LOS DOCUMENTOS DE ARCHIVOS PÚBLICOS Y A QUE SE LES EXPIDA COPIA DE LOS MISMOS, SIEMPRE QUE DICHOS DOCUMENTOS NO TENGAN CARÁCTER RESERVADO CONFORME A LA CONSTITUCIÓN O A LA LEY."</v>
      </c>
      <c r="AQ148" s="50" t="str">
        <f>VLOOKUP($T148,Tipologias!$C$6:$I$21,5,FALSE)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48" s="180" t="s">
        <v>146</v>
      </c>
    </row>
    <row r="149" spans="1:44" ht="65.25" customHeight="1" x14ac:dyDescent="0.2">
      <c r="A149" s="50" t="s">
        <v>354</v>
      </c>
      <c r="B149" s="50" t="s">
        <v>962</v>
      </c>
      <c r="C149" s="50" t="s">
        <v>255</v>
      </c>
      <c r="D149" s="50" t="s">
        <v>375</v>
      </c>
      <c r="E149" s="50" t="s">
        <v>127</v>
      </c>
      <c r="F149" s="50" t="s">
        <v>128</v>
      </c>
      <c r="G149" s="50" t="s">
        <v>162</v>
      </c>
      <c r="H149" s="50" t="s">
        <v>627</v>
      </c>
      <c r="I149" s="152" t="s">
        <v>628</v>
      </c>
      <c r="J149" s="50" t="s">
        <v>611</v>
      </c>
      <c r="K149" s="50" t="s">
        <v>281</v>
      </c>
      <c r="L149" s="50" t="s">
        <v>134</v>
      </c>
      <c r="M149" s="50" t="s">
        <v>285</v>
      </c>
      <c r="N149" s="50" t="s">
        <v>612</v>
      </c>
      <c r="O149" s="50" t="s">
        <v>137</v>
      </c>
      <c r="P149" s="153">
        <v>41639</v>
      </c>
      <c r="Q149" s="50" t="s">
        <v>279</v>
      </c>
      <c r="R149" s="50" t="s">
        <v>614</v>
      </c>
      <c r="S149" s="50" t="s">
        <v>615</v>
      </c>
      <c r="T149" s="50" t="s">
        <v>139</v>
      </c>
      <c r="U149" s="50" t="s">
        <v>167</v>
      </c>
      <c r="V149" s="50" t="str">
        <f t="shared" si="36"/>
        <v>LEY 527 ARTÍCULO 27 Y 28
ARTÍCULO  27. "TODAS LAS PERSONAS TIENEN DERECHO A CONSULTAR LOS DOCUMENTOS DE ARCHIVOS PÚBLICOS Y A QUE SE LES EXPIDA COPIA DE LOS MISMOS, SIEMPRE QUE DICHOS DOCUMENTOS NO TENGAN CARÁCTER RESERVADO CONFORME A LA CONSTITUCIÓN O A LA LEY."</v>
      </c>
      <c r="W149" s="50" t="s">
        <v>141</v>
      </c>
      <c r="X149" s="50" t="s">
        <v>179</v>
      </c>
      <c r="Y149" s="50" t="s">
        <v>143</v>
      </c>
      <c r="Z149" s="50" t="s">
        <v>144</v>
      </c>
      <c r="AA149" s="153">
        <v>45657</v>
      </c>
      <c r="AB149" s="50" t="s">
        <v>225</v>
      </c>
      <c r="AC149" s="153">
        <v>45266</v>
      </c>
      <c r="AD149" s="50" t="str">
        <f>VLOOKUP($T149,Tipologias!$F$64:$G$67,2,FALSE)</f>
        <v>BAJO</v>
      </c>
      <c r="AE149" s="50">
        <f t="shared" si="35"/>
        <v>1</v>
      </c>
      <c r="AF149" s="50" t="str">
        <f>VLOOKUP($U149,Tipologias!$C$25:$E$29,3,FALSE)</f>
        <v>BAJO</v>
      </c>
      <c r="AG149" s="50">
        <f t="shared" si="46"/>
        <v>1</v>
      </c>
      <c r="AH149" s="50">
        <f>VLOOKUP($X149,Tipologias!$C$43:$D$47,2,FALSE)</f>
        <v>0</v>
      </c>
      <c r="AI149" s="50">
        <f>VLOOKUP($Y149,Tipologias!$C$51:$D$59,2,FALSE)</f>
        <v>1</v>
      </c>
      <c r="AJ149" s="50" t="str">
        <f t="shared" si="38"/>
        <v>BAJO</v>
      </c>
      <c r="AK149" s="50" t="str">
        <f>VLOOKUP($W149,Tipologias!$C$33:$E$37,3,FALSE)</f>
        <v>BAJO</v>
      </c>
      <c r="AL149" s="50" t="str">
        <f t="shared" si="37"/>
        <v>BAJO</v>
      </c>
      <c r="AM149" s="51" t="str">
        <f t="shared" si="39"/>
        <v>BAJO</v>
      </c>
      <c r="AN149" s="50" t="str">
        <f t="shared" si="40"/>
        <v>1) INFORMACIÓN PÚBLICA</v>
      </c>
      <c r="AO149" s="50" t="str">
        <f>VLOOKUP($T149,Tipologias!$C$6:$I$21,3,FALSE)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49" s="50" t="str">
        <f t="shared" si="47"/>
        <v>LEY 527 ARTÍCULO 27 Y 28
ARTÍCULO  27. "TODAS LAS PERSONAS TIENEN DERECHO A CONSULTAR LOS DOCUMENTOS DE ARCHIVOS PÚBLICOS Y A QUE SE LES EXPIDA COPIA DE LOS MISMOS, SIEMPRE QUE DICHOS DOCUMENTOS NO TENGAN CARÁCTER RESERVADO CONFORME A LA CONSTITUCIÓN O A LA LEY."</v>
      </c>
      <c r="AQ149" s="50" t="str">
        <f>VLOOKUP($T149,Tipologias!$C$6:$I$21,5,FALSE)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49" s="180" t="s">
        <v>146</v>
      </c>
    </row>
    <row r="150" spans="1:44" ht="67.5" customHeight="1" x14ac:dyDescent="0.2">
      <c r="A150" s="50" t="s">
        <v>354</v>
      </c>
      <c r="B150" s="50" t="s">
        <v>962</v>
      </c>
      <c r="C150" s="50" t="s">
        <v>255</v>
      </c>
      <c r="D150" s="50" t="s">
        <v>375</v>
      </c>
      <c r="E150" s="50" t="s">
        <v>127</v>
      </c>
      <c r="F150" s="50" t="s">
        <v>128</v>
      </c>
      <c r="G150" s="50" t="s">
        <v>162</v>
      </c>
      <c r="H150" s="50" t="s">
        <v>629</v>
      </c>
      <c r="I150" s="152" t="s">
        <v>630</v>
      </c>
      <c r="J150" s="50" t="s">
        <v>611</v>
      </c>
      <c r="K150" s="50" t="s">
        <v>281</v>
      </c>
      <c r="L150" s="50" t="s">
        <v>631</v>
      </c>
      <c r="M150" s="50" t="s">
        <v>285</v>
      </c>
      <c r="N150" s="50" t="s">
        <v>227</v>
      </c>
      <c r="O150" s="50" t="s">
        <v>137</v>
      </c>
      <c r="P150" s="153">
        <v>42035</v>
      </c>
      <c r="Q150" s="50" t="s">
        <v>261</v>
      </c>
      <c r="R150" s="50" t="s">
        <v>614</v>
      </c>
      <c r="S150" s="50" t="s">
        <v>615</v>
      </c>
      <c r="T150" s="50" t="s">
        <v>139</v>
      </c>
      <c r="U150" s="50" t="s">
        <v>167</v>
      </c>
      <c r="V150" s="50" t="str">
        <f t="shared" si="36"/>
        <v>LEY 527 ARTÍCULO 27 Y 28
ARTÍCULO  27. "TODAS LAS PERSONAS TIENEN DERECHO A CONSULTAR LOS DOCUMENTOS DE ARCHIVOS PÚBLICOS Y A QUE SE LES EXPIDA COPIA DE LOS MISMOS, SIEMPRE QUE DICHOS DOCUMENTOS NO TENGAN CARÁCTER RESERVADO CONFORME A LA CONSTITUCIÓN O A LA LEY."</v>
      </c>
      <c r="W150" s="50" t="s">
        <v>141</v>
      </c>
      <c r="X150" s="50" t="s">
        <v>179</v>
      </c>
      <c r="Y150" s="50" t="s">
        <v>143</v>
      </c>
      <c r="Z150" s="50" t="s">
        <v>144</v>
      </c>
      <c r="AA150" s="153">
        <v>45657</v>
      </c>
      <c r="AB150" s="50" t="s">
        <v>225</v>
      </c>
      <c r="AC150" s="153">
        <v>45266</v>
      </c>
      <c r="AD150" s="50" t="str">
        <f>VLOOKUP($T150,Tipologias!$F$64:$G$67,2,FALSE)</f>
        <v>BAJO</v>
      </c>
      <c r="AE150" s="50">
        <f t="shared" si="35"/>
        <v>1</v>
      </c>
      <c r="AF150" s="50" t="str">
        <f>VLOOKUP($U150,Tipologias!$C$25:$E$29,3,FALSE)</f>
        <v>BAJO</v>
      </c>
      <c r="AG150" s="50">
        <f t="shared" si="46"/>
        <v>1</v>
      </c>
      <c r="AH150" s="50">
        <f>VLOOKUP($X150,Tipologias!$C$43:$D$47,2,FALSE)</f>
        <v>0</v>
      </c>
      <c r="AI150" s="50">
        <f>VLOOKUP($Y150,Tipologias!$C$51:$D$59,2,FALSE)</f>
        <v>1</v>
      </c>
      <c r="AJ150" s="50" t="str">
        <f t="shared" si="38"/>
        <v>BAJO</v>
      </c>
      <c r="AK150" s="50" t="str">
        <f>VLOOKUP($W150,Tipologias!$C$33:$E$37,3,FALSE)</f>
        <v>BAJO</v>
      </c>
      <c r="AL150" s="50" t="str">
        <f t="shared" si="37"/>
        <v>BAJO</v>
      </c>
      <c r="AM150" s="51" t="str">
        <f t="shared" si="39"/>
        <v>BAJO</v>
      </c>
      <c r="AN150" s="50" t="str">
        <f t="shared" si="40"/>
        <v>1) INFORMACIÓN PÚBLICA</v>
      </c>
      <c r="AO150" s="50" t="str">
        <f>VLOOKUP($T150,Tipologias!$C$6:$I$21,3,FALSE)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50" s="50" t="str">
        <f t="shared" si="47"/>
        <v>LEY 527 ARTÍCULO 27 Y 28
ARTÍCULO  27. "TODAS LAS PERSONAS TIENEN DERECHO A CONSULTAR LOS DOCUMENTOS DE ARCHIVOS PÚBLICOS Y A QUE SE LES EXPIDA COPIA DE LOS MISMOS, SIEMPRE QUE DICHOS DOCUMENTOS NO TENGAN CARÁCTER RESERVADO CONFORME A LA CONSTITUCIÓN O A LA LEY."</v>
      </c>
      <c r="AQ150" s="50" t="str">
        <f>VLOOKUP($T150,Tipologias!$C$6:$I$21,5,FALSE)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50" s="180" t="s">
        <v>146</v>
      </c>
    </row>
    <row r="151" spans="1:44" ht="67.5" customHeight="1" x14ac:dyDescent="0.2">
      <c r="A151" s="50" t="s">
        <v>354</v>
      </c>
      <c r="B151" s="50" t="s">
        <v>962</v>
      </c>
      <c r="C151" s="50" t="s">
        <v>255</v>
      </c>
      <c r="D151" s="50" t="s">
        <v>375</v>
      </c>
      <c r="E151" s="50" t="s">
        <v>127</v>
      </c>
      <c r="F151" s="50" t="s">
        <v>128</v>
      </c>
      <c r="G151" s="50" t="s">
        <v>632</v>
      </c>
      <c r="H151" s="50" t="s">
        <v>633</v>
      </c>
      <c r="I151" s="152" t="s">
        <v>634</v>
      </c>
      <c r="J151" s="50" t="s">
        <v>611</v>
      </c>
      <c r="K151" s="50" t="s">
        <v>281</v>
      </c>
      <c r="L151" s="50" t="s">
        <v>635</v>
      </c>
      <c r="M151" s="50" t="s">
        <v>285</v>
      </c>
      <c r="N151" s="50" t="s">
        <v>474</v>
      </c>
      <c r="O151" s="50" t="s">
        <v>636</v>
      </c>
      <c r="P151" s="153" t="s">
        <v>637</v>
      </c>
      <c r="Q151" s="50" t="s">
        <v>216</v>
      </c>
      <c r="R151" s="50" t="s">
        <v>638</v>
      </c>
      <c r="S151" s="50" t="s">
        <v>615</v>
      </c>
      <c r="T151" s="50" t="s">
        <v>264</v>
      </c>
      <c r="U151" s="50" t="s">
        <v>140</v>
      </c>
      <c r="V151" s="50" t="e">
        <f t="shared" si="36"/>
        <v>#N/A</v>
      </c>
      <c r="W151" s="50" t="s">
        <v>153</v>
      </c>
      <c r="X151" s="50" t="s">
        <v>142</v>
      </c>
      <c r="Y151" s="50" t="s">
        <v>143</v>
      </c>
      <c r="Z151" s="50" t="s">
        <v>144</v>
      </c>
      <c r="AA151" s="153">
        <v>45657</v>
      </c>
      <c r="AB151" s="50" t="s">
        <v>225</v>
      </c>
      <c r="AC151" s="153">
        <v>45266</v>
      </c>
      <c r="AD151" s="50" t="str">
        <f>VLOOKUP($T151,Tipologias!$F$64:$G$67,2,FALSE)</f>
        <v>MEDIO</v>
      </c>
      <c r="AE151" s="50">
        <f t="shared" si="35"/>
        <v>2</v>
      </c>
      <c r="AF151" s="50" t="str">
        <f>VLOOKUP($U151,Tipologias!$C$25:$E$29,3,FALSE)</f>
        <v>MEDIO</v>
      </c>
      <c r="AG151" s="50">
        <f t="shared" si="46"/>
        <v>2</v>
      </c>
      <c r="AH151" s="50">
        <f>VLOOKUP($X151,Tipologias!$C$43:$D$47,2,FALSE)</f>
        <v>0.5</v>
      </c>
      <c r="AI151" s="50">
        <f>VLOOKUP($Y151,Tipologias!$C$51:$D$59,2,FALSE)</f>
        <v>1</v>
      </c>
      <c r="AJ151" s="50" t="str">
        <f t="shared" si="38"/>
        <v>MEDIO</v>
      </c>
      <c r="AK151" s="50" t="str">
        <f>VLOOKUP($W151,Tipologias!$C$33:$E$37,3,FALSE)</f>
        <v>ALTO</v>
      </c>
      <c r="AL151" s="50" t="str">
        <f t="shared" si="37"/>
        <v>BAJO</v>
      </c>
      <c r="AM151" s="51" t="str">
        <f t="shared" si="39"/>
        <v>ALTO</v>
      </c>
      <c r="AN151" s="50" t="str">
        <f t="shared" si="40"/>
        <v>2) INFORMACIÓN PÚBLICA CLASIFICADA</v>
      </c>
      <c r="AO151" s="50" t="e">
        <f>VLOOKUP($T151,Tipologias!$C$6:$I$21,3,FALSE)</f>
        <v>#N/A</v>
      </c>
      <c r="AP151" s="50" t="e">
        <f t="shared" si="47"/>
        <v>#N/A</v>
      </c>
      <c r="AQ151" s="50" t="e">
        <f>VLOOKUP($T151,Tipologias!$C$6:$I$21,5,FALSE)</f>
        <v>#N/A</v>
      </c>
      <c r="AR151" s="180" t="s">
        <v>146</v>
      </c>
    </row>
    <row r="152" spans="1:44" ht="67.5" customHeight="1" x14ac:dyDescent="0.2">
      <c r="A152" s="50" t="s">
        <v>354</v>
      </c>
      <c r="B152" s="50" t="s">
        <v>962</v>
      </c>
      <c r="C152" s="50" t="s">
        <v>255</v>
      </c>
      <c r="D152" s="50" t="s">
        <v>375</v>
      </c>
      <c r="E152" s="50" t="s">
        <v>127</v>
      </c>
      <c r="F152" s="50" t="s">
        <v>128</v>
      </c>
      <c r="G152" s="50" t="s">
        <v>639</v>
      </c>
      <c r="H152" s="50" t="s">
        <v>640</v>
      </c>
      <c r="I152" s="152" t="s">
        <v>641</v>
      </c>
      <c r="J152" s="50" t="s">
        <v>611</v>
      </c>
      <c r="K152" s="50" t="s">
        <v>281</v>
      </c>
      <c r="L152" s="50" t="s">
        <v>134</v>
      </c>
      <c r="M152" s="50" t="s">
        <v>285</v>
      </c>
      <c r="N152" s="50" t="s">
        <v>474</v>
      </c>
      <c r="O152" s="50" t="s">
        <v>137</v>
      </c>
      <c r="P152" s="153" t="s">
        <v>620</v>
      </c>
      <c r="Q152" s="50" t="s">
        <v>216</v>
      </c>
      <c r="R152" s="50" t="s">
        <v>614</v>
      </c>
      <c r="S152" s="50" t="s">
        <v>615</v>
      </c>
      <c r="T152" s="50" t="s">
        <v>264</v>
      </c>
      <c r="U152" s="50" t="s">
        <v>140</v>
      </c>
      <c r="V152" s="50" t="e">
        <f t="shared" si="36"/>
        <v>#N/A</v>
      </c>
      <c r="W152" s="50" t="s">
        <v>141</v>
      </c>
      <c r="X152" s="50" t="s">
        <v>142</v>
      </c>
      <c r="Y152" s="50" t="s">
        <v>143</v>
      </c>
      <c r="Z152" s="50" t="s">
        <v>144</v>
      </c>
      <c r="AA152" s="153">
        <v>45657</v>
      </c>
      <c r="AB152" s="50" t="s">
        <v>225</v>
      </c>
      <c r="AC152" s="153">
        <v>45266</v>
      </c>
      <c r="AD152" s="50" t="str">
        <f>VLOOKUP($T152,Tipologias!$F$64:$G$67,2,FALSE)</f>
        <v>MEDIO</v>
      </c>
      <c r="AE152" s="50">
        <f t="shared" si="35"/>
        <v>2</v>
      </c>
      <c r="AF152" s="50" t="str">
        <f>VLOOKUP($U152,Tipologias!$C$25:$E$29,3,FALSE)</f>
        <v>MEDIO</v>
      </c>
      <c r="AG152" s="50">
        <f t="shared" si="46"/>
        <v>2</v>
      </c>
      <c r="AH152" s="50">
        <f>VLOOKUP($X152,Tipologias!$C$43:$D$47,2,FALSE)</f>
        <v>0.5</v>
      </c>
      <c r="AI152" s="50">
        <f>VLOOKUP($Y152,Tipologias!$C$51:$D$59,2,FALSE)</f>
        <v>1</v>
      </c>
      <c r="AJ152" s="50" t="str">
        <f t="shared" si="38"/>
        <v>MEDIO</v>
      </c>
      <c r="AK152" s="50" t="str">
        <f>VLOOKUP($W152,Tipologias!$C$33:$E$37,3,FALSE)</f>
        <v>BAJO</v>
      </c>
      <c r="AL152" s="50" t="str">
        <f t="shared" si="37"/>
        <v>BAJO</v>
      </c>
      <c r="AM152" s="51" t="str">
        <f t="shared" si="39"/>
        <v>MEDIO</v>
      </c>
      <c r="AN152" s="50" t="str">
        <f t="shared" si="40"/>
        <v>2) INFORMACIÓN PÚBLICA CLASIFICADA</v>
      </c>
      <c r="AO152" s="50" t="e">
        <f>VLOOKUP($T152,Tipologias!$C$6:$I$21,3,FALSE)</f>
        <v>#N/A</v>
      </c>
      <c r="AP152" s="50" t="e">
        <f t="shared" si="47"/>
        <v>#N/A</v>
      </c>
      <c r="AQ152" s="50" t="e">
        <f>VLOOKUP($T152,Tipologias!$C$6:$I$21,5,FALSE)</f>
        <v>#N/A</v>
      </c>
      <c r="AR152" s="180" t="s">
        <v>146</v>
      </c>
    </row>
    <row r="153" spans="1:44" ht="67.5" customHeight="1" x14ac:dyDescent="0.2">
      <c r="A153" s="50" t="s">
        <v>354</v>
      </c>
      <c r="B153" s="50" t="s">
        <v>962</v>
      </c>
      <c r="C153" s="50" t="s">
        <v>255</v>
      </c>
      <c r="D153" s="50" t="s">
        <v>375</v>
      </c>
      <c r="E153" s="50" t="s">
        <v>127</v>
      </c>
      <c r="F153" s="50" t="s">
        <v>128</v>
      </c>
      <c r="G153" s="50" t="s">
        <v>189</v>
      </c>
      <c r="H153" s="50" t="s">
        <v>642</v>
      </c>
      <c r="I153" s="152" t="s">
        <v>643</v>
      </c>
      <c r="J153" s="50" t="s">
        <v>611</v>
      </c>
      <c r="K153" s="50" t="s">
        <v>281</v>
      </c>
      <c r="L153" s="50" t="s">
        <v>644</v>
      </c>
      <c r="M153" s="50" t="s">
        <v>285</v>
      </c>
      <c r="N153" s="50" t="s">
        <v>227</v>
      </c>
      <c r="O153" s="50" t="s">
        <v>137</v>
      </c>
      <c r="P153" s="153" t="s">
        <v>645</v>
      </c>
      <c r="Q153" s="50" t="s">
        <v>138</v>
      </c>
      <c r="R153" s="50" t="s">
        <v>614</v>
      </c>
      <c r="S153" s="50" t="s">
        <v>615</v>
      </c>
      <c r="T153" s="50" t="s">
        <v>139</v>
      </c>
      <c r="U153" s="50" t="s">
        <v>167</v>
      </c>
      <c r="V153" s="50" t="str">
        <f t="shared" si="36"/>
        <v>LEY 527 ARTÍCULO 27 Y 28
ARTÍCULO  27. "TODAS LAS PERSONAS TIENEN DERECHO A CONSULTAR LOS DOCUMENTOS DE ARCHIVOS PÚBLICOS Y A QUE SE LES EXPIDA COPIA DE LOS MISMOS, SIEMPRE QUE DICHOS DOCUMENTOS NO TENGAN CARÁCTER RESERVADO CONFORME A LA CONSTITUCIÓN O A LA LEY."</v>
      </c>
      <c r="W153" s="50" t="s">
        <v>141</v>
      </c>
      <c r="X153" s="50" t="s">
        <v>179</v>
      </c>
      <c r="Y153" s="50" t="s">
        <v>143</v>
      </c>
      <c r="Z153" s="50" t="s">
        <v>144</v>
      </c>
      <c r="AA153" s="153">
        <v>45657</v>
      </c>
      <c r="AB153" s="50" t="s">
        <v>225</v>
      </c>
      <c r="AC153" s="153">
        <v>45266</v>
      </c>
      <c r="AD153" s="50" t="str">
        <f>VLOOKUP($T153,Tipologias!$F$64:$G$67,2,FALSE)</f>
        <v>BAJO</v>
      </c>
      <c r="AE153" s="50">
        <f t="shared" si="35"/>
        <v>1</v>
      </c>
      <c r="AF153" s="50" t="str">
        <f>VLOOKUP($U153,Tipologias!$C$25:$E$29,3,FALSE)</f>
        <v>BAJO</v>
      </c>
      <c r="AG153" s="50">
        <f t="shared" si="46"/>
        <v>1</v>
      </c>
      <c r="AH153" s="50">
        <f>VLOOKUP($X153,Tipologias!$C$43:$D$47,2,FALSE)</f>
        <v>0</v>
      </c>
      <c r="AI153" s="50">
        <f>VLOOKUP($Y153,Tipologias!$C$51:$D$59,2,FALSE)</f>
        <v>1</v>
      </c>
      <c r="AJ153" s="50" t="str">
        <f t="shared" si="38"/>
        <v>BAJO</v>
      </c>
      <c r="AK153" s="50" t="str">
        <f>VLOOKUP($W153,Tipologias!$C$33:$E$37,3,FALSE)</f>
        <v>BAJO</v>
      </c>
      <c r="AL153" s="50" t="str">
        <f t="shared" si="37"/>
        <v>BAJO</v>
      </c>
      <c r="AM153" s="51" t="str">
        <f t="shared" si="39"/>
        <v>BAJO</v>
      </c>
      <c r="AN153" s="50" t="str">
        <f t="shared" si="40"/>
        <v>1) INFORMACIÓN PÚBLICA</v>
      </c>
      <c r="AO153" s="50" t="str">
        <f>VLOOKUP($T153,Tipologias!$C$6:$I$21,3,FALSE)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53" s="50" t="str">
        <f t="shared" si="47"/>
        <v>LEY 527 ARTÍCULO 27 Y 28
ARTÍCULO  27. "TODAS LAS PERSONAS TIENEN DERECHO A CONSULTAR LOS DOCUMENTOS DE ARCHIVOS PÚBLICOS Y A QUE SE LES EXPIDA COPIA DE LOS MISMOS, SIEMPRE QUE DICHOS DOCUMENTOS NO TENGAN CARÁCTER RESERVADO CONFORME A LA CONSTITUCIÓN O A LA LEY."</v>
      </c>
      <c r="AQ153" s="50" t="str">
        <f>VLOOKUP($T153,Tipologias!$C$6:$I$21,5,FALSE)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53" s="180" t="s">
        <v>146</v>
      </c>
    </row>
    <row r="154" spans="1:44" ht="67.5" customHeight="1" x14ac:dyDescent="0.2">
      <c r="A154" s="50" t="s">
        <v>354</v>
      </c>
      <c r="B154" s="50" t="s">
        <v>962</v>
      </c>
      <c r="C154" s="50" t="s">
        <v>255</v>
      </c>
      <c r="D154" s="50" t="s">
        <v>375</v>
      </c>
      <c r="E154" s="50" t="s">
        <v>127</v>
      </c>
      <c r="F154" s="50" t="s">
        <v>128</v>
      </c>
      <c r="G154" s="50" t="s">
        <v>189</v>
      </c>
      <c r="H154" s="50" t="s">
        <v>646</v>
      </c>
      <c r="I154" s="152" t="s">
        <v>647</v>
      </c>
      <c r="J154" s="50" t="s">
        <v>611</v>
      </c>
      <c r="K154" s="50" t="s">
        <v>133</v>
      </c>
      <c r="L154" s="50" t="s">
        <v>644</v>
      </c>
      <c r="M154" s="50" t="s">
        <v>285</v>
      </c>
      <c r="N154" s="50" t="s">
        <v>227</v>
      </c>
      <c r="O154" s="50" t="s">
        <v>137</v>
      </c>
      <c r="P154" s="153" t="s">
        <v>648</v>
      </c>
      <c r="Q154" s="50" t="s">
        <v>649</v>
      </c>
      <c r="R154" s="50" t="s">
        <v>614</v>
      </c>
      <c r="S154" s="50" t="s">
        <v>615</v>
      </c>
      <c r="T154" s="50" t="s">
        <v>139</v>
      </c>
      <c r="U154" s="50" t="s">
        <v>167</v>
      </c>
      <c r="V154" s="50" t="str">
        <f t="shared" si="36"/>
        <v>LEY 527 ARTÍCULO 27 Y 28
ARTÍCULO  27. "TODAS LAS PERSONAS TIENEN DERECHO A CONSULTAR LOS DOCUMENTOS DE ARCHIVOS PÚBLICOS Y A QUE SE LES EXPIDA COPIA DE LOS MISMOS, SIEMPRE QUE DICHOS DOCUMENTOS NO TENGAN CARÁCTER RESERVADO CONFORME A LA CONSTITUCIÓN O A LA LEY."</v>
      </c>
      <c r="W154" s="50" t="s">
        <v>141</v>
      </c>
      <c r="X154" s="50" t="s">
        <v>179</v>
      </c>
      <c r="Y154" s="50" t="s">
        <v>143</v>
      </c>
      <c r="Z154" s="50" t="s">
        <v>144</v>
      </c>
      <c r="AA154" s="153">
        <v>45657</v>
      </c>
      <c r="AB154" s="50" t="s">
        <v>225</v>
      </c>
      <c r="AC154" s="153">
        <v>45266</v>
      </c>
      <c r="AD154" s="50" t="str">
        <f>VLOOKUP($T154,Tipologias!$F$64:$G$67,2,FALSE)</f>
        <v>BAJO</v>
      </c>
      <c r="AE154" s="50">
        <f t="shared" si="35"/>
        <v>1</v>
      </c>
      <c r="AF154" s="50" t="str">
        <f>VLOOKUP($U154,Tipologias!$C$25:$E$29,3,FALSE)</f>
        <v>BAJO</v>
      </c>
      <c r="AG154" s="50">
        <f t="shared" si="46"/>
        <v>1</v>
      </c>
      <c r="AH154" s="50">
        <f>VLOOKUP($X154,Tipologias!$C$43:$D$47,2,FALSE)</f>
        <v>0</v>
      </c>
      <c r="AI154" s="50">
        <f>VLOOKUP($Y154,Tipologias!$C$51:$D$59,2,FALSE)</f>
        <v>1</v>
      </c>
      <c r="AJ154" s="50" t="str">
        <f t="shared" si="38"/>
        <v>BAJO</v>
      </c>
      <c r="AK154" s="50" t="str">
        <f>VLOOKUP($W154,Tipologias!$C$33:$E$37,3,FALSE)</f>
        <v>BAJO</v>
      </c>
      <c r="AL154" s="50" t="str">
        <f t="shared" si="37"/>
        <v>BAJO</v>
      </c>
      <c r="AM154" s="51" t="str">
        <f t="shared" si="39"/>
        <v>BAJO</v>
      </c>
      <c r="AN154" s="50" t="str">
        <f t="shared" si="40"/>
        <v>1) INFORMACIÓN PÚBLICA</v>
      </c>
      <c r="AO154" s="50" t="str">
        <f>VLOOKUP($T154,Tipologias!$C$6:$I$21,3,FALSE)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54" s="50" t="str">
        <f t="shared" si="47"/>
        <v>LEY 527 ARTÍCULO 27 Y 28
ARTÍCULO  27. "TODAS LAS PERSONAS TIENEN DERECHO A CONSULTAR LOS DOCUMENTOS DE ARCHIVOS PÚBLICOS Y A QUE SE LES EXPIDA COPIA DE LOS MISMOS, SIEMPRE QUE DICHOS DOCUMENTOS NO TENGAN CARÁCTER RESERVADO CONFORME A LA CONSTITUCIÓN O A LA LEY."</v>
      </c>
      <c r="AQ154" s="50" t="str">
        <f>VLOOKUP($T154,Tipologias!$C$6:$I$21,5,FALSE)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54" s="180" t="s">
        <v>146</v>
      </c>
    </row>
    <row r="155" spans="1:44" ht="67.5" customHeight="1" x14ac:dyDescent="0.2">
      <c r="A155" s="50" t="s">
        <v>354</v>
      </c>
      <c r="B155" s="50" t="s">
        <v>962</v>
      </c>
      <c r="C155" s="50" t="s">
        <v>255</v>
      </c>
      <c r="D155" s="50" t="s">
        <v>375</v>
      </c>
      <c r="E155" s="50" t="s">
        <v>127</v>
      </c>
      <c r="F155" s="50" t="s">
        <v>128</v>
      </c>
      <c r="G155" s="50" t="s">
        <v>211</v>
      </c>
      <c r="H155" s="50" t="s">
        <v>650</v>
      </c>
      <c r="I155" s="152" t="s">
        <v>651</v>
      </c>
      <c r="J155" s="50" t="s">
        <v>611</v>
      </c>
      <c r="K155" s="50" t="s">
        <v>281</v>
      </c>
      <c r="L155" s="50" t="s">
        <v>134</v>
      </c>
      <c r="M155" s="50" t="s">
        <v>285</v>
      </c>
      <c r="N155" s="50" t="s">
        <v>227</v>
      </c>
      <c r="O155" s="50" t="s">
        <v>137</v>
      </c>
      <c r="P155" s="153">
        <v>40969</v>
      </c>
      <c r="Q155" s="50" t="s">
        <v>138</v>
      </c>
      <c r="R155" s="50" t="s">
        <v>652</v>
      </c>
      <c r="S155" s="50" t="s">
        <v>653</v>
      </c>
      <c r="T155" s="50" t="s">
        <v>139</v>
      </c>
      <c r="U155" s="50" t="s">
        <v>167</v>
      </c>
      <c r="V155" s="50" t="str">
        <f t="shared" si="36"/>
        <v>LEY 527 ARTÍCULO 27 Y 28
ARTÍCULO  27. "TODAS LAS PERSONAS TIENEN DERECHO A CONSULTAR LOS DOCUMENTOS DE ARCHIVOS PÚBLICOS Y A QUE SE LES EXPIDA COPIA DE LOS MISMOS, SIEMPRE QUE DICHOS DOCUMENTOS NO TENGAN CARÁCTER RESERVADO CONFORME A LA CONSTITUCIÓN O A LA LEY."</v>
      </c>
      <c r="W155" s="50" t="s">
        <v>141</v>
      </c>
      <c r="X155" s="50" t="s">
        <v>179</v>
      </c>
      <c r="Y155" s="50" t="s">
        <v>482</v>
      </c>
      <c r="Z155" s="50" t="s">
        <v>144</v>
      </c>
      <c r="AA155" s="153">
        <v>45657</v>
      </c>
      <c r="AB155" s="50" t="s">
        <v>225</v>
      </c>
      <c r="AC155" s="153">
        <v>45266</v>
      </c>
      <c r="AD155" s="50" t="str">
        <f>VLOOKUP($T155,Tipologias!$F$64:$G$67,2,FALSE)</f>
        <v>BAJO</v>
      </c>
      <c r="AE155" s="50">
        <f t="shared" si="35"/>
        <v>1</v>
      </c>
      <c r="AF155" s="50" t="str">
        <f>VLOOKUP($U155,Tipologias!$C$25:$E$29,3,FALSE)</f>
        <v>BAJO</v>
      </c>
      <c r="AG155" s="50">
        <f t="shared" si="46"/>
        <v>1</v>
      </c>
      <c r="AH155" s="50">
        <f>VLOOKUP($X155,Tipologias!$C$43:$D$47,2,FALSE)</f>
        <v>0</v>
      </c>
      <c r="AI155" s="50">
        <f>VLOOKUP($Y155,Tipologias!$C$51:$D$59,2,FALSE)</f>
        <v>2</v>
      </c>
      <c r="AJ155" s="50" t="str">
        <f t="shared" si="38"/>
        <v>BAJO</v>
      </c>
      <c r="AK155" s="50" t="str">
        <f>VLOOKUP($W155,Tipologias!$C$33:$E$37,3,FALSE)</f>
        <v>BAJO</v>
      </c>
      <c r="AL155" s="50" t="str">
        <f t="shared" si="37"/>
        <v>MEDIO</v>
      </c>
      <c r="AM155" s="51" t="str">
        <f t="shared" si="39"/>
        <v>MEDIO</v>
      </c>
      <c r="AN155" s="50" t="str">
        <f t="shared" si="40"/>
        <v>1) INFORMACIÓN PÚBLICA</v>
      </c>
      <c r="AO155" s="50" t="str">
        <f>VLOOKUP($T155,Tipologias!$C$6:$I$21,3,FALSE)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55" s="50" t="str">
        <f t="shared" si="47"/>
        <v>LEY 527 ARTÍCULO 27 Y 28
ARTÍCULO  27. "TODAS LAS PERSONAS TIENEN DERECHO A CONSULTAR LOS DOCUMENTOS DE ARCHIVOS PÚBLICOS Y A QUE SE LES EXPIDA COPIA DE LOS MISMOS, SIEMPRE QUE DICHOS DOCUMENTOS NO TENGAN CARÁCTER RESERVADO CONFORME A LA CONSTITUCIÓN O A LA LEY."</v>
      </c>
      <c r="AQ155" s="50" t="str">
        <f>VLOOKUP($T155,Tipologias!$C$6:$I$21,5,FALSE)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55" s="180" t="s">
        <v>146</v>
      </c>
    </row>
    <row r="156" spans="1:44" ht="67.5" customHeight="1" x14ac:dyDescent="0.2">
      <c r="A156" s="50" t="s">
        <v>354</v>
      </c>
      <c r="B156" s="50" t="s">
        <v>962</v>
      </c>
      <c r="C156" s="50" t="s">
        <v>255</v>
      </c>
      <c r="D156" s="50" t="s">
        <v>654</v>
      </c>
      <c r="E156" s="50" t="s">
        <v>127</v>
      </c>
      <c r="F156" s="50" t="s">
        <v>128</v>
      </c>
      <c r="G156" s="50" t="s">
        <v>129</v>
      </c>
      <c r="H156" s="50" t="s">
        <v>1919</v>
      </c>
      <c r="I156" s="177" t="s">
        <v>1920</v>
      </c>
      <c r="J156" s="50" t="s">
        <v>132</v>
      </c>
      <c r="K156" s="50" t="s">
        <v>150</v>
      </c>
      <c r="L156" s="50" t="s">
        <v>134</v>
      </c>
      <c r="M156" s="50" t="s">
        <v>259</v>
      </c>
      <c r="N156" s="50" t="s">
        <v>1921</v>
      </c>
      <c r="O156" s="50" t="s">
        <v>137</v>
      </c>
      <c r="P156" s="153">
        <v>42563</v>
      </c>
      <c r="Q156" s="50" t="s">
        <v>216</v>
      </c>
      <c r="R156" s="50" t="s">
        <v>1922</v>
      </c>
      <c r="S156" s="50" t="s">
        <v>1923</v>
      </c>
      <c r="T156" s="50" t="s">
        <v>264</v>
      </c>
      <c r="U156" s="50" t="s">
        <v>973</v>
      </c>
      <c r="V156" s="50" t="e">
        <f t="shared" si="36"/>
        <v>#N/A</v>
      </c>
      <c r="W156" s="50" t="s">
        <v>153</v>
      </c>
      <c r="X156" s="50" t="s">
        <v>224</v>
      </c>
      <c r="Y156" s="50" t="s">
        <v>1213</v>
      </c>
      <c r="Z156" s="50" t="s">
        <v>144</v>
      </c>
      <c r="AA156" s="153">
        <v>45657</v>
      </c>
      <c r="AB156" s="50" t="s">
        <v>225</v>
      </c>
      <c r="AC156" s="153">
        <v>45266</v>
      </c>
      <c r="AD156" s="50" t="str">
        <f>VLOOKUP($T156,Tipologias!$F$64:$G$67,2,FALSE)</f>
        <v>MEDIO</v>
      </c>
      <c r="AE156" s="50">
        <f t="shared" si="35"/>
        <v>2</v>
      </c>
      <c r="AF156" s="50" t="str">
        <f>VLOOKUP($U156,Tipologias!$C$25:$E$29,3,FALSE)</f>
        <v>ALTO</v>
      </c>
      <c r="AG156" s="50">
        <f t="shared" si="46"/>
        <v>3</v>
      </c>
      <c r="AH156" s="50">
        <f>VLOOKUP($X156,Tipologias!$C$43:$D$47,2,FALSE)</f>
        <v>1</v>
      </c>
      <c r="AI156" s="50">
        <f>VLOOKUP($Y156,Tipologias!$C$51:$D$59,2,FALSE)</f>
        <v>2.25</v>
      </c>
      <c r="AJ156" s="50" t="str">
        <f t="shared" si="38"/>
        <v>ALTO</v>
      </c>
      <c r="AK156" s="50" t="str">
        <f>VLOOKUP($W156,Tipologias!$C$33:$E$37,3,FALSE)</f>
        <v>ALTO</v>
      </c>
      <c r="AL156" s="50" t="str">
        <f t="shared" si="37"/>
        <v>ALTO</v>
      </c>
      <c r="AM156" s="51" t="str">
        <f t="shared" si="39"/>
        <v>ALTO</v>
      </c>
      <c r="AN156" s="50" t="str">
        <f t="shared" si="40"/>
        <v>2) INFORMACIÓN PÚBLICA CLASIFICADA</v>
      </c>
      <c r="AO156" s="50" t="e">
        <f>VLOOKUP($T156,Tipologias!$C$6:$I$21,3,FALSE)</f>
        <v>#N/A</v>
      </c>
      <c r="AP156" s="50" t="e">
        <f t="shared" si="47"/>
        <v>#N/A</v>
      </c>
      <c r="AQ156" s="50" t="e">
        <f>VLOOKUP($T156,Tipologias!$C$6:$I$21,5,FALSE)</f>
        <v>#N/A</v>
      </c>
      <c r="AR156" s="180" t="s">
        <v>146</v>
      </c>
    </row>
    <row r="157" spans="1:44" ht="78.75" customHeight="1" x14ac:dyDescent="0.2">
      <c r="A157" s="50" t="s">
        <v>660</v>
      </c>
      <c r="B157" s="50" t="s">
        <v>661</v>
      </c>
      <c r="C157" s="50" t="s">
        <v>662</v>
      </c>
      <c r="D157" s="50" t="s">
        <v>186</v>
      </c>
      <c r="E157" s="50" t="s">
        <v>127</v>
      </c>
      <c r="F157" s="50" t="s">
        <v>128</v>
      </c>
      <c r="G157" s="50" t="s">
        <v>673</v>
      </c>
      <c r="H157" s="50" t="s">
        <v>674</v>
      </c>
      <c r="I157" s="152" t="s">
        <v>1861</v>
      </c>
      <c r="J157" s="50" t="s">
        <v>132</v>
      </c>
      <c r="K157" s="50" t="s">
        <v>281</v>
      </c>
      <c r="L157" s="50" t="s">
        <v>134</v>
      </c>
      <c r="M157" s="50" t="s">
        <v>323</v>
      </c>
      <c r="N157" s="50" t="s">
        <v>1662</v>
      </c>
      <c r="O157" s="50" t="s">
        <v>137</v>
      </c>
      <c r="P157" s="153">
        <v>44123</v>
      </c>
      <c r="Q157" s="50" t="s">
        <v>138</v>
      </c>
      <c r="R157" s="50" t="s">
        <v>662</v>
      </c>
      <c r="S157" s="50" t="s">
        <v>1862</v>
      </c>
      <c r="T157" s="50" t="s">
        <v>264</v>
      </c>
      <c r="U157" s="50" t="s">
        <v>140</v>
      </c>
      <c r="V157" s="50" t="e">
        <f t="shared" si="36"/>
        <v>#N/A</v>
      </c>
      <c r="W157" s="50" t="s">
        <v>153</v>
      </c>
      <c r="X157" s="50" t="s">
        <v>282</v>
      </c>
      <c r="Y157" s="50" t="s">
        <v>180</v>
      </c>
      <c r="Z157" s="50" t="s">
        <v>144</v>
      </c>
      <c r="AA157" s="153">
        <v>45657</v>
      </c>
      <c r="AB157" s="50" t="s">
        <v>225</v>
      </c>
      <c r="AC157" s="153">
        <v>45266</v>
      </c>
      <c r="AD157" s="50" t="str">
        <f>VLOOKUP($T157,Tipologias!$F$64:$G$67,2,FALSE)</f>
        <v>MEDIO</v>
      </c>
      <c r="AE157" s="50">
        <f t="shared" ref="AE157:AE195" si="51">IF(T157="",0,IF(AD157="Bajo",1,IF(AD157="Medio",2,3)))</f>
        <v>2</v>
      </c>
      <c r="AF157" s="50" t="str">
        <f>VLOOKUP($U157,Tipologias!$C$25:$E$29,3,FALSE)</f>
        <v>MEDIO</v>
      </c>
      <c r="AG157" s="50">
        <f t="shared" si="46"/>
        <v>2</v>
      </c>
      <c r="AH157" s="50">
        <f>VLOOKUP($X157,Tipologias!$C$43:$D$47,2,FALSE)</f>
        <v>2</v>
      </c>
      <c r="AI157" s="50">
        <f>VLOOKUP($Y157,Tipologias!$C$51:$D$59,2,FALSE)</f>
        <v>0.5</v>
      </c>
      <c r="AJ157" s="50" t="str">
        <f t="shared" si="38"/>
        <v>MEDIO</v>
      </c>
      <c r="AK157" s="50" t="str">
        <f>VLOOKUP($W157,Tipologias!$C$33:$E$37,3,FALSE)</f>
        <v>ALTO</v>
      </c>
      <c r="AL157" s="50" t="str">
        <f t="shared" si="37"/>
        <v>MEDIO</v>
      </c>
      <c r="AM157" s="51" t="str">
        <f t="shared" si="39"/>
        <v>ALTO</v>
      </c>
      <c r="AN157" s="50" t="str">
        <f t="shared" si="40"/>
        <v>2) INFORMACIÓN PÚBLICA CLASIFICADA</v>
      </c>
      <c r="AO157" s="50" t="e">
        <f>VLOOKUP($T157,Tipologias!$C$6:$I$21,3,FALSE)</f>
        <v>#N/A</v>
      </c>
      <c r="AP157" s="50" t="e">
        <f t="shared" si="47"/>
        <v>#N/A</v>
      </c>
      <c r="AQ157" s="50" t="e">
        <f>VLOOKUP($T157,Tipologias!$C$6:$I$21,5,FALSE)</f>
        <v>#N/A</v>
      </c>
      <c r="AR157" s="180" t="s">
        <v>146</v>
      </c>
    </row>
    <row r="158" spans="1:44" ht="78.75" customHeight="1" x14ac:dyDescent="0.2">
      <c r="A158" s="50" t="s">
        <v>660</v>
      </c>
      <c r="B158" s="50" t="s">
        <v>661</v>
      </c>
      <c r="C158" s="50" t="s">
        <v>662</v>
      </c>
      <c r="D158" s="50" t="s">
        <v>186</v>
      </c>
      <c r="E158" s="50" t="s">
        <v>347</v>
      </c>
      <c r="F158" s="50" t="s">
        <v>128</v>
      </c>
      <c r="G158" s="50" t="s">
        <v>1865</v>
      </c>
      <c r="H158" s="50" t="s">
        <v>1865</v>
      </c>
      <c r="I158" s="152" t="s">
        <v>1899</v>
      </c>
      <c r="J158" s="50" t="s">
        <v>132</v>
      </c>
      <c r="K158" s="50" t="s">
        <v>281</v>
      </c>
      <c r="L158" s="50" t="s">
        <v>134</v>
      </c>
      <c r="M158" s="50" t="s">
        <v>259</v>
      </c>
      <c r="N158" s="50" t="s">
        <v>1662</v>
      </c>
      <c r="O158" s="50" t="s">
        <v>137</v>
      </c>
      <c r="P158" s="153">
        <v>45474</v>
      </c>
      <c r="Q158" s="50" t="s">
        <v>216</v>
      </c>
      <c r="R158" s="50" t="s">
        <v>662</v>
      </c>
      <c r="S158" s="50" t="s">
        <v>1862</v>
      </c>
      <c r="T158" s="50" t="s">
        <v>264</v>
      </c>
      <c r="U158" s="50" t="s">
        <v>140</v>
      </c>
      <c r="V158" s="50"/>
      <c r="W158" s="50" t="s">
        <v>168</v>
      </c>
      <c r="X158" s="50" t="s">
        <v>224</v>
      </c>
      <c r="Y158" s="50" t="s">
        <v>200</v>
      </c>
      <c r="Z158" s="50"/>
      <c r="AA158" s="153"/>
      <c r="AB158" s="50"/>
      <c r="AC158" s="153"/>
      <c r="AD158" s="50"/>
      <c r="AE158" s="50"/>
      <c r="AF158" s="50"/>
      <c r="AG158" s="50"/>
      <c r="AH158" s="50"/>
      <c r="AI158" s="50"/>
      <c r="AJ158" s="50" t="str">
        <f>IF(MAX(AE158,AG158)=3,"ALTO",IF(MAX(AE158,AG158)=2,"MEDIO","BAJO"))</f>
        <v>BAJO</v>
      </c>
      <c r="AK158" s="50" t="str">
        <f>VLOOKUP($W158,Tipologias!$C$33:$E$37,3,FALSE)</f>
        <v>MEDIO</v>
      </c>
      <c r="AL158" s="50" t="str">
        <f t="shared" si="37"/>
        <v>BAJO</v>
      </c>
      <c r="AM158" s="51" t="str">
        <f>IF(AJ158="ALTO","ALTO",IF(AK158="ALTO","ALTO",IF(AL158="ALTO","ALTO",IF(AJ158="MEDIO", "MEDIO",IF(AK158="MEDIO","MEDIO",IF(AL158="MEDIO","MEDIO","BAJO"))))))</f>
        <v>MEDIO</v>
      </c>
      <c r="AN158" s="50" t="str">
        <f>T158</f>
        <v>2) INFORMACIÓN PÚBLICA CLASIFICADA</v>
      </c>
      <c r="AO158" s="50"/>
      <c r="AP158" s="50"/>
      <c r="AQ158" s="50"/>
      <c r="AR158" s="180" t="s">
        <v>146</v>
      </c>
    </row>
    <row r="159" spans="1:44" ht="170.25" customHeight="1" x14ac:dyDescent="0.2">
      <c r="A159" s="50" t="s">
        <v>660</v>
      </c>
      <c r="B159" s="50" t="s">
        <v>661</v>
      </c>
      <c r="C159" s="50" t="s">
        <v>662</v>
      </c>
      <c r="D159" s="50" t="s">
        <v>186</v>
      </c>
      <c r="E159" s="50" t="s">
        <v>127</v>
      </c>
      <c r="F159" s="50" t="s">
        <v>128</v>
      </c>
      <c r="G159" s="50" t="s">
        <v>673</v>
      </c>
      <c r="H159" s="50" t="s">
        <v>1659</v>
      </c>
      <c r="I159" s="152" t="s">
        <v>1660</v>
      </c>
      <c r="J159" s="50" t="s">
        <v>132</v>
      </c>
      <c r="K159" s="50" t="s">
        <v>133</v>
      </c>
      <c r="L159" s="50" t="s">
        <v>134</v>
      </c>
      <c r="M159" s="50" t="s">
        <v>1661</v>
      </c>
      <c r="N159" s="50" t="s">
        <v>1662</v>
      </c>
      <c r="O159" s="50" t="s">
        <v>137</v>
      </c>
      <c r="P159" s="153" t="s">
        <v>672</v>
      </c>
      <c r="Q159" s="50" t="s">
        <v>216</v>
      </c>
      <c r="R159" s="50" t="s">
        <v>662</v>
      </c>
      <c r="S159" s="50" t="s">
        <v>662</v>
      </c>
      <c r="T159" s="50" t="s">
        <v>264</v>
      </c>
      <c r="U159" s="50" t="s">
        <v>140</v>
      </c>
      <c r="V159" s="50" t="e">
        <f t="shared" si="36"/>
        <v>#N/A</v>
      </c>
      <c r="W159" s="50" t="s">
        <v>153</v>
      </c>
      <c r="X159" s="50" t="s">
        <v>224</v>
      </c>
      <c r="Y159" s="50" t="s">
        <v>143</v>
      </c>
      <c r="Z159" s="50" t="s">
        <v>144</v>
      </c>
      <c r="AA159" s="153">
        <v>45657</v>
      </c>
      <c r="AB159" s="50" t="s">
        <v>225</v>
      </c>
      <c r="AC159" s="153">
        <v>45266</v>
      </c>
      <c r="AD159" s="50" t="str">
        <f>VLOOKUP($T159,Tipologias!$F$64:$G$67,2,FALSE)</f>
        <v>MEDIO</v>
      </c>
      <c r="AE159" s="50">
        <f t="shared" si="51"/>
        <v>2</v>
      </c>
      <c r="AF159" s="50" t="str">
        <f>VLOOKUP($U159,Tipologias!$C$25:$E$29,3,FALSE)</f>
        <v>MEDIO</v>
      </c>
      <c r="AG159" s="50">
        <f t="shared" si="46"/>
        <v>2</v>
      </c>
      <c r="AH159" s="50">
        <f>VLOOKUP($X159,Tipologias!$C$43:$D$47,2,FALSE)</f>
        <v>1</v>
      </c>
      <c r="AI159" s="50">
        <f>VLOOKUP($Y159,Tipologias!$C$51:$D$59,2,FALSE)</f>
        <v>1</v>
      </c>
      <c r="AJ159" s="50" t="str">
        <f t="shared" si="38"/>
        <v>MEDIO</v>
      </c>
      <c r="AK159" s="50" t="str">
        <f>VLOOKUP($W159,Tipologias!$C$33:$E$37,3,FALSE)</f>
        <v>ALTO</v>
      </c>
      <c r="AL159" s="50" t="str">
        <f t="shared" si="37"/>
        <v>MEDIO</v>
      </c>
      <c r="AM159" s="51" t="str">
        <f t="shared" si="39"/>
        <v>ALTO</v>
      </c>
      <c r="AN159" s="50" t="str">
        <f t="shared" si="40"/>
        <v>2) INFORMACIÓN PÚBLICA CLASIFICADA</v>
      </c>
      <c r="AO159" s="50" t="e">
        <f>VLOOKUP($T159,Tipologias!$C$6:$I$21,3,FALSE)</f>
        <v>#N/A</v>
      </c>
      <c r="AP159" s="50" t="e">
        <f t="shared" si="47"/>
        <v>#N/A</v>
      </c>
      <c r="AQ159" s="50" t="e">
        <f>VLOOKUP($T159,Tipologias!$C$6:$I$21,5,FALSE)</f>
        <v>#N/A</v>
      </c>
      <c r="AR159" s="180" t="s">
        <v>146</v>
      </c>
    </row>
    <row r="160" spans="1:44" ht="70.5" customHeight="1" x14ac:dyDescent="0.2">
      <c r="A160" s="50" t="s">
        <v>660</v>
      </c>
      <c r="B160" s="50" t="s">
        <v>661</v>
      </c>
      <c r="C160" s="50" t="s">
        <v>662</v>
      </c>
      <c r="D160" s="50" t="s">
        <v>186</v>
      </c>
      <c r="E160" s="50" t="s">
        <v>127</v>
      </c>
      <c r="F160" s="50" t="s">
        <v>128</v>
      </c>
      <c r="G160" s="50" t="s">
        <v>679</v>
      </c>
      <c r="H160" s="50" t="s">
        <v>680</v>
      </c>
      <c r="I160" s="152" t="s">
        <v>1864</v>
      </c>
      <c r="J160" s="50" t="s">
        <v>132</v>
      </c>
      <c r="K160" s="50" t="s">
        <v>281</v>
      </c>
      <c r="L160" s="50" t="s">
        <v>134</v>
      </c>
      <c r="M160" s="50" t="s">
        <v>184</v>
      </c>
      <c r="N160" s="50" t="s">
        <v>1863</v>
      </c>
      <c r="O160" s="50" t="s">
        <v>137</v>
      </c>
      <c r="P160" s="153">
        <v>44123</v>
      </c>
      <c r="Q160" s="50" t="s">
        <v>216</v>
      </c>
      <c r="R160" s="50" t="s">
        <v>662</v>
      </c>
      <c r="S160" s="50" t="s">
        <v>125</v>
      </c>
      <c r="T160" s="50" t="s">
        <v>264</v>
      </c>
      <c r="U160" s="50" t="s">
        <v>140</v>
      </c>
      <c r="V160" s="50" t="e">
        <f t="shared" si="36"/>
        <v>#N/A</v>
      </c>
      <c r="W160" s="50" t="s">
        <v>168</v>
      </c>
      <c r="X160" s="50" t="s">
        <v>224</v>
      </c>
      <c r="Y160" s="50" t="s">
        <v>143</v>
      </c>
      <c r="Z160" s="50" t="s">
        <v>144</v>
      </c>
      <c r="AA160" s="153">
        <v>45657</v>
      </c>
      <c r="AB160" s="50" t="s">
        <v>225</v>
      </c>
      <c r="AC160" s="153">
        <v>45266</v>
      </c>
      <c r="AD160" s="50" t="str">
        <f>VLOOKUP($T160,Tipologias!$F$64:$G$67,2,FALSE)</f>
        <v>MEDIO</v>
      </c>
      <c r="AE160" s="50">
        <f t="shared" si="51"/>
        <v>2</v>
      </c>
      <c r="AF160" s="50" t="str">
        <f>VLOOKUP($U160,Tipologias!$C$25:$E$29,3,FALSE)</f>
        <v>MEDIO</v>
      </c>
      <c r="AG160" s="50">
        <f t="shared" si="46"/>
        <v>2</v>
      </c>
      <c r="AH160" s="50">
        <f>VLOOKUP($X160,Tipologias!$C$43:$D$47,2,FALSE)</f>
        <v>1</v>
      </c>
      <c r="AI160" s="50">
        <f>VLOOKUP($Y160,Tipologias!$C$51:$D$59,2,FALSE)</f>
        <v>1</v>
      </c>
      <c r="AJ160" s="50" t="str">
        <f t="shared" si="38"/>
        <v>MEDIO</v>
      </c>
      <c r="AK160" s="50" t="str">
        <f>VLOOKUP($W160,Tipologias!$C$33:$E$37,3,FALSE)</f>
        <v>MEDIO</v>
      </c>
      <c r="AL160" s="50" t="str">
        <f t="shared" si="37"/>
        <v>MEDIO</v>
      </c>
      <c r="AM160" s="51" t="str">
        <f t="shared" si="39"/>
        <v>MEDIO</v>
      </c>
      <c r="AN160" s="50" t="str">
        <f t="shared" si="40"/>
        <v>2) INFORMACIÓN PÚBLICA CLASIFICADA</v>
      </c>
      <c r="AO160" s="50" t="e">
        <f>VLOOKUP($T160,Tipologias!$C$6:$I$21,3,FALSE)</f>
        <v>#N/A</v>
      </c>
      <c r="AP160" s="50" t="e">
        <f t="shared" si="47"/>
        <v>#N/A</v>
      </c>
      <c r="AQ160" s="50" t="e">
        <f>VLOOKUP($T160,Tipologias!$C$6:$I$21,5,FALSE)</f>
        <v>#N/A</v>
      </c>
      <c r="AR160" s="180" t="s">
        <v>146</v>
      </c>
    </row>
    <row r="161" spans="1:482" ht="93" customHeight="1" x14ac:dyDescent="0.2">
      <c r="A161" s="50" t="s">
        <v>660</v>
      </c>
      <c r="B161" s="50" t="s">
        <v>661</v>
      </c>
      <c r="C161" s="50" t="s">
        <v>662</v>
      </c>
      <c r="D161" s="50" t="s">
        <v>186</v>
      </c>
      <c r="E161" s="50" t="s">
        <v>127</v>
      </c>
      <c r="F161" s="50" t="s">
        <v>128</v>
      </c>
      <c r="G161" s="50" t="s">
        <v>679</v>
      </c>
      <c r="H161" s="50" t="s">
        <v>686</v>
      </c>
      <c r="I161" s="152" t="s">
        <v>1663</v>
      </c>
      <c r="J161" s="50" t="s">
        <v>132</v>
      </c>
      <c r="K161" s="50" t="s">
        <v>133</v>
      </c>
      <c r="L161" s="50" t="s">
        <v>134</v>
      </c>
      <c r="M161" s="50" t="s">
        <v>285</v>
      </c>
      <c r="N161" s="50" t="s">
        <v>227</v>
      </c>
      <c r="O161" s="50" t="s">
        <v>137</v>
      </c>
      <c r="P161" s="153" t="s">
        <v>685</v>
      </c>
      <c r="Q161" s="50" t="s">
        <v>216</v>
      </c>
      <c r="R161" s="50" t="s">
        <v>662</v>
      </c>
      <c r="S161" s="50" t="s">
        <v>125</v>
      </c>
      <c r="T161" s="50" t="s">
        <v>139</v>
      </c>
      <c r="U161" s="50" t="s">
        <v>167</v>
      </c>
      <c r="V161" s="50" t="str">
        <f t="shared" si="36"/>
        <v>LEY 527 ARTÍCULO 27 Y 28
ARTÍCULO  27. "TODAS LAS PERSONAS TIENEN DERECHO A CONSULTAR LOS DOCUMENTOS DE ARCHIVOS PÚBLICOS Y A QUE SE LES EXPIDA COPIA DE LOS MISMOS, SIEMPRE QUE DICHOS DOCUMENTOS NO TENGAN CARÁCTER RESERVADO CONFORME A LA CONSTITUCIÓN O A LA LEY."</v>
      </c>
      <c r="W161" s="50" t="s">
        <v>168</v>
      </c>
      <c r="X161" s="50" t="s">
        <v>154</v>
      </c>
      <c r="Y161" s="50" t="s">
        <v>143</v>
      </c>
      <c r="Z161" s="50" t="s">
        <v>144</v>
      </c>
      <c r="AA161" s="153">
        <v>45657</v>
      </c>
      <c r="AB161" s="50" t="s">
        <v>225</v>
      </c>
      <c r="AC161" s="153">
        <v>45266</v>
      </c>
      <c r="AD161" s="50" t="str">
        <f>VLOOKUP($T161,Tipologias!$F$64:$G$67,2,FALSE)</f>
        <v>BAJO</v>
      </c>
      <c r="AE161" s="50">
        <f t="shared" si="51"/>
        <v>1</v>
      </c>
      <c r="AF161" s="50" t="str">
        <f>VLOOKUP($U161,Tipologias!$C$25:$E$29,3,FALSE)</f>
        <v>BAJO</v>
      </c>
      <c r="AG161" s="50">
        <f t="shared" si="46"/>
        <v>1</v>
      </c>
      <c r="AH161" s="50">
        <f>VLOOKUP($X161,Tipologias!$C$43:$D$47,2,FALSE)</f>
        <v>1.5</v>
      </c>
      <c r="AI161" s="50">
        <f>VLOOKUP($Y161,Tipologias!$C$51:$D$59,2,FALSE)</f>
        <v>1</v>
      </c>
      <c r="AJ161" s="50" t="str">
        <f t="shared" si="38"/>
        <v>BAJO</v>
      </c>
      <c r="AK161" s="50" t="str">
        <f>VLOOKUP($W161,Tipologias!$C$33:$E$37,3,FALSE)</f>
        <v>MEDIO</v>
      </c>
      <c r="AL161" s="50" t="str">
        <f t="shared" si="37"/>
        <v>MEDIO</v>
      </c>
      <c r="AM161" s="51" t="str">
        <f t="shared" si="39"/>
        <v>MEDIO</v>
      </c>
      <c r="AN161" s="50" t="str">
        <f t="shared" si="40"/>
        <v>1) INFORMACIÓN PÚBLICA</v>
      </c>
      <c r="AO161" s="50" t="str">
        <f>VLOOKUP($T161,Tipologias!$C$6:$I$21,3,FALSE)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61" s="50" t="str">
        <f t="shared" si="47"/>
        <v>LEY 527 ARTÍCULO 27 Y 28
ARTÍCULO  27. "TODAS LAS PERSONAS TIENEN DERECHO A CONSULTAR LOS DOCUMENTOS DE ARCHIVOS PÚBLICOS Y A QUE SE LES EXPIDA COPIA DE LOS MISMOS, SIEMPRE QUE DICHOS DOCUMENTOS NO TENGAN CARÁCTER RESERVADO CONFORME A LA CONSTITUCIÓN O A LA LEY."</v>
      </c>
      <c r="AQ161" s="50" t="str">
        <f>VLOOKUP($T161,Tipologias!$C$6:$I$21,5,FALSE)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61" s="180" t="s">
        <v>146</v>
      </c>
    </row>
    <row r="162" spans="1:482" ht="83.25" customHeight="1" x14ac:dyDescent="0.2">
      <c r="A162" s="50" t="s">
        <v>660</v>
      </c>
      <c r="B162" s="50" t="s">
        <v>661</v>
      </c>
      <c r="C162" s="50" t="s">
        <v>662</v>
      </c>
      <c r="D162" s="50" t="s">
        <v>186</v>
      </c>
      <c r="E162" s="50" t="s">
        <v>127</v>
      </c>
      <c r="F162" s="50" t="s">
        <v>128</v>
      </c>
      <c r="G162" s="50" t="s">
        <v>688</v>
      </c>
      <c r="H162" s="50" t="s">
        <v>689</v>
      </c>
      <c r="I162" s="152" t="s">
        <v>1866</v>
      </c>
      <c r="J162" s="50" t="s">
        <v>132</v>
      </c>
      <c r="K162" s="50" t="s">
        <v>133</v>
      </c>
      <c r="L162" s="50" t="s">
        <v>134</v>
      </c>
      <c r="M162" s="50" t="s">
        <v>285</v>
      </c>
      <c r="N162" s="50" t="s">
        <v>227</v>
      </c>
      <c r="O162" s="50" t="s">
        <v>137</v>
      </c>
      <c r="P162" s="153" t="s">
        <v>685</v>
      </c>
      <c r="Q162" s="50" t="s">
        <v>216</v>
      </c>
      <c r="R162" s="50" t="s">
        <v>662</v>
      </c>
      <c r="S162" s="50" t="s">
        <v>125</v>
      </c>
      <c r="T162" s="50" t="s">
        <v>139</v>
      </c>
      <c r="U162" s="50" t="s">
        <v>167</v>
      </c>
      <c r="V162" s="50" t="str">
        <f t="shared" si="36"/>
        <v>LEY 527 ARTÍCULO 27 Y 28
ARTÍCULO  27. "TODAS LAS PERSONAS TIENEN DERECHO A CONSULTAR LOS DOCUMENTOS DE ARCHIVOS PÚBLICOS Y A QUE SE LES EXPIDA COPIA DE LOS MISMOS, SIEMPRE QUE DICHOS DOCUMENTOS NO TENGAN CARÁCTER RESERVADO CONFORME A LA CONSTITUCIÓN O A LA LEY."</v>
      </c>
      <c r="W162" s="50" t="s">
        <v>168</v>
      </c>
      <c r="X162" s="50" t="s">
        <v>154</v>
      </c>
      <c r="Y162" s="50" t="s">
        <v>143</v>
      </c>
      <c r="Z162" s="50" t="s">
        <v>144</v>
      </c>
      <c r="AA162" s="153">
        <v>45657</v>
      </c>
      <c r="AB162" s="50" t="s">
        <v>225</v>
      </c>
      <c r="AC162" s="153">
        <v>45266</v>
      </c>
      <c r="AD162" s="50" t="str">
        <f>VLOOKUP($T162,Tipologias!$F$64:$G$67,2,FALSE)</f>
        <v>BAJO</v>
      </c>
      <c r="AE162" s="50">
        <f t="shared" si="51"/>
        <v>1</v>
      </c>
      <c r="AF162" s="50" t="str">
        <f>VLOOKUP($U162,Tipologias!$C$25:$E$29,3,FALSE)</f>
        <v>BAJO</v>
      </c>
      <c r="AG162" s="50">
        <f t="shared" si="46"/>
        <v>1</v>
      </c>
      <c r="AH162" s="50">
        <f>VLOOKUP($X162,Tipologias!$C$43:$D$47,2,FALSE)</f>
        <v>1.5</v>
      </c>
      <c r="AI162" s="50">
        <f>VLOOKUP($Y162,Tipologias!$C$51:$D$59,2,FALSE)</f>
        <v>1</v>
      </c>
      <c r="AJ162" s="50" t="str">
        <f t="shared" si="38"/>
        <v>BAJO</v>
      </c>
      <c r="AK162" s="50" t="str">
        <f>VLOOKUP($W162,Tipologias!$C$33:$E$37,3,FALSE)</f>
        <v>MEDIO</v>
      </c>
      <c r="AL162" s="50" t="str">
        <f t="shared" si="37"/>
        <v>MEDIO</v>
      </c>
      <c r="AM162" s="51" t="str">
        <f t="shared" si="39"/>
        <v>MEDIO</v>
      </c>
      <c r="AN162" s="50" t="str">
        <f t="shared" si="40"/>
        <v>1) INFORMACIÓN PÚBLICA</v>
      </c>
      <c r="AO162" s="50" t="str">
        <f>VLOOKUP($T162,Tipologias!$C$6:$I$21,3,FALSE)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62" s="50" t="str">
        <f t="shared" si="47"/>
        <v>LEY 527 ARTÍCULO 27 Y 28
ARTÍCULO  27. "TODAS LAS PERSONAS TIENEN DERECHO A CONSULTAR LOS DOCUMENTOS DE ARCHIVOS PÚBLICOS Y A QUE SE LES EXPIDA COPIA DE LOS MISMOS, SIEMPRE QUE DICHOS DOCUMENTOS NO TENGAN CARÁCTER RESERVADO CONFORME A LA CONSTITUCIÓN O A LA LEY."</v>
      </c>
      <c r="AQ162" s="50" t="str">
        <f>VLOOKUP($T162,Tipologias!$C$6:$I$21,5,FALSE)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62" s="180" t="s">
        <v>146</v>
      </c>
    </row>
    <row r="163" spans="1:482" ht="66" customHeight="1" x14ac:dyDescent="0.2">
      <c r="A163" s="50" t="s">
        <v>660</v>
      </c>
      <c r="B163" s="50" t="s">
        <v>661</v>
      </c>
      <c r="C163" s="50" t="s">
        <v>662</v>
      </c>
      <c r="D163" s="50" t="s">
        <v>186</v>
      </c>
      <c r="E163" s="50" t="s">
        <v>127</v>
      </c>
      <c r="F163" s="50" t="s">
        <v>128</v>
      </c>
      <c r="G163" s="50" t="s">
        <v>688</v>
      </c>
      <c r="H163" s="50" t="s">
        <v>692</v>
      </c>
      <c r="I163" s="226" t="s">
        <v>1900</v>
      </c>
      <c r="J163" s="50" t="s">
        <v>132</v>
      </c>
      <c r="K163" s="50" t="s">
        <v>281</v>
      </c>
      <c r="L163" s="50" t="s">
        <v>134</v>
      </c>
      <c r="M163" s="50" t="s">
        <v>285</v>
      </c>
      <c r="N163" s="50" t="s">
        <v>227</v>
      </c>
      <c r="O163" s="50" t="s">
        <v>137</v>
      </c>
      <c r="P163" s="153" t="s">
        <v>694</v>
      </c>
      <c r="Q163" s="50" t="s">
        <v>186</v>
      </c>
      <c r="R163" s="50" t="s">
        <v>662</v>
      </c>
      <c r="S163" s="50" t="s">
        <v>125</v>
      </c>
      <c r="T163" s="50" t="s">
        <v>139</v>
      </c>
      <c r="U163" s="50" t="s">
        <v>167</v>
      </c>
      <c r="V163" s="50" t="str">
        <f t="shared" si="36"/>
        <v>LEY 527 ARTÍCULO 27 Y 28
ARTÍCULO  27. "TODAS LAS PERSONAS TIENEN DERECHO A CONSULTAR LOS DOCUMENTOS DE ARCHIVOS PÚBLICOS Y A QUE SE LES EXPIDA COPIA DE LOS MISMOS, SIEMPRE QUE DICHOS DOCUMENTOS NO TENGAN CARÁCTER RESERVADO CONFORME A LA CONSTITUCIÓN O A LA LEY."</v>
      </c>
      <c r="W163" s="50" t="s">
        <v>153</v>
      </c>
      <c r="X163" s="50" t="s">
        <v>224</v>
      </c>
      <c r="Y163" s="50" t="s">
        <v>155</v>
      </c>
      <c r="Z163" s="50" t="s">
        <v>144</v>
      </c>
      <c r="AA163" s="153">
        <v>45657</v>
      </c>
      <c r="AB163" s="50" t="s">
        <v>225</v>
      </c>
      <c r="AC163" s="153">
        <v>45266</v>
      </c>
      <c r="AD163" s="50" t="str">
        <f>VLOOKUP($T163,Tipologias!$F$64:$G$67,2,FALSE)</f>
        <v>BAJO</v>
      </c>
      <c r="AE163" s="50">
        <f t="shared" si="51"/>
        <v>1</v>
      </c>
      <c r="AF163" s="50" t="str">
        <f>VLOOKUP($U163,Tipologias!$C$25:$E$29,3,FALSE)</f>
        <v>BAJO</v>
      </c>
      <c r="AG163" s="50">
        <f t="shared" si="46"/>
        <v>1</v>
      </c>
      <c r="AH163" s="50">
        <f>VLOOKUP($X163,Tipologias!$C$43:$D$47,2,FALSE)</f>
        <v>1</v>
      </c>
      <c r="AI163" s="50">
        <f>VLOOKUP($Y163,Tipologias!$C$51:$D$59,2,FALSE)</f>
        <v>1.25</v>
      </c>
      <c r="AJ163" s="50" t="str">
        <f t="shared" si="38"/>
        <v>BAJO</v>
      </c>
      <c r="AK163" s="50" t="str">
        <f>VLOOKUP($W163,Tipologias!$C$33:$E$37,3,FALSE)</f>
        <v>ALTO</v>
      </c>
      <c r="AL163" s="50" t="str">
        <f t="shared" si="37"/>
        <v>MEDIO</v>
      </c>
      <c r="AM163" s="51" t="str">
        <f t="shared" si="39"/>
        <v>ALTO</v>
      </c>
      <c r="AN163" s="50" t="str">
        <f t="shared" si="40"/>
        <v>1) INFORMACIÓN PÚBLICA</v>
      </c>
      <c r="AO163" s="50" t="str">
        <f>VLOOKUP($T163,Tipologias!$C$6:$I$21,3,FALSE)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63" s="50" t="str">
        <f t="shared" si="47"/>
        <v>LEY 527 ARTÍCULO 27 Y 28
ARTÍCULO  27. "TODAS LAS PERSONAS TIENEN DERECHO A CONSULTAR LOS DOCUMENTOS DE ARCHIVOS PÚBLICOS Y A QUE SE LES EXPIDA COPIA DE LOS MISMOS, SIEMPRE QUE DICHOS DOCUMENTOS NO TENGAN CARÁCTER RESERVADO CONFORME A LA CONSTITUCIÓN O A LA LEY."</v>
      </c>
      <c r="AQ163" s="50" t="str">
        <f>VLOOKUP($T163,Tipologias!$C$6:$I$21,5,FALSE)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63" s="180" t="s">
        <v>146</v>
      </c>
    </row>
    <row r="164" spans="1:482" ht="60.75" customHeight="1" x14ac:dyDescent="0.2">
      <c r="A164" s="50" t="s">
        <v>660</v>
      </c>
      <c r="B164" s="50" t="s">
        <v>661</v>
      </c>
      <c r="C164" s="50" t="s">
        <v>662</v>
      </c>
      <c r="D164" s="50" t="s">
        <v>186</v>
      </c>
      <c r="E164" s="50" t="s">
        <v>127</v>
      </c>
      <c r="F164" s="50" t="s">
        <v>128</v>
      </c>
      <c r="G164" s="50" t="s">
        <v>663</v>
      </c>
      <c r="H164" s="50" t="s">
        <v>698</v>
      </c>
      <c r="I164" s="226" t="s">
        <v>1876</v>
      </c>
      <c r="J164" s="50" t="s">
        <v>132</v>
      </c>
      <c r="K164" s="50" t="s">
        <v>281</v>
      </c>
      <c r="L164" s="50" t="s">
        <v>134</v>
      </c>
      <c r="M164" s="50" t="s">
        <v>285</v>
      </c>
      <c r="N164" s="50" t="s">
        <v>227</v>
      </c>
      <c r="O164" s="50" t="s">
        <v>137</v>
      </c>
      <c r="P164" s="153">
        <v>44876</v>
      </c>
      <c r="Q164" s="50" t="s">
        <v>186</v>
      </c>
      <c r="R164" s="50" t="s">
        <v>662</v>
      </c>
      <c r="S164" s="50" t="s">
        <v>125</v>
      </c>
      <c r="T164" s="50" t="s">
        <v>139</v>
      </c>
      <c r="U164" s="50" t="s">
        <v>167</v>
      </c>
      <c r="V164" s="50" t="str">
        <f t="shared" si="36"/>
        <v>LEY 527 ARTÍCULO 27 Y 28
ARTÍCULO  27. "TODAS LAS PERSONAS TIENEN DERECHO A CONSULTAR LOS DOCUMENTOS DE ARCHIVOS PÚBLICOS Y A QUE SE LES EXPIDA COPIA DE LOS MISMOS, SIEMPRE QUE DICHOS DOCUMENTOS NO TENGAN CARÁCTER RESERVADO CONFORME A LA CONSTITUCIÓN O A LA LEY."</v>
      </c>
      <c r="W164" s="50" t="s">
        <v>1205</v>
      </c>
      <c r="X164" s="50" t="s">
        <v>224</v>
      </c>
      <c r="Y164" s="50" t="s">
        <v>471</v>
      </c>
      <c r="Z164" s="50" t="s">
        <v>144</v>
      </c>
      <c r="AA164" s="153">
        <v>45657</v>
      </c>
      <c r="AB164" s="50" t="s">
        <v>225</v>
      </c>
      <c r="AC164" s="153">
        <v>45266</v>
      </c>
      <c r="AD164" s="50" t="str">
        <f>VLOOKUP($T164,Tipologias!$F$64:$G$67,2,FALSE)</f>
        <v>BAJO</v>
      </c>
      <c r="AE164" s="50">
        <f t="shared" si="51"/>
        <v>1</v>
      </c>
      <c r="AF164" s="50" t="str">
        <f>VLOOKUP($U164,Tipologias!$C$25:$E$29,3,FALSE)</f>
        <v>BAJO</v>
      </c>
      <c r="AG164" s="50">
        <f t="shared" si="46"/>
        <v>1</v>
      </c>
      <c r="AH164" s="50">
        <f>VLOOKUP($X164,Tipologias!$C$43:$D$47,2,FALSE)</f>
        <v>1</v>
      </c>
      <c r="AI164" s="50">
        <f>VLOOKUP($Y164,Tipologias!$C$51:$D$59,2,FALSE)</f>
        <v>1.5</v>
      </c>
      <c r="AJ164" s="50" t="str">
        <f t="shared" si="38"/>
        <v>BAJO</v>
      </c>
      <c r="AK164" s="50" t="str">
        <f>VLOOKUP($W164,Tipologias!$C$33:$E$37,3,FALSE)</f>
        <v>ALTO</v>
      </c>
      <c r="AL164" s="50" t="str">
        <f t="shared" si="37"/>
        <v>MEDIO</v>
      </c>
      <c r="AM164" s="51" t="str">
        <f t="shared" si="39"/>
        <v>ALTO</v>
      </c>
      <c r="AN164" s="50" t="str">
        <f t="shared" si="40"/>
        <v>1) INFORMACIÓN PÚBLICA</v>
      </c>
      <c r="AO164" s="50" t="str">
        <f>VLOOKUP($T164,Tipologias!$C$6:$I$21,3,FALSE)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64" s="50" t="str">
        <f t="shared" si="47"/>
        <v>LEY 527 ARTÍCULO 27 Y 28
ARTÍCULO  27. "TODAS LAS PERSONAS TIENEN DERECHO A CONSULTAR LOS DOCUMENTOS DE ARCHIVOS PÚBLICOS Y A QUE SE LES EXPIDA COPIA DE LOS MISMOS, SIEMPRE QUE DICHOS DOCUMENTOS NO TENGAN CARÁCTER RESERVADO CONFORME A LA CONSTITUCIÓN O A LA LEY."</v>
      </c>
      <c r="AQ164" s="50" t="str">
        <f>VLOOKUP($T164,Tipologias!$C$6:$I$21,5,FALSE)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64" s="180" t="s">
        <v>146</v>
      </c>
    </row>
    <row r="165" spans="1:482" ht="93.75" customHeight="1" x14ac:dyDescent="0.2">
      <c r="A165" s="50" t="s">
        <v>660</v>
      </c>
      <c r="B165" s="50" t="s">
        <v>661</v>
      </c>
      <c r="C165" s="50" t="s">
        <v>662</v>
      </c>
      <c r="D165" s="50" t="s">
        <v>186</v>
      </c>
      <c r="E165" s="50" t="s">
        <v>127</v>
      </c>
      <c r="F165" s="50" t="s">
        <v>128</v>
      </c>
      <c r="G165" s="50" t="s">
        <v>663</v>
      </c>
      <c r="H165" s="50" t="s">
        <v>668</v>
      </c>
      <c r="I165" s="152" t="s">
        <v>1867</v>
      </c>
      <c r="J165" s="50" t="s">
        <v>132</v>
      </c>
      <c r="K165" s="50" t="s">
        <v>133</v>
      </c>
      <c r="L165" s="50" t="s">
        <v>134</v>
      </c>
      <c r="M165" s="50" t="s">
        <v>1868</v>
      </c>
      <c r="N165" s="50" t="s">
        <v>1662</v>
      </c>
      <c r="O165" s="50" t="s">
        <v>137</v>
      </c>
      <c r="P165" s="153">
        <v>44123</v>
      </c>
      <c r="Q165" s="50" t="s">
        <v>216</v>
      </c>
      <c r="R165" s="50" t="s">
        <v>662</v>
      </c>
      <c r="S165" s="50" t="s">
        <v>125</v>
      </c>
      <c r="T165" s="50" t="s">
        <v>264</v>
      </c>
      <c r="U165" s="50" t="s">
        <v>140</v>
      </c>
      <c r="V165" s="50" t="e">
        <f t="shared" si="36"/>
        <v>#N/A</v>
      </c>
      <c r="W165" s="50" t="s">
        <v>168</v>
      </c>
      <c r="X165" s="50" t="s">
        <v>224</v>
      </c>
      <c r="Y165" s="50" t="s">
        <v>143</v>
      </c>
      <c r="Z165" s="50" t="s">
        <v>144</v>
      </c>
      <c r="AA165" s="153">
        <v>45657</v>
      </c>
      <c r="AB165" s="50" t="s">
        <v>225</v>
      </c>
      <c r="AC165" s="153">
        <v>45266</v>
      </c>
      <c r="AD165" s="50" t="str">
        <f>VLOOKUP($T165,Tipologias!$F$64:$G$67,2,FALSE)</f>
        <v>MEDIO</v>
      </c>
      <c r="AE165" s="50">
        <f t="shared" si="51"/>
        <v>2</v>
      </c>
      <c r="AF165" s="50" t="str">
        <f>VLOOKUP($U165,Tipologias!$C$25:$E$29,3,FALSE)</f>
        <v>MEDIO</v>
      </c>
      <c r="AG165" s="50">
        <f t="shared" si="46"/>
        <v>2</v>
      </c>
      <c r="AH165" s="50">
        <f>VLOOKUP($X165,Tipologias!$C$43:$D$47,2,FALSE)</f>
        <v>1</v>
      </c>
      <c r="AI165" s="50">
        <f>VLOOKUP($Y165,Tipologias!$C$51:$D$59,2,FALSE)</f>
        <v>1</v>
      </c>
      <c r="AJ165" s="50" t="str">
        <f t="shared" si="38"/>
        <v>MEDIO</v>
      </c>
      <c r="AK165" s="50" t="str">
        <f>VLOOKUP($W165,Tipologias!$C$33:$E$37,3,FALSE)</f>
        <v>MEDIO</v>
      </c>
      <c r="AL165" s="50" t="str">
        <f t="shared" si="37"/>
        <v>MEDIO</v>
      </c>
      <c r="AM165" s="51" t="str">
        <f t="shared" si="39"/>
        <v>MEDIO</v>
      </c>
      <c r="AN165" s="50" t="str">
        <f t="shared" si="40"/>
        <v>2) INFORMACIÓN PÚBLICA CLASIFICADA</v>
      </c>
      <c r="AO165" s="50" t="e">
        <f>VLOOKUP($T165,Tipologias!$C$6:$I$21,3,FALSE)</f>
        <v>#N/A</v>
      </c>
      <c r="AP165" s="50" t="e">
        <f t="shared" si="47"/>
        <v>#N/A</v>
      </c>
      <c r="AQ165" s="50" t="e">
        <f>VLOOKUP($T165,Tipologias!$C$6:$I$21,5,FALSE)</f>
        <v>#N/A</v>
      </c>
      <c r="AR165" s="180" t="s">
        <v>146</v>
      </c>
    </row>
    <row r="166" spans="1:482" ht="67.5" customHeight="1" x14ac:dyDescent="0.2">
      <c r="A166" s="50" t="s">
        <v>660</v>
      </c>
      <c r="B166" s="50" t="s">
        <v>661</v>
      </c>
      <c r="C166" s="50" t="s">
        <v>662</v>
      </c>
      <c r="D166" s="50" t="s">
        <v>186</v>
      </c>
      <c r="E166" s="50" t="s">
        <v>347</v>
      </c>
      <c r="F166" s="50" t="s">
        <v>128</v>
      </c>
      <c r="G166" s="50" t="s">
        <v>186</v>
      </c>
      <c r="H166" s="50" t="s">
        <v>1901</v>
      </c>
      <c r="I166" s="152" t="s">
        <v>1902</v>
      </c>
      <c r="J166" s="50" t="s">
        <v>132</v>
      </c>
      <c r="K166" s="50" t="s">
        <v>133</v>
      </c>
      <c r="L166" s="50" t="s">
        <v>134</v>
      </c>
      <c r="M166" s="50" t="s">
        <v>285</v>
      </c>
      <c r="N166" s="50" t="s">
        <v>1751</v>
      </c>
      <c r="O166" s="50" t="s">
        <v>137</v>
      </c>
      <c r="P166" s="153">
        <v>43428</v>
      </c>
      <c r="Q166" s="50" t="s">
        <v>216</v>
      </c>
      <c r="R166" s="50" t="s">
        <v>1903</v>
      </c>
      <c r="S166" s="50" t="s">
        <v>125</v>
      </c>
      <c r="T166" s="50" t="s">
        <v>264</v>
      </c>
      <c r="U166" s="50" t="s">
        <v>140</v>
      </c>
      <c r="V166" s="50" t="e">
        <f t="shared" ref="V166:V200" si="52">INDEX(tipo1,MATCH(T166,procesa,0),4,1)</f>
        <v>#N/A</v>
      </c>
      <c r="W166" s="50" t="s">
        <v>168</v>
      </c>
      <c r="X166" s="50" t="s">
        <v>224</v>
      </c>
      <c r="Y166" s="50" t="s">
        <v>180</v>
      </c>
      <c r="Z166" s="50" t="s">
        <v>144</v>
      </c>
      <c r="AA166" s="153">
        <v>45657</v>
      </c>
      <c r="AB166" s="50" t="s">
        <v>225</v>
      </c>
      <c r="AC166" s="153">
        <v>45266</v>
      </c>
      <c r="AD166" s="50" t="str">
        <f>VLOOKUP($T166,Tipologias!$F$64:$G$67,2,FALSE)</f>
        <v>MEDIO</v>
      </c>
      <c r="AE166" s="50">
        <f t="shared" si="51"/>
        <v>2</v>
      </c>
      <c r="AF166" s="50" t="str">
        <f>VLOOKUP($U166,Tipologias!$C$25:$E$29,3,FALSE)</f>
        <v>MEDIO</v>
      </c>
      <c r="AG166" s="50">
        <f t="shared" ref="AG166:AG201" si="53">IF(U166="",0,IF(AF166="Bajo",1,IF(AF166="Medio",2,3)))</f>
        <v>2</v>
      </c>
      <c r="AH166" s="50">
        <f>VLOOKUP($X166,Tipologias!$C$43:$D$47,2,FALSE)</f>
        <v>1</v>
      </c>
      <c r="AI166" s="50">
        <f>VLOOKUP($Y166,Tipologias!$C$51:$D$59,2,FALSE)</f>
        <v>0.5</v>
      </c>
      <c r="AJ166" s="50" t="str">
        <f t="shared" ref="AJ166:AJ200" si="54">IF(MAX(AE166,AG166)=3,"ALTO",IF(MAX(AE166,AG166)=2,"MEDIO","BAJO"))</f>
        <v>MEDIO</v>
      </c>
      <c r="AK166" s="50" t="str">
        <f>VLOOKUP($W166,Tipologias!$C$33:$E$37,3,FALSE)</f>
        <v>MEDIO</v>
      </c>
      <c r="AL166" s="50" t="str">
        <f t="shared" ref="AL166:AL200" si="55">IF(SUM($AH166,$AI166)&gt;=3,"ALTO",IF(SUM($AH166,$AI166)&lt;2,"BAJO","MEDIO"))</f>
        <v>BAJO</v>
      </c>
      <c r="AM166" s="51" t="str">
        <f t="shared" ref="AM166:AM200" si="56">IF(AJ166="ALTO","ALTO",IF(AK166="ALTO","ALTO",IF(AL166="ALTO","ALTO",IF(AJ166="MEDIO", "MEDIO",IF(AK166="MEDIO","MEDIO",IF(AL166="MEDIO","MEDIO","BAJO"))))))</f>
        <v>MEDIO</v>
      </c>
      <c r="AN166" s="50" t="str">
        <f t="shared" ref="AN166:AN200" si="57">T166</f>
        <v>2) INFORMACIÓN PÚBLICA CLASIFICADA</v>
      </c>
      <c r="AO166" s="50" t="e">
        <f>VLOOKUP($T166,Tipologias!$C$6:$I$21,3,FALSE)</f>
        <v>#N/A</v>
      </c>
      <c r="AP166" s="50" t="e">
        <f t="shared" ref="AP166:AP201" si="58">V166</f>
        <v>#N/A</v>
      </c>
      <c r="AQ166" s="50" t="e">
        <f>VLOOKUP($T166,Tipologias!$C$6:$I$21,5,FALSE)</f>
        <v>#N/A</v>
      </c>
      <c r="AR166" s="180" t="s">
        <v>146</v>
      </c>
    </row>
    <row r="167" spans="1:482" s="227" customFormat="1" ht="67.5" customHeight="1" x14ac:dyDescent="0.2">
      <c r="A167" s="50" t="s">
        <v>660</v>
      </c>
      <c r="B167" s="50" t="s">
        <v>715</v>
      </c>
      <c r="C167" s="50" t="s">
        <v>716</v>
      </c>
      <c r="D167" s="50" t="s">
        <v>186</v>
      </c>
      <c r="E167" s="50" t="s">
        <v>127</v>
      </c>
      <c r="F167" s="50" t="s">
        <v>128</v>
      </c>
      <c r="G167" s="50" t="s">
        <v>663</v>
      </c>
      <c r="H167" s="312" t="s">
        <v>717</v>
      </c>
      <c r="I167" s="152" t="s">
        <v>1870</v>
      </c>
      <c r="J167" s="50" t="s">
        <v>132</v>
      </c>
      <c r="K167" s="50" t="s">
        <v>281</v>
      </c>
      <c r="L167" s="50" t="s">
        <v>134</v>
      </c>
      <c r="M167" s="50" t="s">
        <v>1869</v>
      </c>
      <c r="N167" s="50" t="s">
        <v>227</v>
      </c>
      <c r="O167" s="50" t="s">
        <v>137</v>
      </c>
      <c r="P167" s="153">
        <v>44123</v>
      </c>
      <c r="Q167" s="50" t="s">
        <v>138</v>
      </c>
      <c r="R167" s="50" t="s">
        <v>716</v>
      </c>
      <c r="S167" s="50" t="s">
        <v>125</v>
      </c>
      <c r="T167" s="50" t="s">
        <v>139</v>
      </c>
      <c r="U167" s="50" t="s">
        <v>167</v>
      </c>
      <c r="V167" s="50" t="str">
        <f t="shared" ref="V167:V181" si="59">INDEX(tipo1,MATCH(T167,procesa,0),4,1)</f>
        <v>LEY 527 ARTÍCULO 27 Y 28
ARTÍCULO  27. "TODAS LAS PERSONAS TIENEN DERECHO A CONSULTAR LOS DOCUMENTOS DE ARCHIVOS PÚBLICOS Y A QUE SE LES EXPIDA COPIA DE LOS MISMOS, SIEMPRE QUE DICHOS DOCUMENTOS NO TENGAN CARÁCTER RESERVADO CONFORME A LA CONSTITUCIÓN O A LA LEY."</v>
      </c>
      <c r="W167" s="50" t="s">
        <v>153</v>
      </c>
      <c r="X167" s="50" t="s">
        <v>224</v>
      </c>
      <c r="Y167" s="50" t="s">
        <v>143</v>
      </c>
      <c r="Z167" s="50" t="s">
        <v>144</v>
      </c>
      <c r="AA167" s="153">
        <v>45657</v>
      </c>
      <c r="AB167" s="50" t="s">
        <v>225</v>
      </c>
      <c r="AC167" s="153">
        <v>45266</v>
      </c>
      <c r="AD167" s="50" t="str">
        <f>VLOOKUP($T167,[3]Tipologias!$F$64:$G$67,2,FALSE)</f>
        <v>BAJO</v>
      </c>
      <c r="AE167" s="50">
        <f t="shared" si="51"/>
        <v>1</v>
      </c>
      <c r="AF167" s="50" t="str">
        <f>VLOOKUP($U167,[3]Tipologias!$C$25:$E$29,3,FALSE)</f>
        <v>BAJO</v>
      </c>
      <c r="AG167" s="50">
        <f t="shared" si="53"/>
        <v>1</v>
      </c>
      <c r="AH167" s="50">
        <f>VLOOKUP($X167,[3]Tipologias!$C$43:$D$47,2,FALSE)</f>
        <v>1</v>
      </c>
      <c r="AI167" s="50">
        <f>VLOOKUP($Y167,[3]Tipologias!$C$51:$D$59,2,FALSE)</f>
        <v>1</v>
      </c>
      <c r="AJ167" s="50" t="str">
        <f t="shared" si="54"/>
        <v>BAJO</v>
      </c>
      <c r="AK167" s="50" t="str">
        <f>VLOOKUP($W167,[3]Tipologias!$C$33:$E$37,3,FALSE)</f>
        <v>ALTO</v>
      </c>
      <c r="AL167" s="50" t="str">
        <f t="shared" si="55"/>
        <v>MEDIO</v>
      </c>
      <c r="AM167" s="51" t="str">
        <f t="shared" si="56"/>
        <v>ALTO</v>
      </c>
      <c r="AN167" s="50" t="str">
        <f t="shared" si="57"/>
        <v>1) INFORMACIÓN PÚBLICA</v>
      </c>
      <c r="AO167" s="50" t="str">
        <f>VLOOKUP($T167,[3]Tipologias!$C$6:$I$21,3,FALSE)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67" s="50" t="str">
        <f t="shared" si="58"/>
        <v>LEY 527 ARTÍCULO 27 Y 28
ARTÍCULO  27. "TODAS LAS PERSONAS TIENEN DERECHO A CONSULTAR LOS DOCUMENTOS DE ARCHIVOS PÚBLICOS Y A QUE SE LES EXPIDA COPIA DE LOS MISMOS, SIEMPRE QUE DICHOS DOCUMENTOS NO TENGAN CARÁCTER RESERVADO CONFORME A LA CONSTITUCIÓN O A LA LEY."</v>
      </c>
      <c r="AQ167" s="50" t="str">
        <f>VLOOKUP($T167,[3]Tipologias!$C$6:$I$21,5,FALSE)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67" s="180" t="s">
        <v>146</v>
      </c>
      <c r="AS167" s="311"/>
      <c r="AT167" s="311"/>
      <c r="AU167" s="311"/>
      <c r="AV167" s="311"/>
      <c r="AW167" s="311"/>
      <c r="AX167" s="311"/>
      <c r="AY167" s="311"/>
      <c r="AZ167" s="311"/>
      <c r="BA167" s="311"/>
      <c r="BB167" s="311"/>
      <c r="BC167" s="311"/>
      <c r="BD167" s="311"/>
      <c r="BE167" s="311"/>
      <c r="BF167" s="311"/>
      <c r="BG167" s="311"/>
      <c r="BH167" s="311"/>
      <c r="BI167" s="311"/>
      <c r="BJ167" s="311"/>
      <c r="BK167" s="311"/>
      <c r="BL167" s="311"/>
      <c r="BM167" s="311"/>
      <c r="BN167" s="311"/>
      <c r="BO167" s="311"/>
      <c r="BP167" s="311"/>
      <c r="BQ167" s="311"/>
      <c r="BR167" s="311"/>
      <c r="BS167" s="311"/>
      <c r="BT167" s="311"/>
      <c r="BU167" s="311"/>
      <c r="BV167" s="311"/>
      <c r="BW167" s="311"/>
      <c r="BX167" s="311"/>
      <c r="BY167" s="311"/>
      <c r="BZ167" s="311"/>
      <c r="CA167" s="311"/>
      <c r="CB167" s="311"/>
      <c r="CC167" s="311"/>
      <c r="CD167" s="311"/>
      <c r="CE167" s="311"/>
      <c r="CF167" s="311"/>
      <c r="CG167" s="311"/>
      <c r="CH167" s="311"/>
      <c r="CI167" s="311"/>
      <c r="CJ167" s="311"/>
      <c r="CK167" s="311"/>
      <c r="CL167" s="311"/>
      <c r="CM167" s="311"/>
      <c r="CN167" s="311"/>
      <c r="CO167" s="311"/>
      <c r="CP167" s="311"/>
      <c r="CQ167" s="311"/>
      <c r="CR167" s="311"/>
      <c r="CS167" s="311"/>
      <c r="CT167" s="311"/>
      <c r="CU167" s="311"/>
      <c r="CV167" s="311"/>
      <c r="CW167" s="311"/>
      <c r="CX167" s="311"/>
      <c r="CY167" s="311"/>
      <c r="CZ167" s="311"/>
      <c r="DA167" s="311"/>
      <c r="DB167" s="311"/>
      <c r="DC167" s="311"/>
      <c r="DD167" s="311"/>
      <c r="DE167" s="311"/>
      <c r="DF167" s="311"/>
      <c r="DG167" s="311"/>
      <c r="DH167" s="311"/>
      <c r="DI167" s="311"/>
      <c r="DJ167" s="311"/>
      <c r="DK167" s="311"/>
      <c r="DL167" s="311"/>
      <c r="DM167" s="311"/>
      <c r="DN167" s="311"/>
      <c r="DO167" s="311"/>
      <c r="DP167" s="311"/>
      <c r="DQ167" s="311"/>
      <c r="DR167" s="311"/>
      <c r="DS167" s="311"/>
      <c r="DT167" s="311"/>
      <c r="DU167" s="311"/>
      <c r="DV167" s="311"/>
      <c r="DW167" s="311"/>
      <c r="DX167" s="311"/>
      <c r="DY167" s="311"/>
      <c r="DZ167" s="311"/>
      <c r="EA167" s="311"/>
      <c r="EB167" s="311"/>
      <c r="EC167" s="311"/>
      <c r="ED167" s="311"/>
      <c r="EE167" s="311"/>
      <c r="EF167" s="311"/>
      <c r="EG167" s="311"/>
      <c r="EH167" s="311"/>
      <c r="EI167" s="311"/>
      <c r="EJ167" s="311"/>
      <c r="EK167" s="311"/>
      <c r="EL167" s="311"/>
      <c r="EM167" s="311"/>
      <c r="EN167" s="311"/>
      <c r="EO167" s="311"/>
      <c r="EP167" s="311"/>
      <c r="EQ167" s="311"/>
      <c r="ER167" s="311"/>
      <c r="ES167" s="311"/>
      <c r="ET167" s="311"/>
      <c r="EU167" s="311"/>
      <c r="EV167" s="311"/>
      <c r="EW167" s="311"/>
      <c r="EX167" s="311"/>
      <c r="EY167" s="311"/>
      <c r="EZ167" s="311"/>
      <c r="FA167" s="311"/>
      <c r="FB167" s="311"/>
      <c r="FC167" s="311"/>
      <c r="FD167" s="311"/>
      <c r="FE167" s="311"/>
      <c r="FF167" s="311"/>
      <c r="FG167" s="311"/>
      <c r="FH167" s="311"/>
      <c r="FI167" s="311"/>
      <c r="FJ167" s="311"/>
      <c r="FK167" s="311"/>
      <c r="FL167" s="311"/>
      <c r="FM167" s="311"/>
      <c r="FN167" s="311"/>
      <c r="FO167" s="311"/>
      <c r="FP167" s="311"/>
      <c r="FQ167" s="311"/>
      <c r="FR167" s="311"/>
      <c r="FS167" s="311"/>
      <c r="FT167" s="311"/>
      <c r="FU167" s="311"/>
      <c r="FV167" s="311"/>
      <c r="FW167" s="311"/>
      <c r="FX167" s="311"/>
      <c r="FY167" s="311"/>
      <c r="FZ167" s="311"/>
      <c r="GA167" s="311"/>
      <c r="GB167" s="311"/>
      <c r="GC167" s="311"/>
      <c r="GD167" s="311"/>
      <c r="GE167" s="311"/>
      <c r="GF167" s="311"/>
      <c r="GG167" s="311"/>
      <c r="GH167" s="311"/>
      <c r="GI167" s="311"/>
      <c r="GJ167" s="311"/>
      <c r="GK167" s="311"/>
      <c r="GL167" s="311"/>
      <c r="GM167" s="311"/>
      <c r="GN167" s="311"/>
      <c r="GO167" s="311"/>
      <c r="GP167" s="311"/>
      <c r="GQ167" s="311"/>
      <c r="GR167" s="311"/>
      <c r="GS167" s="311"/>
      <c r="GT167" s="311"/>
      <c r="GU167" s="311"/>
      <c r="GV167" s="311"/>
      <c r="GW167" s="311"/>
      <c r="GX167" s="311"/>
      <c r="GY167" s="311"/>
      <c r="GZ167" s="311"/>
      <c r="HA167" s="311"/>
      <c r="HB167" s="311"/>
      <c r="HC167" s="311"/>
      <c r="HD167" s="311"/>
      <c r="HE167" s="311"/>
      <c r="HF167" s="311"/>
      <c r="HG167" s="311"/>
      <c r="HH167" s="311"/>
      <c r="HI167" s="311"/>
      <c r="HJ167" s="311"/>
      <c r="HK167" s="311"/>
      <c r="HL167" s="311"/>
      <c r="HM167" s="311"/>
      <c r="HN167" s="311"/>
      <c r="HO167" s="311"/>
      <c r="HP167" s="311"/>
      <c r="HQ167" s="311"/>
      <c r="HR167" s="311"/>
      <c r="HS167" s="311"/>
      <c r="HT167" s="311"/>
      <c r="HU167" s="311"/>
      <c r="HV167" s="311"/>
      <c r="HW167" s="311"/>
      <c r="HX167" s="311"/>
      <c r="HY167" s="311"/>
      <c r="HZ167" s="311"/>
      <c r="IA167" s="311"/>
      <c r="IB167" s="311"/>
      <c r="IC167" s="311"/>
      <c r="ID167" s="311"/>
      <c r="IE167" s="311"/>
      <c r="IF167" s="311"/>
      <c r="IG167" s="311"/>
      <c r="IH167" s="311"/>
      <c r="II167" s="311"/>
      <c r="IJ167" s="311"/>
      <c r="IK167" s="311"/>
      <c r="IL167" s="311"/>
      <c r="IM167" s="311"/>
      <c r="IN167" s="311"/>
      <c r="IO167" s="311"/>
      <c r="IP167" s="311"/>
      <c r="IQ167" s="311"/>
      <c r="IR167" s="311"/>
      <c r="IS167" s="311"/>
      <c r="IT167" s="311"/>
      <c r="IU167" s="311"/>
      <c r="IV167" s="311"/>
      <c r="IW167" s="311"/>
      <c r="IX167" s="311"/>
      <c r="IY167" s="311"/>
      <c r="IZ167" s="311"/>
      <c r="JA167" s="311"/>
      <c r="JB167" s="311"/>
      <c r="JC167" s="311"/>
      <c r="JD167" s="311"/>
      <c r="JE167" s="311"/>
      <c r="JF167" s="311"/>
      <c r="JG167" s="311"/>
      <c r="JH167" s="311"/>
      <c r="JI167" s="311"/>
      <c r="JJ167" s="311"/>
      <c r="JK167" s="311"/>
      <c r="JL167" s="311"/>
      <c r="JM167" s="311"/>
      <c r="JN167" s="311"/>
      <c r="JO167" s="311"/>
      <c r="JP167" s="311"/>
      <c r="JQ167" s="311"/>
      <c r="JR167" s="311"/>
      <c r="JS167" s="311"/>
      <c r="JT167" s="311"/>
      <c r="JU167" s="311"/>
      <c r="JV167" s="311"/>
      <c r="JW167" s="311"/>
      <c r="JX167" s="311"/>
      <c r="JY167" s="311"/>
      <c r="JZ167" s="311"/>
      <c r="KA167" s="311"/>
      <c r="KB167" s="311"/>
      <c r="KC167" s="311"/>
      <c r="KD167" s="311"/>
      <c r="KE167" s="311"/>
      <c r="KF167" s="311"/>
      <c r="KG167" s="311"/>
      <c r="KH167" s="311"/>
      <c r="KI167" s="311"/>
      <c r="KJ167" s="311"/>
      <c r="KK167" s="311"/>
      <c r="KL167" s="311"/>
      <c r="KM167" s="311"/>
      <c r="KN167" s="311"/>
      <c r="KO167" s="311"/>
      <c r="KP167" s="311"/>
      <c r="KQ167" s="311"/>
      <c r="KR167" s="311"/>
      <c r="KS167" s="311"/>
      <c r="KT167" s="311"/>
      <c r="KU167" s="311"/>
      <c r="KV167" s="311"/>
      <c r="KW167" s="311"/>
      <c r="KX167" s="311"/>
      <c r="KY167" s="311"/>
      <c r="KZ167" s="311"/>
      <c r="LA167" s="311"/>
      <c r="LB167" s="311"/>
      <c r="LC167" s="311"/>
      <c r="LD167" s="311"/>
      <c r="LE167" s="311"/>
      <c r="LF167" s="311"/>
      <c r="LG167" s="311"/>
      <c r="LH167" s="311"/>
      <c r="LI167" s="311"/>
      <c r="LJ167" s="311"/>
      <c r="LK167" s="311"/>
      <c r="LL167" s="311"/>
      <c r="LM167" s="311"/>
      <c r="LN167" s="311"/>
      <c r="LO167" s="311"/>
      <c r="LP167" s="311"/>
      <c r="LQ167" s="311"/>
      <c r="LR167" s="311"/>
      <c r="LS167" s="311"/>
      <c r="LT167" s="311"/>
      <c r="LU167" s="311"/>
      <c r="LV167" s="311"/>
      <c r="LW167" s="311"/>
      <c r="LX167" s="311"/>
      <c r="LY167" s="311"/>
      <c r="LZ167" s="311"/>
      <c r="MA167" s="311"/>
      <c r="MB167" s="311"/>
      <c r="MC167" s="311"/>
      <c r="MD167" s="311"/>
      <c r="ME167" s="311"/>
      <c r="MF167" s="311"/>
      <c r="MG167" s="311"/>
      <c r="MH167" s="311"/>
      <c r="MI167" s="311"/>
      <c r="MJ167" s="311"/>
      <c r="MK167" s="311"/>
      <c r="ML167" s="311"/>
      <c r="MM167" s="311"/>
      <c r="MN167" s="311"/>
      <c r="MO167" s="311"/>
      <c r="MP167" s="311"/>
      <c r="MQ167" s="311"/>
      <c r="MR167" s="311"/>
      <c r="MS167" s="311"/>
      <c r="MT167" s="311"/>
      <c r="MU167" s="311"/>
      <c r="MV167" s="311"/>
      <c r="MW167" s="311"/>
      <c r="MX167" s="311"/>
      <c r="MY167" s="311"/>
      <c r="MZ167" s="311"/>
      <c r="NA167" s="311"/>
      <c r="NB167" s="311"/>
      <c r="NC167" s="311"/>
      <c r="ND167" s="311"/>
      <c r="NE167" s="311"/>
      <c r="NF167" s="311"/>
      <c r="NG167" s="311"/>
      <c r="NH167" s="311"/>
      <c r="NI167" s="311"/>
      <c r="NJ167" s="311"/>
      <c r="NK167" s="311"/>
      <c r="NL167" s="311"/>
      <c r="NM167" s="311"/>
      <c r="NN167" s="311"/>
      <c r="NO167" s="311"/>
      <c r="NP167" s="311"/>
      <c r="NQ167" s="311"/>
      <c r="NR167" s="311"/>
      <c r="NS167" s="311"/>
      <c r="NT167" s="311"/>
      <c r="NU167" s="311"/>
      <c r="NV167" s="311"/>
      <c r="NW167" s="311"/>
      <c r="NX167" s="311"/>
      <c r="NY167" s="311"/>
      <c r="NZ167" s="311"/>
      <c r="OA167" s="311"/>
      <c r="OB167" s="311"/>
      <c r="OC167" s="311"/>
      <c r="OD167" s="311"/>
      <c r="OE167" s="311"/>
      <c r="OF167" s="311"/>
      <c r="OG167" s="311"/>
      <c r="OH167" s="311"/>
      <c r="OI167" s="311"/>
      <c r="OJ167" s="311"/>
      <c r="OK167" s="311"/>
      <c r="OL167" s="311"/>
      <c r="OM167" s="311"/>
      <c r="ON167" s="311"/>
      <c r="OO167" s="311"/>
      <c r="OP167" s="311"/>
      <c r="OQ167" s="311"/>
      <c r="OR167" s="311"/>
      <c r="OS167" s="311"/>
      <c r="OT167" s="311"/>
      <c r="OU167" s="311"/>
      <c r="OV167" s="311"/>
      <c r="OW167" s="311"/>
      <c r="OX167" s="311"/>
      <c r="OY167" s="311"/>
      <c r="OZ167" s="311"/>
      <c r="PA167" s="311"/>
      <c r="PB167" s="311"/>
      <c r="PC167" s="311"/>
      <c r="PD167" s="311"/>
      <c r="PE167" s="311"/>
      <c r="PF167" s="311"/>
      <c r="PG167" s="311"/>
      <c r="PH167" s="311"/>
      <c r="PI167" s="311"/>
      <c r="PJ167" s="311"/>
      <c r="PK167" s="311"/>
      <c r="PL167" s="311"/>
      <c r="PM167" s="311"/>
      <c r="PN167" s="311"/>
      <c r="PO167" s="311"/>
      <c r="PP167" s="311"/>
      <c r="PQ167" s="311"/>
      <c r="PR167" s="311"/>
      <c r="PS167" s="311"/>
      <c r="PT167" s="311"/>
      <c r="PU167" s="311"/>
      <c r="PV167" s="311"/>
      <c r="PW167" s="311"/>
      <c r="PX167" s="311"/>
      <c r="PY167" s="311"/>
      <c r="PZ167" s="311"/>
      <c r="QA167" s="311"/>
      <c r="QB167" s="311"/>
      <c r="QC167" s="311"/>
      <c r="QD167" s="311"/>
      <c r="QE167" s="311"/>
      <c r="QF167" s="311"/>
      <c r="QG167" s="311"/>
      <c r="QH167" s="311"/>
      <c r="QI167" s="311"/>
      <c r="QJ167" s="311"/>
      <c r="QK167" s="311"/>
      <c r="QL167" s="311"/>
      <c r="QM167" s="311"/>
      <c r="QN167" s="311"/>
      <c r="QO167" s="311"/>
      <c r="QP167" s="311"/>
      <c r="QQ167" s="311"/>
      <c r="QR167" s="311"/>
      <c r="QS167" s="311"/>
      <c r="QT167" s="311"/>
      <c r="QU167" s="311"/>
      <c r="QV167" s="311"/>
      <c r="QW167" s="311"/>
      <c r="QX167" s="311"/>
      <c r="QY167" s="311"/>
      <c r="QZ167" s="311"/>
      <c r="RA167" s="311"/>
      <c r="RB167" s="311"/>
      <c r="RC167" s="311"/>
      <c r="RD167" s="311"/>
      <c r="RE167" s="311"/>
      <c r="RF167" s="311"/>
      <c r="RG167" s="311"/>
      <c r="RH167" s="311"/>
      <c r="RI167" s="311"/>
      <c r="RJ167" s="311"/>
      <c r="RK167" s="311"/>
      <c r="RL167" s="311"/>
      <c r="RM167" s="311"/>
      <c r="RN167" s="311"/>
    </row>
    <row r="168" spans="1:482" s="227" customFormat="1" ht="67.5" customHeight="1" x14ac:dyDescent="0.2">
      <c r="A168" s="50" t="s">
        <v>660</v>
      </c>
      <c r="B168" s="50" t="s">
        <v>715</v>
      </c>
      <c r="C168" s="50" t="s">
        <v>716</v>
      </c>
      <c r="D168" s="50" t="s">
        <v>186</v>
      </c>
      <c r="E168" s="50" t="s">
        <v>127</v>
      </c>
      <c r="F168" s="50" t="s">
        <v>128</v>
      </c>
      <c r="G168" s="50" t="s">
        <v>663</v>
      </c>
      <c r="H168" s="312" t="s">
        <v>1925</v>
      </c>
      <c r="I168" s="152" t="s">
        <v>721</v>
      </c>
      <c r="J168" s="50" t="s">
        <v>132</v>
      </c>
      <c r="K168" s="50" t="s">
        <v>281</v>
      </c>
      <c r="L168" s="50" t="s">
        <v>134</v>
      </c>
      <c r="M168" s="50" t="s">
        <v>285</v>
      </c>
      <c r="N168" s="50" t="s">
        <v>1926</v>
      </c>
      <c r="O168" s="50" t="s">
        <v>137</v>
      </c>
      <c r="P168" s="153">
        <v>40850</v>
      </c>
      <c r="Q168" s="50" t="s">
        <v>216</v>
      </c>
      <c r="R168" s="50" t="s">
        <v>1927</v>
      </c>
      <c r="S168" s="177" t="s">
        <v>1928</v>
      </c>
      <c r="T168" s="50" t="s">
        <v>264</v>
      </c>
      <c r="U168" s="50" t="s">
        <v>188</v>
      </c>
      <c r="V168" s="50" t="e">
        <f t="shared" si="59"/>
        <v>#N/A</v>
      </c>
      <c r="W168" s="50" t="s">
        <v>1205</v>
      </c>
      <c r="X168" s="50" t="s">
        <v>282</v>
      </c>
      <c r="Y168" s="50" t="s">
        <v>143</v>
      </c>
      <c r="Z168" s="50" t="s">
        <v>144</v>
      </c>
      <c r="AA168" s="153">
        <v>45657</v>
      </c>
      <c r="AB168" s="50" t="s">
        <v>225</v>
      </c>
      <c r="AC168" s="153">
        <v>45266</v>
      </c>
      <c r="AD168" s="50" t="str">
        <f>VLOOKUP($T168,[3]Tipologias!$F$64:$G$67,2,FALSE)</f>
        <v>MEDIO</v>
      </c>
      <c r="AE168" s="50">
        <f t="shared" si="51"/>
        <v>2</v>
      </c>
      <c r="AF168" s="50" t="str">
        <f>VLOOKUP($U168,[3]Tipologias!$C$25:$E$29,3,FALSE)</f>
        <v>ALTO</v>
      </c>
      <c r="AG168" s="50">
        <f t="shared" si="53"/>
        <v>3</v>
      </c>
      <c r="AH168" s="50">
        <f>VLOOKUP($X168,[3]Tipologias!$C$43:$D$47,2,FALSE)</f>
        <v>2</v>
      </c>
      <c r="AI168" s="50">
        <f>VLOOKUP($Y168,[3]Tipologias!$C$51:$D$59,2,FALSE)</f>
        <v>1</v>
      </c>
      <c r="AJ168" s="50" t="str">
        <f t="shared" si="54"/>
        <v>ALTO</v>
      </c>
      <c r="AK168" s="50" t="str">
        <f>VLOOKUP($W168,[3]Tipologias!$C$33:$E$37,3,FALSE)</f>
        <v>ALTO</v>
      </c>
      <c r="AL168" s="50" t="str">
        <f t="shared" si="55"/>
        <v>ALTO</v>
      </c>
      <c r="AM168" s="51" t="str">
        <f t="shared" si="56"/>
        <v>ALTO</v>
      </c>
      <c r="AN168" s="50" t="str">
        <f t="shared" si="57"/>
        <v>2) INFORMACIÓN PÚBLICA CLASIFICADA</v>
      </c>
      <c r="AO168" s="50" t="e">
        <f>VLOOKUP($T168,[3]Tipologias!$C$6:$I$21,3,FALSE)</f>
        <v>#N/A</v>
      </c>
      <c r="AP168" s="50" t="e">
        <f t="shared" si="58"/>
        <v>#N/A</v>
      </c>
      <c r="AQ168" s="50" t="e">
        <f>VLOOKUP($T168,[3]Tipologias!$C$6:$I$21,5,FALSE)</f>
        <v>#N/A</v>
      </c>
      <c r="AR168" s="180" t="s">
        <v>146</v>
      </c>
      <c r="AS168" s="311"/>
      <c r="AT168" s="311"/>
      <c r="AU168" s="311"/>
      <c r="AV168" s="311"/>
      <c r="AW168" s="311"/>
      <c r="AX168" s="311"/>
      <c r="AY168" s="311"/>
      <c r="AZ168" s="311"/>
      <c r="BA168" s="311"/>
      <c r="BB168" s="311"/>
      <c r="BC168" s="311"/>
      <c r="BD168" s="311"/>
      <c r="BE168" s="311"/>
      <c r="BF168" s="311"/>
      <c r="BG168" s="311"/>
      <c r="BH168" s="311"/>
      <c r="BI168" s="311"/>
      <c r="BJ168" s="311"/>
      <c r="BK168" s="311"/>
      <c r="BL168" s="311"/>
      <c r="BM168" s="311"/>
      <c r="BN168" s="311"/>
      <c r="BO168" s="311"/>
      <c r="BP168" s="311"/>
      <c r="BQ168" s="311"/>
      <c r="BR168" s="311"/>
      <c r="BS168" s="311"/>
      <c r="BT168" s="311"/>
      <c r="BU168" s="311"/>
      <c r="BV168" s="311"/>
      <c r="BW168" s="311"/>
      <c r="BX168" s="311"/>
      <c r="BY168" s="311"/>
      <c r="BZ168" s="311"/>
      <c r="CA168" s="311"/>
      <c r="CB168" s="311"/>
      <c r="CC168" s="311"/>
      <c r="CD168" s="311"/>
      <c r="CE168" s="311"/>
      <c r="CF168" s="311"/>
      <c r="CG168" s="311"/>
      <c r="CH168" s="311"/>
      <c r="CI168" s="311"/>
      <c r="CJ168" s="311"/>
      <c r="CK168" s="311"/>
      <c r="CL168" s="311"/>
      <c r="CM168" s="311"/>
      <c r="CN168" s="311"/>
      <c r="CO168" s="311"/>
      <c r="CP168" s="311"/>
      <c r="CQ168" s="311"/>
      <c r="CR168" s="311"/>
      <c r="CS168" s="311"/>
      <c r="CT168" s="311"/>
      <c r="CU168" s="311"/>
      <c r="CV168" s="311"/>
      <c r="CW168" s="311"/>
      <c r="CX168" s="311"/>
      <c r="CY168" s="311"/>
      <c r="CZ168" s="311"/>
      <c r="DA168" s="311"/>
      <c r="DB168" s="311"/>
      <c r="DC168" s="311"/>
      <c r="DD168" s="311"/>
      <c r="DE168" s="311"/>
      <c r="DF168" s="311"/>
      <c r="DG168" s="311"/>
      <c r="DH168" s="311"/>
      <c r="DI168" s="311"/>
      <c r="DJ168" s="311"/>
      <c r="DK168" s="311"/>
      <c r="DL168" s="311"/>
      <c r="DM168" s="311"/>
      <c r="DN168" s="311"/>
      <c r="DO168" s="311"/>
      <c r="DP168" s="311"/>
      <c r="DQ168" s="311"/>
      <c r="DR168" s="311"/>
      <c r="DS168" s="311"/>
      <c r="DT168" s="311"/>
      <c r="DU168" s="311"/>
      <c r="DV168" s="311"/>
      <c r="DW168" s="311"/>
      <c r="DX168" s="311"/>
      <c r="DY168" s="311"/>
      <c r="DZ168" s="311"/>
      <c r="EA168" s="311"/>
      <c r="EB168" s="311"/>
      <c r="EC168" s="311"/>
      <c r="ED168" s="311"/>
      <c r="EE168" s="311"/>
      <c r="EF168" s="311"/>
      <c r="EG168" s="311"/>
      <c r="EH168" s="311"/>
      <c r="EI168" s="311"/>
      <c r="EJ168" s="311"/>
      <c r="EK168" s="311"/>
      <c r="EL168" s="311"/>
      <c r="EM168" s="311"/>
      <c r="EN168" s="311"/>
      <c r="EO168" s="311"/>
      <c r="EP168" s="311"/>
      <c r="EQ168" s="311"/>
      <c r="ER168" s="311"/>
      <c r="ES168" s="311"/>
      <c r="ET168" s="311"/>
      <c r="EU168" s="311"/>
      <c r="EV168" s="311"/>
      <c r="EW168" s="311"/>
      <c r="EX168" s="311"/>
      <c r="EY168" s="311"/>
      <c r="EZ168" s="311"/>
      <c r="FA168" s="311"/>
      <c r="FB168" s="311"/>
      <c r="FC168" s="311"/>
      <c r="FD168" s="311"/>
      <c r="FE168" s="311"/>
      <c r="FF168" s="311"/>
      <c r="FG168" s="311"/>
      <c r="FH168" s="311"/>
      <c r="FI168" s="311"/>
      <c r="FJ168" s="311"/>
      <c r="FK168" s="311"/>
      <c r="FL168" s="311"/>
      <c r="FM168" s="311"/>
      <c r="FN168" s="311"/>
      <c r="FO168" s="311"/>
      <c r="FP168" s="311"/>
      <c r="FQ168" s="311"/>
      <c r="FR168" s="311"/>
      <c r="FS168" s="311"/>
      <c r="FT168" s="311"/>
      <c r="FU168" s="311"/>
      <c r="FV168" s="311"/>
      <c r="FW168" s="311"/>
      <c r="FX168" s="311"/>
      <c r="FY168" s="311"/>
      <c r="FZ168" s="311"/>
      <c r="GA168" s="311"/>
      <c r="GB168" s="311"/>
      <c r="GC168" s="311"/>
      <c r="GD168" s="311"/>
      <c r="GE168" s="311"/>
      <c r="GF168" s="311"/>
      <c r="GG168" s="311"/>
      <c r="GH168" s="311"/>
      <c r="GI168" s="311"/>
      <c r="GJ168" s="311"/>
      <c r="GK168" s="311"/>
      <c r="GL168" s="311"/>
      <c r="GM168" s="311"/>
      <c r="GN168" s="311"/>
      <c r="GO168" s="311"/>
      <c r="GP168" s="311"/>
      <c r="GQ168" s="311"/>
      <c r="GR168" s="311"/>
      <c r="GS168" s="311"/>
      <c r="GT168" s="311"/>
      <c r="GU168" s="311"/>
      <c r="GV168" s="311"/>
      <c r="GW168" s="311"/>
      <c r="GX168" s="311"/>
      <c r="GY168" s="311"/>
      <c r="GZ168" s="311"/>
      <c r="HA168" s="311"/>
      <c r="HB168" s="311"/>
      <c r="HC168" s="311"/>
      <c r="HD168" s="311"/>
      <c r="HE168" s="311"/>
      <c r="HF168" s="311"/>
      <c r="HG168" s="311"/>
      <c r="HH168" s="311"/>
      <c r="HI168" s="311"/>
      <c r="HJ168" s="311"/>
      <c r="HK168" s="311"/>
      <c r="HL168" s="311"/>
      <c r="HM168" s="311"/>
      <c r="HN168" s="311"/>
      <c r="HO168" s="311"/>
      <c r="HP168" s="311"/>
      <c r="HQ168" s="311"/>
      <c r="HR168" s="311"/>
      <c r="HS168" s="311"/>
      <c r="HT168" s="311"/>
      <c r="HU168" s="311"/>
      <c r="HV168" s="311"/>
      <c r="HW168" s="311"/>
      <c r="HX168" s="311"/>
      <c r="HY168" s="311"/>
      <c r="HZ168" s="311"/>
      <c r="IA168" s="311"/>
      <c r="IB168" s="311"/>
      <c r="IC168" s="311"/>
      <c r="ID168" s="311"/>
      <c r="IE168" s="311"/>
      <c r="IF168" s="311"/>
      <c r="IG168" s="311"/>
      <c r="IH168" s="311"/>
      <c r="II168" s="311"/>
      <c r="IJ168" s="311"/>
      <c r="IK168" s="311"/>
      <c r="IL168" s="311"/>
      <c r="IM168" s="311"/>
      <c r="IN168" s="311"/>
      <c r="IO168" s="311"/>
      <c r="IP168" s="311"/>
      <c r="IQ168" s="311"/>
      <c r="IR168" s="311"/>
      <c r="IS168" s="311"/>
      <c r="IT168" s="311"/>
      <c r="IU168" s="311"/>
      <c r="IV168" s="311"/>
      <c r="IW168" s="311"/>
      <c r="IX168" s="311"/>
      <c r="IY168" s="311"/>
      <c r="IZ168" s="311"/>
      <c r="JA168" s="311"/>
      <c r="JB168" s="311"/>
      <c r="JC168" s="311"/>
      <c r="JD168" s="311"/>
      <c r="JE168" s="311"/>
      <c r="JF168" s="311"/>
      <c r="JG168" s="311"/>
      <c r="JH168" s="311"/>
      <c r="JI168" s="311"/>
      <c r="JJ168" s="311"/>
      <c r="JK168" s="311"/>
      <c r="JL168" s="311"/>
      <c r="JM168" s="311"/>
      <c r="JN168" s="311"/>
      <c r="JO168" s="311"/>
      <c r="JP168" s="311"/>
      <c r="JQ168" s="311"/>
      <c r="JR168" s="311"/>
      <c r="JS168" s="311"/>
      <c r="JT168" s="311"/>
      <c r="JU168" s="311"/>
      <c r="JV168" s="311"/>
      <c r="JW168" s="311"/>
      <c r="JX168" s="311"/>
      <c r="JY168" s="311"/>
      <c r="JZ168" s="311"/>
      <c r="KA168" s="311"/>
      <c r="KB168" s="311"/>
      <c r="KC168" s="311"/>
      <c r="KD168" s="311"/>
      <c r="KE168" s="311"/>
      <c r="KF168" s="311"/>
      <c r="KG168" s="311"/>
      <c r="KH168" s="311"/>
      <c r="KI168" s="311"/>
      <c r="KJ168" s="311"/>
      <c r="KK168" s="311"/>
      <c r="KL168" s="311"/>
      <c r="KM168" s="311"/>
      <c r="KN168" s="311"/>
      <c r="KO168" s="311"/>
      <c r="KP168" s="311"/>
      <c r="KQ168" s="311"/>
      <c r="KR168" s="311"/>
      <c r="KS168" s="311"/>
      <c r="KT168" s="311"/>
      <c r="KU168" s="311"/>
      <c r="KV168" s="311"/>
      <c r="KW168" s="311"/>
      <c r="KX168" s="311"/>
      <c r="KY168" s="311"/>
      <c r="KZ168" s="311"/>
      <c r="LA168" s="311"/>
      <c r="LB168" s="311"/>
      <c r="LC168" s="311"/>
      <c r="LD168" s="311"/>
      <c r="LE168" s="311"/>
      <c r="LF168" s="311"/>
      <c r="LG168" s="311"/>
      <c r="LH168" s="311"/>
      <c r="LI168" s="311"/>
      <c r="LJ168" s="311"/>
      <c r="LK168" s="311"/>
      <c r="LL168" s="311"/>
      <c r="LM168" s="311"/>
      <c r="LN168" s="311"/>
      <c r="LO168" s="311"/>
      <c r="LP168" s="311"/>
      <c r="LQ168" s="311"/>
      <c r="LR168" s="311"/>
      <c r="LS168" s="311"/>
      <c r="LT168" s="311"/>
      <c r="LU168" s="311"/>
      <c r="LV168" s="311"/>
      <c r="LW168" s="311"/>
      <c r="LX168" s="311"/>
      <c r="LY168" s="311"/>
      <c r="LZ168" s="311"/>
      <c r="MA168" s="311"/>
      <c r="MB168" s="311"/>
      <c r="MC168" s="311"/>
      <c r="MD168" s="311"/>
      <c r="ME168" s="311"/>
      <c r="MF168" s="311"/>
      <c r="MG168" s="311"/>
      <c r="MH168" s="311"/>
      <c r="MI168" s="311"/>
      <c r="MJ168" s="311"/>
      <c r="MK168" s="311"/>
      <c r="ML168" s="311"/>
      <c r="MM168" s="311"/>
      <c r="MN168" s="311"/>
      <c r="MO168" s="311"/>
      <c r="MP168" s="311"/>
      <c r="MQ168" s="311"/>
      <c r="MR168" s="311"/>
      <c r="MS168" s="311"/>
      <c r="MT168" s="311"/>
      <c r="MU168" s="311"/>
      <c r="MV168" s="311"/>
      <c r="MW168" s="311"/>
      <c r="MX168" s="311"/>
      <c r="MY168" s="311"/>
      <c r="MZ168" s="311"/>
      <c r="NA168" s="311"/>
      <c r="NB168" s="311"/>
      <c r="NC168" s="311"/>
      <c r="ND168" s="311"/>
      <c r="NE168" s="311"/>
      <c r="NF168" s="311"/>
      <c r="NG168" s="311"/>
      <c r="NH168" s="311"/>
      <c r="NI168" s="311"/>
      <c r="NJ168" s="311"/>
      <c r="NK168" s="311"/>
      <c r="NL168" s="311"/>
      <c r="NM168" s="311"/>
      <c r="NN168" s="311"/>
      <c r="NO168" s="311"/>
      <c r="NP168" s="311"/>
      <c r="NQ168" s="311"/>
      <c r="NR168" s="311"/>
      <c r="NS168" s="311"/>
      <c r="NT168" s="311"/>
      <c r="NU168" s="311"/>
      <c r="NV168" s="311"/>
      <c r="NW168" s="311"/>
      <c r="NX168" s="311"/>
      <c r="NY168" s="311"/>
      <c r="NZ168" s="311"/>
      <c r="OA168" s="311"/>
      <c r="OB168" s="311"/>
      <c r="OC168" s="311"/>
      <c r="OD168" s="311"/>
      <c r="OE168" s="311"/>
      <c r="OF168" s="311"/>
      <c r="OG168" s="311"/>
      <c r="OH168" s="311"/>
      <c r="OI168" s="311"/>
      <c r="OJ168" s="311"/>
      <c r="OK168" s="311"/>
      <c r="OL168" s="311"/>
      <c r="OM168" s="311"/>
      <c r="ON168" s="311"/>
      <c r="OO168" s="311"/>
      <c r="OP168" s="311"/>
      <c r="OQ168" s="311"/>
      <c r="OR168" s="311"/>
      <c r="OS168" s="311"/>
      <c r="OT168" s="311"/>
      <c r="OU168" s="311"/>
      <c r="OV168" s="311"/>
      <c r="OW168" s="311"/>
      <c r="OX168" s="311"/>
      <c r="OY168" s="311"/>
      <c r="OZ168" s="311"/>
      <c r="PA168" s="311"/>
      <c r="PB168" s="311"/>
      <c r="PC168" s="311"/>
      <c r="PD168" s="311"/>
      <c r="PE168" s="311"/>
      <c r="PF168" s="311"/>
      <c r="PG168" s="311"/>
      <c r="PH168" s="311"/>
      <c r="PI168" s="311"/>
      <c r="PJ168" s="311"/>
      <c r="PK168" s="311"/>
      <c r="PL168" s="311"/>
      <c r="PM168" s="311"/>
      <c r="PN168" s="311"/>
      <c r="PO168" s="311"/>
      <c r="PP168" s="311"/>
      <c r="PQ168" s="311"/>
      <c r="PR168" s="311"/>
      <c r="PS168" s="311"/>
      <c r="PT168" s="311"/>
      <c r="PU168" s="311"/>
      <c r="PV168" s="311"/>
      <c r="PW168" s="311"/>
      <c r="PX168" s="311"/>
      <c r="PY168" s="311"/>
      <c r="PZ168" s="311"/>
      <c r="QA168" s="311"/>
      <c r="QB168" s="311"/>
      <c r="QC168" s="311"/>
      <c r="QD168" s="311"/>
      <c r="QE168" s="311"/>
      <c r="QF168" s="311"/>
      <c r="QG168" s="311"/>
      <c r="QH168" s="311"/>
      <c r="QI168" s="311"/>
      <c r="QJ168" s="311"/>
      <c r="QK168" s="311"/>
      <c r="QL168" s="311"/>
      <c r="QM168" s="311"/>
      <c r="QN168" s="311"/>
      <c r="QO168" s="311"/>
      <c r="QP168" s="311"/>
      <c r="QQ168" s="311"/>
      <c r="QR168" s="311"/>
      <c r="QS168" s="311"/>
      <c r="QT168" s="311"/>
      <c r="QU168" s="311"/>
      <c r="QV168" s="311"/>
      <c r="QW168" s="311"/>
      <c r="QX168" s="311"/>
      <c r="QY168" s="311"/>
      <c r="QZ168" s="311"/>
      <c r="RA168" s="311"/>
      <c r="RB168" s="311"/>
      <c r="RC168" s="311"/>
      <c r="RD168" s="311"/>
      <c r="RE168" s="311"/>
      <c r="RF168" s="311"/>
      <c r="RG168" s="311"/>
      <c r="RH168" s="311"/>
      <c r="RI168" s="311"/>
      <c r="RJ168" s="311"/>
      <c r="RK168" s="311"/>
      <c r="RL168" s="311"/>
      <c r="RM168" s="311"/>
      <c r="RN168" s="311"/>
    </row>
    <row r="169" spans="1:482" s="227" customFormat="1" ht="67.5" customHeight="1" x14ac:dyDescent="0.2">
      <c r="A169" s="50" t="s">
        <v>660</v>
      </c>
      <c r="B169" s="50" t="s">
        <v>715</v>
      </c>
      <c r="C169" s="50" t="s">
        <v>716</v>
      </c>
      <c r="D169" s="50" t="s">
        <v>186</v>
      </c>
      <c r="E169" s="50" t="s">
        <v>127</v>
      </c>
      <c r="F169" s="50" t="s">
        <v>128</v>
      </c>
      <c r="G169" s="50" t="s">
        <v>663</v>
      </c>
      <c r="H169" s="312" t="s">
        <v>1929</v>
      </c>
      <c r="I169" s="152" t="s">
        <v>724</v>
      </c>
      <c r="J169" s="50" t="s">
        <v>132</v>
      </c>
      <c r="K169" s="50" t="s">
        <v>281</v>
      </c>
      <c r="L169" s="50" t="s">
        <v>134</v>
      </c>
      <c r="M169" s="50" t="s">
        <v>285</v>
      </c>
      <c r="N169" s="50" t="s">
        <v>1930</v>
      </c>
      <c r="O169" s="50" t="s">
        <v>137</v>
      </c>
      <c r="P169" s="153" t="s">
        <v>725</v>
      </c>
      <c r="Q169" s="50" t="s">
        <v>138</v>
      </c>
      <c r="R169" s="50" t="s">
        <v>1927</v>
      </c>
      <c r="S169" s="50" t="s">
        <v>1928</v>
      </c>
      <c r="T169" s="50" t="s">
        <v>264</v>
      </c>
      <c r="U169" s="50" t="s">
        <v>140</v>
      </c>
      <c r="V169" s="50" t="e">
        <f t="shared" si="59"/>
        <v>#N/A</v>
      </c>
      <c r="W169" s="50" t="s">
        <v>168</v>
      </c>
      <c r="X169" s="50" t="s">
        <v>224</v>
      </c>
      <c r="Y169" s="50" t="s">
        <v>143</v>
      </c>
      <c r="Z169" s="50" t="s">
        <v>144</v>
      </c>
      <c r="AA169" s="153">
        <v>45657</v>
      </c>
      <c r="AB169" s="50" t="s">
        <v>225</v>
      </c>
      <c r="AC169" s="153">
        <v>45266</v>
      </c>
      <c r="AD169" s="50" t="str">
        <f>VLOOKUP($T169,[3]Tipologias!$F$64:$G$67,2,FALSE)</f>
        <v>MEDIO</v>
      </c>
      <c r="AE169" s="50">
        <f t="shared" si="51"/>
        <v>2</v>
      </c>
      <c r="AF169" s="50" t="str">
        <f>VLOOKUP($U169,[3]Tipologias!$C$25:$E$29,3,FALSE)</f>
        <v>MEDIO</v>
      </c>
      <c r="AG169" s="50">
        <f t="shared" si="53"/>
        <v>2</v>
      </c>
      <c r="AH169" s="50">
        <f>VLOOKUP($X169,[3]Tipologias!$C$43:$D$47,2,FALSE)</f>
        <v>1</v>
      </c>
      <c r="AI169" s="50">
        <f>VLOOKUP($Y169,[3]Tipologias!$C$51:$D$59,2,FALSE)</f>
        <v>1</v>
      </c>
      <c r="AJ169" s="50" t="str">
        <f t="shared" si="54"/>
        <v>MEDIO</v>
      </c>
      <c r="AK169" s="50" t="str">
        <f>VLOOKUP($W169,[3]Tipologias!$C$33:$E$37,3,FALSE)</f>
        <v>MEDIO</v>
      </c>
      <c r="AL169" s="50" t="str">
        <f t="shared" si="55"/>
        <v>MEDIO</v>
      </c>
      <c r="AM169" s="51" t="str">
        <f t="shared" si="56"/>
        <v>MEDIO</v>
      </c>
      <c r="AN169" s="50" t="str">
        <f t="shared" si="57"/>
        <v>2) INFORMACIÓN PÚBLICA CLASIFICADA</v>
      </c>
      <c r="AO169" s="50" t="e">
        <f>VLOOKUP($T169,[3]Tipologias!$C$6:$I$21,3,FALSE)</f>
        <v>#N/A</v>
      </c>
      <c r="AP169" s="50" t="e">
        <f t="shared" si="58"/>
        <v>#N/A</v>
      </c>
      <c r="AQ169" s="50" t="e">
        <f>VLOOKUP($T169,[3]Tipologias!$C$6:$I$21,5,FALSE)</f>
        <v>#N/A</v>
      </c>
      <c r="AR169" s="180" t="s">
        <v>146</v>
      </c>
      <c r="AS169" s="311"/>
      <c r="AT169" s="311"/>
      <c r="AU169" s="311"/>
      <c r="AV169" s="311"/>
      <c r="AW169" s="311"/>
      <c r="AX169" s="311"/>
      <c r="AY169" s="311"/>
      <c r="AZ169" s="311"/>
      <c r="BA169" s="311"/>
      <c r="BB169" s="311"/>
      <c r="BC169" s="311"/>
      <c r="BD169" s="311"/>
      <c r="BE169" s="311"/>
      <c r="BF169" s="311"/>
      <c r="BG169" s="311"/>
      <c r="BH169" s="311"/>
      <c r="BI169" s="311"/>
      <c r="BJ169" s="311"/>
      <c r="BK169" s="311"/>
      <c r="BL169" s="311"/>
      <c r="BM169" s="311"/>
      <c r="BN169" s="311"/>
      <c r="BO169" s="311"/>
      <c r="BP169" s="311"/>
      <c r="BQ169" s="311"/>
      <c r="BR169" s="311"/>
      <c r="BS169" s="311"/>
      <c r="BT169" s="311"/>
      <c r="BU169" s="311"/>
      <c r="BV169" s="311"/>
      <c r="BW169" s="311"/>
      <c r="BX169" s="311"/>
      <c r="BY169" s="311"/>
      <c r="BZ169" s="311"/>
      <c r="CA169" s="311"/>
      <c r="CB169" s="311"/>
      <c r="CC169" s="311"/>
      <c r="CD169" s="311"/>
      <c r="CE169" s="311"/>
      <c r="CF169" s="311"/>
      <c r="CG169" s="311"/>
      <c r="CH169" s="311"/>
      <c r="CI169" s="311"/>
      <c r="CJ169" s="311"/>
      <c r="CK169" s="311"/>
      <c r="CL169" s="311"/>
      <c r="CM169" s="311"/>
      <c r="CN169" s="311"/>
      <c r="CO169" s="311"/>
      <c r="CP169" s="311"/>
      <c r="CQ169" s="311"/>
      <c r="CR169" s="311"/>
      <c r="CS169" s="311"/>
      <c r="CT169" s="311"/>
      <c r="CU169" s="311"/>
      <c r="CV169" s="311"/>
      <c r="CW169" s="311"/>
      <c r="CX169" s="311"/>
      <c r="CY169" s="311"/>
      <c r="CZ169" s="311"/>
      <c r="DA169" s="311"/>
      <c r="DB169" s="311"/>
      <c r="DC169" s="311"/>
      <c r="DD169" s="311"/>
      <c r="DE169" s="311"/>
      <c r="DF169" s="311"/>
      <c r="DG169" s="311"/>
      <c r="DH169" s="311"/>
      <c r="DI169" s="311"/>
      <c r="DJ169" s="311"/>
      <c r="DK169" s="311"/>
      <c r="DL169" s="311"/>
      <c r="DM169" s="311"/>
      <c r="DN169" s="311"/>
      <c r="DO169" s="311"/>
      <c r="DP169" s="311"/>
      <c r="DQ169" s="311"/>
      <c r="DR169" s="311"/>
      <c r="DS169" s="311"/>
      <c r="DT169" s="311"/>
      <c r="DU169" s="311"/>
      <c r="DV169" s="311"/>
      <c r="DW169" s="311"/>
      <c r="DX169" s="311"/>
      <c r="DY169" s="311"/>
      <c r="DZ169" s="311"/>
      <c r="EA169" s="311"/>
      <c r="EB169" s="311"/>
      <c r="EC169" s="311"/>
      <c r="ED169" s="311"/>
      <c r="EE169" s="311"/>
      <c r="EF169" s="311"/>
      <c r="EG169" s="311"/>
      <c r="EH169" s="311"/>
      <c r="EI169" s="311"/>
      <c r="EJ169" s="311"/>
      <c r="EK169" s="311"/>
      <c r="EL169" s="311"/>
      <c r="EM169" s="311"/>
      <c r="EN169" s="311"/>
      <c r="EO169" s="311"/>
      <c r="EP169" s="311"/>
      <c r="EQ169" s="311"/>
      <c r="ER169" s="311"/>
      <c r="ES169" s="311"/>
      <c r="ET169" s="311"/>
      <c r="EU169" s="311"/>
      <c r="EV169" s="311"/>
      <c r="EW169" s="311"/>
      <c r="EX169" s="311"/>
      <c r="EY169" s="311"/>
      <c r="EZ169" s="311"/>
      <c r="FA169" s="311"/>
      <c r="FB169" s="311"/>
      <c r="FC169" s="311"/>
      <c r="FD169" s="311"/>
      <c r="FE169" s="311"/>
      <c r="FF169" s="311"/>
      <c r="FG169" s="311"/>
      <c r="FH169" s="311"/>
      <c r="FI169" s="311"/>
      <c r="FJ169" s="311"/>
      <c r="FK169" s="311"/>
      <c r="FL169" s="311"/>
      <c r="FM169" s="311"/>
      <c r="FN169" s="311"/>
      <c r="FO169" s="311"/>
      <c r="FP169" s="311"/>
      <c r="FQ169" s="311"/>
      <c r="FR169" s="311"/>
      <c r="FS169" s="311"/>
      <c r="FT169" s="311"/>
      <c r="FU169" s="311"/>
      <c r="FV169" s="311"/>
      <c r="FW169" s="311"/>
      <c r="FX169" s="311"/>
      <c r="FY169" s="311"/>
      <c r="FZ169" s="311"/>
      <c r="GA169" s="311"/>
      <c r="GB169" s="311"/>
      <c r="GC169" s="311"/>
      <c r="GD169" s="311"/>
      <c r="GE169" s="311"/>
      <c r="GF169" s="311"/>
      <c r="GG169" s="311"/>
      <c r="GH169" s="311"/>
      <c r="GI169" s="311"/>
      <c r="GJ169" s="311"/>
      <c r="GK169" s="311"/>
      <c r="GL169" s="311"/>
      <c r="GM169" s="311"/>
      <c r="GN169" s="311"/>
      <c r="GO169" s="311"/>
      <c r="GP169" s="311"/>
      <c r="GQ169" s="311"/>
      <c r="GR169" s="311"/>
      <c r="GS169" s="311"/>
      <c r="GT169" s="311"/>
      <c r="GU169" s="311"/>
      <c r="GV169" s="311"/>
      <c r="GW169" s="311"/>
      <c r="GX169" s="311"/>
      <c r="GY169" s="311"/>
      <c r="GZ169" s="311"/>
      <c r="HA169" s="311"/>
      <c r="HB169" s="311"/>
      <c r="HC169" s="311"/>
      <c r="HD169" s="311"/>
      <c r="HE169" s="311"/>
      <c r="HF169" s="311"/>
      <c r="HG169" s="311"/>
      <c r="HH169" s="311"/>
      <c r="HI169" s="311"/>
      <c r="HJ169" s="311"/>
      <c r="HK169" s="311"/>
      <c r="HL169" s="311"/>
      <c r="HM169" s="311"/>
      <c r="HN169" s="311"/>
      <c r="HO169" s="311"/>
      <c r="HP169" s="311"/>
      <c r="HQ169" s="311"/>
      <c r="HR169" s="311"/>
      <c r="HS169" s="311"/>
      <c r="HT169" s="311"/>
      <c r="HU169" s="311"/>
      <c r="HV169" s="311"/>
      <c r="HW169" s="311"/>
      <c r="HX169" s="311"/>
      <c r="HY169" s="311"/>
      <c r="HZ169" s="311"/>
      <c r="IA169" s="311"/>
      <c r="IB169" s="311"/>
      <c r="IC169" s="311"/>
      <c r="ID169" s="311"/>
      <c r="IE169" s="311"/>
      <c r="IF169" s="311"/>
      <c r="IG169" s="311"/>
      <c r="IH169" s="311"/>
      <c r="II169" s="311"/>
      <c r="IJ169" s="311"/>
      <c r="IK169" s="311"/>
      <c r="IL169" s="311"/>
      <c r="IM169" s="311"/>
      <c r="IN169" s="311"/>
      <c r="IO169" s="311"/>
      <c r="IP169" s="311"/>
      <c r="IQ169" s="311"/>
      <c r="IR169" s="311"/>
      <c r="IS169" s="311"/>
      <c r="IT169" s="311"/>
      <c r="IU169" s="311"/>
      <c r="IV169" s="311"/>
      <c r="IW169" s="311"/>
      <c r="IX169" s="311"/>
      <c r="IY169" s="311"/>
      <c r="IZ169" s="311"/>
      <c r="JA169" s="311"/>
      <c r="JB169" s="311"/>
      <c r="JC169" s="311"/>
      <c r="JD169" s="311"/>
      <c r="JE169" s="311"/>
      <c r="JF169" s="311"/>
      <c r="JG169" s="311"/>
      <c r="JH169" s="311"/>
      <c r="JI169" s="311"/>
      <c r="JJ169" s="311"/>
      <c r="JK169" s="311"/>
      <c r="JL169" s="311"/>
      <c r="JM169" s="311"/>
      <c r="JN169" s="311"/>
      <c r="JO169" s="311"/>
      <c r="JP169" s="311"/>
      <c r="JQ169" s="311"/>
      <c r="JR169" s="311"/>
      <c r="JS169" s="311"/>
      <c r="JT169" s="311"/>
      <c r="JU169" s="311"/>
      <c r="JV169" s="311"/>
      <c r="JW169" s="311"/>
      <c r="JX169" s="311"/>
      <c r="JY169" s="311"/>
      <c r="JZ169" s="311"/>
      <c r="KA169" s="311"/>
      <c r="KB169" s="311"/>
      <c r="KC169" s="311"/>
      <c r="KD169" s="311"/>
      <c r="KE169" s="311"/>
      <c r="KF169" s="311"/>
      <c r="KG169" s="311"/>
      <c r="KH169" s="311"/>
      <c r="KI169" s="311"/>
      <c r="KJ169" s="311"/>
      <c r="KK169" s="311"/>
      <c r="KL169" s="311"/>
      <c r="KM169" s="311"/>
      <c r="KN169" s="311"/>
      <c r="KO169" s="311"/>
      <c r="KP169" s="311"/>
      <c r="KQ169" s="311"/>
      <c r="KR169" s="311"/>
      <c r="KS169" s="311"/>
      <c r="KT169" s="311"/>
      <c r="KU169" s="311"/>
      <c r="KV169" s="311"/>
      <c r="KW169" s="311"/>
      <c r="KX169" s="311"/>
      <c r="KY169" s="311"/>
      <c r="KZ169" s="311"/>
      <c r="LA169" s="311"/>
      <c r="LB169" s="311"/>
      <c r="LC169" s="311"/>
      <c r="LD169" s="311"/>
      <c r="LE169" s="311"/>
      <c r="LF169" s="311"/>
      <c r="LG169" s="311"/>
      <c r="LH169" s="311"/>
      <c r="LI169" s="311"/>
      <c r="LJ169" s="311"/>
      <c r="LK169" s="311"/>
      <c r="LL169" s="311"/>
      <c r="LM169" s="311"/>
      <c r="LN169" s="311"/>
      <c r="LO169" s="311"/>
      <c r="LP169" s="311"/>
      <c r="LQ169" s="311"/>
      <c r="LR169" s="311"/>
      <c r="LS169" s="311"/>
      <c r="LT169" s="311"/>
      <c r="LU169" s="311"/>
      <c r="LV169" s="311"/>
      <c r="LW169" s="311"/>
      <c r="LX169" s="311"/>
      <c r="LY169" s="311"/>
      <c r="LZ169" s="311"/>
      <c r="MA169" s="311"/>
      <c r="MB169" s="311"/>
      <c r="MC169" s="311"/>
      <c r="MD169" s="311"/>
      <c r="ME169" s="311"/>
      <c r="MF169" s="311"/>
      <c r="MG169" s="311"/>
      <c r="MH169" s="311"/>
      <c r="MI169" s="311"/>
      <c r="MJ169" s="311"/>
      <c r="MK169" s="311"/>
      <c r="ML169" s="311"/>
      <c r="MM169" s="311"/>
      <c r="MN169" s="311"/>
      <c r="MO169" s="311"/>
      <c r="MP169" s="311"/>
      <c r="MQ169" s="311"/>
      <c r="MR169" s="311"/>
      <c r="MS169" s="311"/>
      <c r="MT169" s="311"/>
      <c r="MU169" s="311"/>
      <c r="MV169" s="311"/>
      <c r="MW169" s="311"/>
      <c r="MX169" s="311"/>
      <c r="MY169" s="311"/>
      <c r="MZ169" s="311"/>
      <c r="NA169" s="311"/>
      <c r="NB169" s="311"/>
      <c r="NC169" s="311"/>
      <c r="ND169" s="311"/>
      <c r="NE169" s="311"/>
      <c r="NF169" s="311"/>
      <c r="NG169" s="311"/>
      <c r="NH169" s="311"/>
      <c r="NI169" s="311"/>
      <c r="NJ169" s="311"/>
      <c r="NK169" s="311"/>
      <c r="NL169" s="311"/>
      <c r="NM169" s="311"/>
      <c r="NN169" s="311"/>
      <c r="NO169" s="311"/>
      <c r="NP169" s="311"/>
      <c r="NQ169" s="311"/>
      <c r="NR169" s="311"/>
      <c r="NS169" s="311"/>
      <c r="NT169" s="311"/>
      <c r="NU169" s="311"/>
      <c r="NV169" s="311"/>
      <c r="NW169" s="311"/>
      <c r="NX169" s="311"/>
      <c r="NY169" s="311"/>
      <c r="NZ169" s="311"/>
      <c r="OA169" s="311"/>
      <c r="OB169" s="311"/>
      <c r="OC169" s="311"/>
      <c r="OD169" s="311"/>
      <c r="OE169" s="311"/>
      <c r="OF169" s="311"/>
      <c r="OG169" s="311"/>
      <c r="OH169" s="311"/>
      <c r="OI169" s="311"/>
      <c r="OJ169" s="311"/>
      <c r="OK169" s="311"/>
      <c r="OL169" s="311"/>
      <c r="OM169" s="311"/>
      <c r="ON169" s="311"/>
      <c r="OO169" s="311"/>
      <c r="OP169" s="311"/>
      <c r="OQ169" s="311"/>
      <c r="OR169" s="311"/>
      <c r="OS169" s="311"/>
      <c r="OT169" s="311"/>
      <c r="OU169" s="311"/>
      <c r="OV169" s="311"/>
      <c r="OW169" s="311"/>
      <c r="OX169" s="311"/>
      <c r="OY169" s="311"/>
      <c r="OZ169" s="311"/>
      <c r="PA169" s="311"/>
      <c r="PB169" s="311"/>
      <c r="PC169" s="311"/>
      <c r="PD169" s="311"/>
      <c r="PE169" s="311"/>
      <c r="PF169" s="311"/>
      <c r="PG169" s="311"/>
      <c r="PH169" s="311"/>
      <c r="PI169" s="311"/>
      <c r="PJ169" s="311"/>
      <c r="PK169" s="311"/>
      <c r="PL169" s="311"/>
      <c r="PM169" s="311"/>
      <c r="PN169" s="311"/>
      <c r="PO169" s="311"/>
      <c r="PP169" s="311"/>
      <c r="PQ169" s="311"/>
      <c r="PR169" s="311"/>
      <c r="PS169" s="311"/>
      <c r="PT169" s="311"/>
      <c r="PU169" s="311"/>
      <c r="PV169" s="311"/>
      <c r="PW169" s="311"/>
      <c r="PX169" s="311"/>
      <c r="PY169" s="311"/>
      <c r="PZ169" s="311"/>
      <c r="QA169" s="311"/>
      <c r="QB169" s="311"/>
      <c r="QC169" s="311"/>
      <c r="QD169" s="311"/>
      <c r="QE169" s="311"/>
      <c r="QF169" s="311"/>
      <c r="QG169" s="311"/>
      <c r="QH169" s="311"/>
      <c r="QI169" s="311"/>
      <c r="QJ169" s="311"/>
      <c r="QK169" s="311"/>
      <c r="QL169" s="311"/>
      <c r="QM169" s="311"/>
      <c r="QN169" s="311"/>
      <c r="QO169" s="311"/>
      <c r="QP169" s="311"/>
      <c r="QQ169" s="311"/>
      <c r="QR169" s="311"/>
      <c r="QS169" s="311"/>
      <c r="QT169" s="311"/>
      <c r="QU169" s="311"/>
      <c r="QV169" s="311"/>
      <c r="QW169" s="311"/>
      <c r="QX169" s="311"/>
      <c r="QY169" s="311"/>
      <c r="QZ169" s="311"/>
      <c r="RA169" s="311"/>
      <c r="RB169" s="311"/>
      <c r="RC169" s="311"/>
      <c r="RD169" s="311"/>
      <c r="RE169" s="311"/>
      <c r="RF169" s="311"/>
      <c r="RG169" s="311"/>
      <c r="RH169" s="311"/>
      <c r="RI169" s="311"/>
      <c r="RJ169" s="311"/>
      <c r="RK169" s="311"/>
      <c r="RL169" s="311"/>
      <c r="RM169" s="311"/>
      <c r="RN169" s="311"/>
    </row>
    <row r="170" spans="1:482" s="227" customFormat="1" ht="67.5" customHeight="1" x14ac:dyDescent="0.2">
      <c r="A170" s="50" t="s">
        <v>660</v>
      </c>
      <c r="B170" s="50" t="s">
        <v>715</v>
      </c>
      <c r="C170" s="50" t="s">
        <v>716</v>
      </c>
      <c r="D170" s="50" t="s">
        <v>186</v>
      </c>
      <c r="E170" s="50" t="s">
        <v>127</v>
      </c>
      <c r="F170" s="50" t="s">
        <v>128</v>
      </c>
      <c r="G170" s="50" t="s">
        <v>663</v>
      </c>
      <c r="H170" s="312" t="s">
        <v>1931</v>
      </c>
      <c r="I170" s="152" t="s">
        <v>727</v>
      </c>
      <c r="J170" s="50" t="s">
        <v>132</v>
      </c>
      <c r="K170" s="50" t="s">
        <v>281</v>
      </c>
      <c r="L170" s="50" t="s">
        <v>134</v>
      </c>
      <c r="M170" s="50" t="s">
        <v>285</v>
      </c>
      <c r="N170" s="50" t="s">
        <v>1948</v>
      </c>
      <c r="O170" s="50" t="s">
        <v>137</v>
      </c>
      <c r="P170" s="153">
        <v>40850</v>
      </c>
      <c r="Q170" s="50" t="s">
        <v>138</v>
      </c>
      <c r="R170" s="50" t="s">
        <v>716</v>
      </c>
      <c r="S170" s="50" t="s">
        <v>1928</v>
      </c>
      <c r="T170" s="50" t="s">
        <v>264</v>
      </c>
      <c r="U170" s="50" t="s">
        <v>188</v>
      </c>
      <c r="V170" s="50" t="e">
        <f t="shared" si="59"/>
        <v>#N/A</v>
      </c>
      <c r="W170" s="50" t="s">
        <v>153</v>
      </c>
      <c r="X170" s="50" t="s">
        <v>154</v>
      </c>
      <c r="Y170" s="50" t="s">
        <v>143</v>
      </c>
      <c r="Z170" s="50" t="s">
        <v>144</v>
      </c>
      <c r="AA170" s="153">
        <v>45657</v>
      </c>
      <c r="AB170" s="50" t="s">
        <v>225</v>
      </c>
      <c r="AC170" s="153">
        <v>45266</v>
      </c>
      <c r="AD170" s="50" t="str">
        <f>VLOOKUP($T170,[3]Tipologias!$F$64:$G$67,2,FALSE)</f>
        <v>MEDIO</v>
      </c>
      <c r="AE170" s="50">
        <f t="shared" si="51"/>
        <v>2</v>
      </c>
      <c r="AF170" s="50" t="str">
        <f>VLOOKUP($U170,[3]Tipologias!$C$25:$E$29,3,FALSE)</f>
        <v>ALTO</v>
      </c>
      <c r="AG170" s="50">
        <f t="shared" si="53"/>
        <v>3</v>
      </c>
      <c r="AH170" s="50">
        <f>VLOOKUP($X170,[3]Tipologias!$C$43:$D$47,2,FALSE)</f>
        <v>1.5</v>
      </c>
      <c r="AI170" s="50">
        <f>VLOOKUP($Y170,[3]Tipologias!$C$51:$D$59,2,FALSE)</f>
        <v>1</v>
      </c>
      <c r="AJ170" s="50" t="str">
        <f t="shared" si="54"/>
        <v>ALTO</v>
      </c>
      <c r="AK170" s="50" t="str">
        <f>VLOOKUP($W170,[3]Tipologias!$C$33:$E$37,3,FALSE)</f>
        <v>ALTO</v>
      </c>
      <c r="AL170" s="50" t="str">
        <f t="shared" si="55"/>
        <v>MEDIO</v>
      </c>
      <c r="AM170" s="51" t="str">
        <f t="shared" si="56"/>
        <v>ALTO</v>
      </c>
      <c r="AN170" s="50" t="str">
        <f t="shared" si="57"/>
        <v>2) INFORMACIÓN PÚBLICA CLASIFICADA</v>
      </c>
      <c r="AO170" s="50" t="e">
        <f>VLOOKUP($T170,[3]Tipologias!$C$6:$I$21,3,FALSE)</f>
        <v>#N/A</v>
      </c>
      <c r="AP170" s="50" t="e">
        <f t="shared" si="58"/>
        <v>#N/A</v>
      </c>
      <c r="AQ170" s="50" t="e">
        <f>VLOOKUP($T170,[3]Tipologias!$C$6:$I$21,5,FALSE)</f>
        <v>#N/A</v>
      </c>
      <c r="AR170" s="180" t="s">
        <v>146</v>
      </c>
      <c r="AS170" s="311"/>
      <c r="AT170" s="311"/>
      <c r="AU170" s="311"/>
      <c r="AV170" s="311"/>
      <c r="AW170" s="311"/>
      <c r="AX170" s="311"/>
      <c r="AY170" s="311"/>
      <c r="AZ170" s="311"/>
      <c r="BA170" s="311"/>
      <c r="BB170" s="311"/>
      <c r="BC170" s="311"/>
      <c r="BD170" s="311"/>
      <c r="BE170" s="311"/>
      <c r="BF170" s="311"/>
      <c r="BG170" s="311"/>
      <c r="BH170" s="311"/>
      <c r="BI170" s="311"/>
      <c r="BJ170" s="311"/>
      <c r="BK170" s="311"/>
      <c r="BL170" s="311"/>
      <c r="BM170" s="311"/>
      <c r="BN170" s="311"/>
      <c r="BO170" s="311"/>
      <c r="BP170" s="311"/>
      <c r="BQ170" s="311"/>
      <c r="BR170" s="311"/>
      <c r="BS170" s="311"/>
      <c r="BT170" s="311"/>
      <c r="BU170" s="311"/>
      <c r="BV170" s="311"/>
      <c r="BW170" s="311"/>
      <c r="BX170" s="311"/>
      <c r="BY170" s="311"/>
      <c r="BZ170" s="311"/>
      <c r="CA170" s="311"/>
      <c r="CB170" s="311"/>
      <c r="CC170" s="311"/>
      <c r="CD170" s="311"/>
      <c r="CE170" s="311"/>
      <c r="CF170" s="311"/>
      <c r="CG170" s="311"/>
      <c r="CH170" s="311"/>
      <c r="CI170" s="311"/>
      <c r="CJ170" s="311"/>
      <c r="CK170" s="311"/>
      <c r="CL170" s="311"/>
      <c r="CM170" s="311"/>
      <c r="CN170" s="311"/>
      <c r="CO170" s="311"/>
      <c r="CP170" s="311"/>
      <c r="CQ170" s="311"/>
      <c r="CR170" s="311"/>
      <c r="CS170" s="311"/>
      <c r="CT170" s="311"/>
      <c r="CU170" s="311"/>
      <c r="CV170" s="311"/>
      <c r="CW170" s="311"/>
      <c r="CX170" s="311"/>
      <c r="CY170" s="311"/>
      <c r="CZ170" s="311"/>
      <c r="DA170" s="311"/>
      <c r="DB170" s="311"/>
      <c r="DC170" s="311"/>
      <c r="DD170" s="311"/>
      <c r="DE170" s="311"/>
      <c r="DF170" s="311"/>
      <c r="DG170" s="311"/>
      <c r="DH170" s="311"/>
      <c r="DI170" s="311"/>
      <c r="DJ170" s="311"/>
      <c r="DK170" s="311"/>
      <c r="DL170" s="311"/>
      <c r="DM170" s="311"/>
      <c r="DN170" s="311"/>
      <c r="DO170" s="311"/>
      <c r="DP170" s="311"/>
      <c r="DQ170" s="311"/>
      <c r="DR170" s="311"/>
      <c r="DS170" s="311"/>
      <c r="DT170" s="311"/>
      <c r="DU170" s="311"/>
      <c r="DV170" s="311"/>
      <c r="DW170" s="311"/>
      <c r="DX170" s="311"/>
      <c r="DY170" s="311"/>
      <c r="DZ170" s="311"/>
      <c r="EA170" s="311"/>
      <c r="EB170" s="311"/>
      <c r="EC170" s="311"/>
      <c r="ED170" s="311"/>
      <c r="EE170" s="311"/>
      <c r="EF170" s="311"/>
      <c r="EG170" s="311"/>
      <c r="EH170" s="311"/>
      <c r="EI170" s="311"/>
      <c r="EJ170" s="311"/>
      <c r="EK170" s="311"/>
      <c r="EL170" s="311"/>
      <c r="EM170" s="311"/>
      <c r="EN170" s="311"/>
      <c r="EO170" s="311"/>
      <c r="EP170" s="311"/>
      <c r="EQ170" s="311"/>
      <c r="ER170" s="311"/>
      <c r="ES170" s="311"/>
      <c r="ET170" s="311"/>
      <c r="EU170" s="311"/>
      <c r="EV170" s="311"/>
      <c r="EW170" s="311"/>
      <c r="EX170" s="311"/>
      <c r="EY170" s="311"/>
      <c r="EZ170" s="311"/>
      <c r="FA170" s="311"/>
      <c r="FB170" s="311"/>
      <c r="FC170" s="311"/>
      <c r="FD170" s="311"/>
      <c r="FE170" s="311"/>
      <c r="FF170" s="311"/>
      <c r="FG170" s="311"/>
      <c r="FH170" s="311"/>
      <c r="FI170" s="311"/>
      <c r="FJ170" s="311"/>
      <c r="FK170" s="311"/>
      <c r="FL170" s="311"/>
      <c r="FM170" s="311"/>
      <c r="FN170" s="311"/>
      <c r="FO170" s="311"/>
      <c r="FP170" s="311"/>
      <c r="FQ170" s="311"/>
      <c r="FR170" s="311"/>
      <c r="FS170" s="311"/>
      <c r="FT170" s="311"/>
      <c r="FU170" s="311"/>
      <c r="FV170" s="311"/>
      <c r="FW170" s="311"/>
      <c r="FX170" s="311"/>
      <c r="FY170" s="311"/>
      <c r="FZ170" s="311"/>
      <c r="GA170" s="311"/>
      <c r="GB170" s="311"/>
      <c r="GC170" s="311"/>
      <c r="GD170" s="311"/>
      <c r="GE170" s="311"/>
      <c r="GF170" s="311"/>
      <c r="GG170" s="311"/>
      <c r="GH170" s="311"/>
      <c r="GI170" s="311"/>
      <c r="GJ170" s="311"/>
      <c r="GK170" s="311"/>
      <c r="GL170" s="311"/>
      <c r="GM170" s="311"/>
      <c r="GN170" s="311"/>
      <c r="GO170" s="311"/>
      <c r="GP170" s="311"/>
      <c r="GQ170" s="311"/>
      <c r="GR170" s="311"/>
      <c r="GS170" s="311"/>
      <c r="GT170" s="311"/>
      <c r="GU170" s="311"/>
      <c r="GV170" s="311"/>
      <c r="GW170" s="311"/>
      <c r="GX170" s="311"/>
      <c r="GY170" s="311"/>
      <c r="GZ170" s="311"/>
      <c r="HA170" s="311"/>
      <c r="HB170" s="311"/>
      <c r="HC170" s="311"/>
      <c r="HD170" s="311"/>
      <c r="HE170" s="311"/>
      <c r="HF170" s="311"/>
      <c r="HG170" s="311"/>
      <c r="HH170" s="311"/>
      <c r="HI170" s="311"/>
      <c r="HJ170" s="311"/>
      <c r="HK170" s="311"/>
      <c r="HL170" s="311"/>
      <c r="HM170" s="311"/>
      <c r="HN170" s="311"/>
      <c r="HO170" s="311"/>
      <c r="HP170" s="311"/>
      <c r="HQ170" s="311"/>
      <c r="HR170" s="311"/>
      <c r="HS170" s="311"/>
      <c r="HT170" s="311"/>
      <c r="HU170" s="311"/>
      <c r="HV170" s="311"/>
      <c r="HW170" s="311"/>
      <c r="HX170" s="311"/>
      <c r="HY170" s="311"/>
      <c r="HZ170" s="311"/>
      <c r="IA170" s="311"/>
      <c r="IB170" s="311"/>
      <c r="IC170" s="311"/>
      <c r="ID170" s="311"/>
      <c r="IE170" s="311"/>
      <c r="IF170" s="311"/>
      <c r="IG170" s="311"/>
      <c r="IH170" s="311"/>
      <c r="II170" s="311"/>
      <c r="IJ170" s="311"/>
      <c r="IK170" s="311"/>
      <c r="IL170" s="311"/>
      <c r="IM170" s="311"/>
      <c r="IN170" s="311"/>
      <c r="IO170" s="311"/>
      <c r="IP170" s="311"/>
      <c r="IQ170" s="311"/>
      <c r="IR170" s="311"/>
      <c r="IS170" s="311"/>
      <c r="IT170" s="311"/>
      <c r="IU170" s="311"/>
      <c r="IV170" s="311"/>
      <c r="IW170" s="311"/>
      <c r="IX170" s="311"/>
      <c r="IY170" s="311"/>
      <c r="IZ170" s="311"/>
      <c r="JA170" s="311"/>
      <c r="JB170" s="311"/>
      <c r="JC170" s="311"/>
      <c r="JD170" s="311"/>
      <c r="JE170" s="311"/>
      <c r="JF170" s="311"/>
      <c r="JG170" s="311"/>
      <c r="JH170" s="311"/>
      <c r="JI170" s="311"/>
      <c r="JJ170" s="311"/>
      <c r="JK170" s="311"/>
      <c r="JL170" s="311"/>
      <c r="JM170" s="311"/>
      <c r="JN170" s="311"/>
      <c r="JO170" s="311"/>
      <c r="JP170" s="311"/>
      <c r="JQ170" s="311"/>
      <c r="JR170" s="311"/>
      <c r="JS170" s="311"/>
      <c r="JT170" s="311"/>
      <c r="JU170" s="311"/>
      <c r="JV170" s="311"/>
      <c r="JW170" s="311"/>
      <c r="JX170" s="311"/>
      <c r="JY170" s="311"/>
      <c r="JZ170" s="311"/>
      <c r="KA170" s="311"/>
      <c r="KB170" s="311"/>
      <c r="KC170" s="311"/>
      <c r="KD170" s="311"/>
      <c r="KE170" s="311"/>
      <c r="KF170" s="311"/>
      <c r="KG170" s="311"/>
      <c r="KH170" s="311"/>
      <c r="KI170" s="311"/>
      <c r="KJ170" s="311"/>
      <c r="KK170" s="311"/>
      <c r="KL170" s="311"/>
      <c r="KM170" s="311"/>
      <c r="KN170" s="311"/>
      <c r="KO170" s="311"/>
      <c r="KP170" s="311"/>
      <c r="KQ170" s="311"/>
      <c r="KR170" s="311"/>
      <c r="KS170" s="311"/>
      <c r="KT170" s="311"/>
      <c r="KU170" s="311"/>
      <c r="KV170" s="311"/>
      <c r="KW170" s="311"/>
      <c r="KX170" s="311"/>
      <c r="KY170" s="311"/>
      <c r="KZ170" s="311"/>
      <c r="LA170" s="311"/>
      <c r="LB170" s="311"/>
      <c r="LC170" s="311"/>
      <c r="LD170" s="311"/>
      <c r="LE170" s="311"/>
      <c r="LF170" s="311"/>
      <c r="LG170" s="311"/>
      <c r="LH170" s="311"/>
      <c r="LI170" s="311"/>
      <c r="LJ170" s="311"/>
      <c r="LK170" s="311"/>
      <c r="LL170" s="311"/>
      <c r="LM170" s="311"/>
      <c r="LN170" s="311"/>
      <c r="LO170" s="311"/>
      <c r="LP170" s="311"/>
      <c r="LQ170" s="311"/>
      <c r="LR170" s="311"/>
      <c r="LS170" s="311"/>
      <c r="LT170" s="311"/>
      <c r="LU170" s="311"/>
      <c r="LV170" s="311"/>
      <c r="LW170" s="311"/>
      <c r="LX170" s="311"/>
      <c r="LY170" s="311"/>
      <c r="LZ170" s="311"/>
      <c r="MA170" s="311"/>
      <c r="MB170" s="311"/>
      <c r="MC170" s="311"/>
      <c r="MD170" s="311"/>
      <c r="ME170" s="311"/>
      <c r="MF170" s="311"/>
      <c r="MG170" s="311"/>
      <c r="MH170" s="311"/>
      <c r="MI170" s="311"/>
      <c r="MJ170" s="311"/>
      <c r="MK170" s="311"/>
      <c r="ML170" s="311"/>
      <c r="MM170" s="311"/>
      <c r="MN170" s="311"/>
      <c r="MO170" s="311"/>
      <c r="MP170" s="311"/>
      <c r="MQ170" s="311"/>
      <c r="MR170" s="311"/>
      <c r="MS170" s="311"/>
      <c r="MT170" s="311"/>
      <c r="MU170" s="311"/>
      <c r="MV170" s="311"/>
      <c r="MW170" s="311"/>
      <c r="MX170" s="311"/>
      <c r="MY170" s="311"/>
      <c r="MZ170" s="311"/>
      <c r="NA170" s="311"/>
      <c r="NB170" s="311"/>
      <c r="NC170" s="311"/>
      <c r="ND170" s="311"/>
      <c r="NE170" s="311"/>
      <c r="NF170" s="311"/>
      <c r="NG170" s="311"/>
      <c r="NH170" s="311"/>
      <c r="NI170" s="311"/>
      <c r="NJ170" s="311"/>
      <c r="NK170" s="311"/>
      <c r="NL170" s="311"/>
      <c r="NM170" s="311"/>
      <c r="NN170" s="311"/>
      <c r="NO170" s="311"/>
      <c r="NP170" s="311"/>
      <c r="NQ170" s="311"/>
      <c r="NR170" s="311"/>
      <c r="NS170" s="311"/>
      <c r="NT170" s="311"/>
      <c r="NU170" s="311"/>
      <c r="NV170" s="311"/>
      <c r="NW170" s="311"/>
      <c r="NX170" s="311"/>
      <c r="NY170" s="311"/>
      <c r="NZ170" s="311"/>
      <c r="OA170" s="311"/>
      <c r="OB170" s="311"/>
      <c r="OC170" s="311"/>
      <c r="OD170" s="311"/>
      <c r="OE170" s="311"/>
      <c r="OF170" s="311"/>
      <c r="OG170" s="311"/>
      <c r="OH170" s="311"/>
      <c r="OI170" s="311"/>
      <c r="OJ170" s="311"/>
      <c r="OK170" s="311"/>
      <c r="OL170" s="311"/>
      <c r="OM170" s="311"/>
      <c r="ON170" s="311"/>
      <c r="OO170" s="311"/>
      <c r="OP170" s="311"/>
      <c r="OQ170" s="311"/>
      <c r="OR170" s="311"/>
      <c r="OS170" s="311"/>
      <c r="OT170" s="311"/>
      <c r="OU170" s="311"/>
      <c r="OV170" s="311"/>
      <c r="OW170" s="311"/>
      <c r="OX170" s="311"/>
      <c r="OY170" s="311"/>
      <c r="OZ170" s="311"/>
      <c r="PA170" s="311"/>
      <c r="PB170" s="311"/>
      <c r="PC170" s="311"/>
      <c r="PD170" s="311"/>
      <c r="PE170" s="311"/>
      <c r="PF170" s="311"/>
      <c r="PG170" s="311"/>
      <c r="PH170" s="311"/>
      <c r="PI170" s="311"/>
      <c r="PJ170" s="311"/>
      <c r="PK170" s="311"/>
      <c r="PL170" s="311"/>
      <c r="PM170" s="311"/>
      <c r="PN170" s="311"/>
      <c r="PO170" s="311"/>
      <c r="PP170" s="311"/>
      <c r="PQ170" s="311"/>
      <c r="PR170" s="311"/>
      <c r="PS170" s="311"/>
      <c r="PT170" s="311"/>
      <c r="PU170" s="311"/>
      <c r="PV170" s="311"/>
      <c r="PW170" s="311"/>
      <c r="PX170" s="311"/>
      <c r="PY170" s="311"/>
      <c r="PZ170" s="311"/>
      <c r="QA170" s="311"/>
      <c r="QB170" s="311"/>
      <c r="QC170" s="311"/>
      <c r="QD170" s="311"/>
      <c r="QE170" s="311"/>
      <c r="QF170" s="311"/>
      <c r="QG170" s="311"/>
      <c r="QH170" s="311"/>
      <c r="QI170" s="311"/>
      <c r="QJ170" s="311"/>
      <c r="QK170" s="311"/>
      <c r="QL170" s="311"/>
      <c r="QM170" s="311"/>
      <c r="QN170" s="311"/>
      <c r="QO170" s="311"/>
      <c r="QP170" s="311"/>
      <c r="QQ170" s="311"/>
      <c r="QR170" s="311"/>
      <c r="QS170" s="311"/>
      <c r="QT170" s="311"/>
      <c r="QU170" s="311"/>
      <c r="QV170" s="311"/>
      <c r="QW170" s="311"/>
      <c r="QX170" s="311"/>
      <c r="QY170" s="311"/>
      <c r="QZ170" s="311"/>
      <c r="RA170" s="311"/>
      <c r="RB170" s="311"/>
      <c r="RC170" s="311"/>
      <c r="RD170" s="311"/>
      <c r="RE170" s="311"/>
      <c r="RF170" s="311"/>
      <c r="RG170" s="311"/>
      <c r="RH170" s="311"/>
      <c r="RI170" s="311"/>
      <c r="RJ170" s="311"/>
      <c r="RK170" s="311"/>
      <c r="RL170" s="311"/>
      <c r="RM170" s="311"/>
      <c r="RN170" s="311"/>
    </row>
    <row r="171" spans="1:482" s="227" customFormat="1" ht="67.5" customHeight="1" x14ac:dyDescent="0.2">
      <c r="A171" s="50" t="s">
        <v>660</v>
      </c>
      <c r="B171" s="50" t="s">
        <v>715</v>
      </c>
      <c r="C171" s="50" t="s">
        <v>716</v>
      </c>
      <c r="D171" s="50" t="s">
        <v>186</v>
      </c>
      <c r="E171" s="50" t="s">
        <v>127</v>
      </c>
      <c r="F171" s="50" t="s">
        <v>128</v>
      </c>
      <c r="G171" s="50" t="s">
        <v>162</v>
      </c>
      <c r="H171" s="312" t="s">
        <v>1932</v>
      </c>
      <c r="I171" s="152" t="s">
        <v>1933</v>
      </c>
      <c r="J171" s="50" t="s">
        <v>132</v>
      </c>
      <c r="K171" s="50" t="s">
        <v>281</v>
      </c>
      <c r="L171" s="50" t="s">
        <v>134</v>
      </c>
      <c r="M171" s="50" t="s">
        <v>1869</v>
      </c>
      <c r="N171" s="50" t="s">
        <v>1934</v>
      </c>
      <c r="O171" s="50" t="s">
        <v>137</v>
      </c>
      <c r="P171" s="153">
        <v>44123</v>
      </c>
      <c r="Q171" s="50" t="s">
        <v>216</v>
      </c>
      <c r="R171" s="50" t="s">
        <v>1927</v>
      </c>
      <c r="S171" s="50" t="s">
        <v>1935</v>
      </c>
      <c r="T171" s="50" t="s">
        <v>264</v>
      </c>
      <c r="U171" s="50" t="s">
        <v>140</v>
      </c>
      <c r="V171" s="50" t="e">
        <f t="shared" si="59"/>
        <v>#N/A</v>
      </c>
      <c r="W171" s="50" t="s">
        <v>153</v>
      </c>
      <c r="X171" s="50" t="s">
        <v>142</v>
      </c>
      <c r="Y171" s="50" t="s">
        <v>200</v>
      </c>
      <c r="Z171" s="50" t="s">
        <v>144</v>
      </c>
      <c r="AA171" s="153">
        <v>45657</v>
      </c>
      <c r="AB171" s="50" t="s">
        <v>225</v>
      </c>
      <c r="AC171" s="153">
        <v>45266</v>
      </c>
      <c r="AD171" s="50" t="str">
        <f>VLOOKUP($T171,[3]Tipologias!$F$64:$G$67,2,FALSE)</f>
        <v>MEDIO</v>
      </c>
      <c r="AE171" s="50">
        <f t="shared" si="51"/>
        <v>2</v>
      </c>
      <c r="AF171" s="50" t="str">
        <f>VLOOKUP($U171,[3]Tipologias!$C$25:$E$29,3,FALSE)</f>
        <v>MEDIO</v>
      </c>
      <c r="AG171" s="50">
        <f t="shared" si="53"/>
        <v>2</v>
      </c>
      <c r="AH171" s="50">
        <f>VLOOKUP($X171,[3]Tipologias!$C$43:$D$47,2,FALSE)</f>
        <v>0.5</v>
      </c>
      <c r="AI171" s="50">
        <f>VLOOKUP($Y171,[3]Tipologias!$C$51:$D$59,2,FALSE)</f>
        <v>0.25</v>
      </c>
      <c r="AJ171" s="50" t="str">
        <f t="shared" si="54"/>
        <v>MEDIO</v>
      </c>
      <c r="AK171" s="50" t="str">
        <f>VLOOKUP($W171,[3]Tipologias!$C$33:$E$37,3,FALSE)</f>
        <v>ALTO</v>
      </c>
      <c r="AL171" s="50" t="str">
        <f t="shared" si="55"/>
        <v>BAJO</v>
      </c>
      <c r="AM171" s="51" t="str">
        <f t="shared" si="56"/>
        <v>ALTO</v>
      </c>
      <c r="AN171" s="50" t="str">
        <f t="shared" si="57"/>
        <v>2) INFORMACIÓN PÚBLICA CLASIFICADA</v>
      </c>
      <c r="AO171" s="50" t="e">
        <f>VLOOKUP($T171,[3]Tipologias!$C$6:$I$21,3,FALSE)</f>
        <v>#N/A</v>
      </c>
      <c r="AP171" s="50" t="e">
        <f t="shared" si="58"/>
        <v>#N/A</v>
      </c>
      <c r="AQ171" s="50" t="e">
        <f>VLOOKUP($T171,[3]Tipologias!$C$6:$I$21,5,FALSE)</f>
        <v>#N/A</v>
      </c>
      <c r="AR171" s="180" t="s">
        <v>146</v>
      </c>
      <c r="AS171" s="311"/>
      <c r="AT171" s="311"/>
      <c r="AU171" s="311"/>
      <c r="AV171" s="311"/>
      <c r="AW171" s="311"/>
      <c r="AX171" s="311"/>
      <c r="AY171" s="311"/>
      <c r="AZ171" s="311"/>
      <c r="BA171" s="311"/>
      <c r="BB171" s="311"/>
      <c r="BC171" s="311"/>
      <c r="BD171" s="311"/>
      <c r="BE171" s="311"/>
      <c r="BF171" s="311"/>
      <c r="BG171" s="311"/>
      <c r="BH171" s="311"/>
      <c r="BI171" s="311"/>
      <c r="BJ171" s="311"/>
      <c r="BK171" s="311"/>
      <c r="BL171" s="311"/>
      <c r="BM171" s="311"/>
      <c r="BN171" s="311"/>
      <c r="BO171" s="311"/>
      <c r="BP171" s="311"/>
      <c r="BQ171" s="311"/>
      <c r="BR171" s="311"/>
      <c r="BS171" s="311"/>
      <c r="BT171" s="311"/>
      <c r="BU171" s="311"/>
      <c r="BV171" s="311"/>
      <c r="BW171" s="311"/>
      <c r="BX171" s="311"/>
      <c r="BY171" s="311"/>
      <c r="BZ171" s="311"/>
      <c r="CA171" s="311"/>
      <c r="CB171" s="311"/>
      <c r="CC171" s="311"/>
      <c r="CD171" s="311"/>
      <c r="CE171" s="311"/>
      <c r="CF171" s="311"/>
      <c r="CG171" s="311"/>
      <c r="CH171" s="311"/>
      <c r="CI171" s="311"/>
      <c r="CJ171" s="311"/>
      <c r="CK171" s="311"/>
      <c r="CL171" s="311"/>
      <c r="CM171" s="311"/>
      <c r="CN171" s="311"/>
      <c r="CO171" s="311"/>
      <c r="CP171" s="311"/>
      <c r="CQ171" s="311"/>
      <c r="CR171" s="311"/>
      <c r="CS171" s="311"/>
      <c r="CT171" s="311"/>
      <c r="CU171" s="311"/>
      <c r="CV171" s="311"/>
      <c r="CW171" s="311"/>
      <c r="CX171" s="311"/>
      <c r="CY171" s="311"/>
      <c r="CZ171" s="311"/>
      <c r="DA171" s="311"/>
      <c r="DB171" s="311"/>
      <c r="DC171" s="311"/>
      <c r="DD171" s="311"/>
      <c r="DE171" s="311"/>
      <c r="DF171" s="311"/>
      <c r="DG171" s="311"/>
      <c r="DH171" s="311"/>
      <c r="DI171" s="311"/>
      <c r="DJ171" s="311"/>
      <c r="DK171" s="311"/>
      <c r="DL171" s="311"/>
      <c r="DM171" s="311"/>
      <c r="DN171" s="311"/>
      <c r="DO171" s="311"/>
      <c r="DP171" s="311"/>
      <c r="DQ171" s="311"/>
      <c r="DR171" s="311"/>
      <c r="DS171" s="311"/>
      <c r="DT171" s="311"/>
      <c r="DU171" s="311"/>
      <c r="DV171" s="311"/>
      <c r="DW171" s="311"/>
      <c r="DX171" s="311"/>
      <c r="DY171" s="311"/>
      <c r="DZ171" s="311"/>
      <c r="EA171" s="311"/>
      <c r="EB171" s="311"/>
      <c r="EC171" s="311"/>
      <c r="ED171" s="311"/>
      <c r="EE171" s="311"/>
      <c r="EF171" s="311"/>
      <c r="EG171" s="311"/>
      <c r="EH171" s="311"/>
      <c r="EI171" s="311"/>
      <c r="EJ171" s="311"/>
      <c r="EK171" s="311"/>
      <c r="EL171" s="311"/>
      <c r="EM171" s="311"/>
      <c r="EN171" s="311"/>
      <c r="EO171" s="311"/>
      <c r="EP171" s="311"/>
      <c r="EQ171" s="311"/>
      <c r="ER171" s="311"/>
      <c r="ES171" s="311"/>
      <c r="ET171" s="311"/>
      <c r="EU171" s="311"/>
      <c r="EV171" s="311"/>
      <c r="EW171" s="311"/>
      <c r="EX171" s="311"/>
      <c r="EY171" s="311"/>
      <c r="EZ171" s="311"/>
      <c r="FA171" s="311"/>
      <c r="FB171" s="311"/>
      <c r="FC171" s="311"/>
      <c r="FD171" s="311"/>
      <c r="FE171" s="311"/>
      <c r="FF171" s="311"/>
      <c r="FG171" s="311"/>
      <c r="FH171" s="311"/>
      <c r="FI171" s="311"/>
      <c r="FJ171" s="311"/>
      <c r="FK171" s="311"/>
      <c r="FL171" s="311"/>
      <c r="FM171" s="311"/>
      <c r="FN171" s="311"/>
      <c r="FO171" s="311"/>
      <c r="FP171" s="311"/>
      <c r="FQ171" s="311"/>
      <c r="FR171" s="311"/>
      <c r="FS171" s="311"/>
      <c r="FT171" s="311"/>
      <c r="FU171" s="311"/>
      <c r="FV171" s="311"/>
      <c r="FW171" s="311"/>
      <c r="FX171" s="311"/>
      <c r="FY171" s="311"/>
      <c r="FZ171" s="311"/>
      <c r="GA171" s="311"/>
      <c r="GB171" s="311"/>
      <c r="GC171" s="311"/>
      <c r="GD171" s="311"/>
      <c r="GE171" s="311"/>
      <c r="GF171" s="311"/>
      <c r="GG171" s="311"/>
      <c r="GH171" s="311"/>
      <c r="GI171" s="311"/>
      <c r="GJ171" s="311"/>
      <c r="GK171" s="311"/>
      <c r="GL171" s="311"/>
      <c r="GM171" s="311"/>
      <c r="GN171" s="311"/>
      <c r="GO171" s="311"/>
      <c r="GP171" s="311"/>
      <c r="GQ171" s="311"/>
      <c r="GR171" s="311"/>
      <c r="GS171" s="311"/>
      <c r="GT171" s="311"/>
      <c r="GU171" s="311"/>
      <c r="GV171" s="311"/>
      <c r="GW171" s="311"/>
      <c r="GX171" s="311"/>
      <c r="GY171" s="311"/>
      <c r="GZ171" s="311"/>
      <c r="HA171" s="311"/>
      <c r="HB171" s="311"/>
      <c r="HC171" s="311"/>
      <c r="HD171" s="311"/>
      <c r="HE171" s="311"/>
      <c r="HF171" s="311"/>
      <c r="HG171" s="311"/>
      <c r="HH171" s="311"/>
      <c r="HI171" s="311"/>
      <c r="HJ171" s="311"/>
      <c r="HK171" s="311"/>
      <c r="HL171" s="311"/>
      <c r="HM171" s="311"/>
      <c r="HN171" s="311"/>
      <c r="HO171" s="311"/>
      <c r="HP171" s="311"/>
      <c r="HQ171" s="311"/>
      <c r="HR171" s="311"/>
      <c r="HS171" s="311"/>
      <c r="HT171" s="311"/>
      <c r="HU171" s="311"/>
      <c r="HV171" s="311"/>
      <c r="HW171" s="311"/>
      <c r="HX171" s="311"/>
      <c r="HY171" s="311"/>
      <c r="HZ171" s="311"/>
      <c r="IA171" s="311"/>
      <c r="IB171" s="311"/>
      <c r="IC171" s="311"/>
      <c r="ID171" s="311"/>
      <c r="IE171" s="311"/>
      <c r="IF171" s="311"/>
      <c r="IG171" s="311"/>
      <c r="IH171" s="311"/>
      <c r="II171" s="311"/>
      <c r="IJ171" s="311"/>
      <c r="IK171" s="311"/>
      <c r="IL171" s="311"/>
      <c r="IM171" s="311"/>
      <c r="IN171" s="311"/>
      <c r="IO171" s="311"/>
      <c r="IP171" s="311"/>
      <c r="IQ171" s="311"/>
      <c r="IR171" s="311"/>
      <c r="IS171" s="311"/>
      <c r="IT171" s="311"/>
      <c r="IU171" s="311"/>
      <c r="IV171" s="311"/>
      <c r="IW171" s="311"/>
      <c r="IX171" s="311"/>
      <c r="IY171" s="311"/>
      <c r="IZ171" s="311"/>
      <c r="JA171" s="311"/>
      <c r="JB171" s="311"/>
      <c r="JC171" s="311"/>
      <c r="JD171" s="311"/>
      <c r="JE171" s="311"/>
      <c r="JF171" s="311"/>
      <c r="JG171" s="311"/>
      <c r="JH171" s="311"/>
      <c r="JI171" s="311"/>
      <c r="JJ171" s="311"/>
      <c r="JK171" s="311"/>
      <c r="JL171" s="311"/>
      <c r="JM171" s="311"/>
      <c r="JN171" s="311"/>
      <c r="JO171" s="311"/>
      <c r="JP171" s="311"/>
      <c r="JQ171" s="311"/>
      <c r="JR171" s="311"/>
      <c r="JS171" s="311"/>
      <c r="JT171" s="311"/>
      <c r="JU171" s="311"/>
      <c r="JV171" s="311"/>
      <c r="JW171" s="311"/>
      <c r="JX171" s="311"/>
      <c r="JY171" s="311"/>
      <c r="JZ171" s="311"/>
      <c r="KA171" s="311"/>
      <c r="KB171" s="311"/>
      <c r="KC171" s="311"/>
      <c r="KD171" s="311"/>
      <c r="KE171" s="311"/>
      <c r="KF171" s="311"/>
      <c r="KG171" s="311"/>
      <c r="KH171" s="311"/>
      <c r="KI171" s="311"/>
      <c r="KJ171" s="311"/>
      <c r="KK171" s="311"/>
      <c r="KL171" s="311"/>
      <c r="KM171" s="311"/>
      <c r="KN171" s="311"/>
      <c r="KO171" s="311"/>
      <c r="KP171" s="311"/>
      <c r="KQ171" s="311"/>
      <c r="KR171" s="311"/>
      <c r="KS171" s="311"/>
      <c r="KT171" s="311"/>
      <c r="KU171" s="311"/>
      <c r="KV171" s="311"/>
      <c r="KW171" s="311"/>
      <c r="KX171" s="311"/>
      <c r="KY171" s="311"/>
      <c r="KZ171" s="311"/>
      <c r="LA171" s="311"/>
      <c r="LB171" s="311"/>
      <c r="LC171" s="311"/>
      <c r="LD171" s="311"/>
      <c r="LE171" s="311"/>
      <c r="LF171" s="311"/>
      <c r="LG171" s="311"/>
      <c r="LH171" s="311"/>
      <c r="LI171" s="311"/>
      <c r="LJ171" s="311"/>
      <c r="LK171" s="311"/>
      <c r="LL171" s="311"/>
      <c r="LM171" s="311"/>
      <c r="LN171" s="311"/>
      <c r="LO171" s="311"/>
      <c r="LP171" s="311"/>
      <c r="LQ171" s="311"/>
      <c r="LR171" s="311"/>
      <c r="LS171" s="311"/>
      <c r="LT171" s="311"/>
      <c r="LU171" s="311"/>
      <c r="LV171" s="311"/>
      <c r="LW171" s="311"/>
      <c r="LX171" s="311"/>
      <c r="LY171" s="311"/>
      <c r="LZ171" s="311"/>
      <c r="MA171" s="311"/>
      <c r="MB171" s="311"/>
      <c r="MC171" s="311"/>
      <c r="MD171" s="311"/>
      <c r="ME171" s="311"/>
      <c r="MF171" s="311"/>
      <c r="MG171" s="311"/>
      <c r="MH171" s="311"/>
      <c r="MI171" s="311"/>
      <c r="MJ171" s="311"/>
      <c r="MK171" s="311"/>
      <c r="ML171" s="311"/>
      <c r="MM171" s="311"/>
      <c r="MN171" s="311"/>
      <c r="MO171" s="311"/>
      <c r="MP171" s="311"/>
      <c r="MQ171" s="311"/>
      <c r="MR171" s="311"/>
      <c r="MS171" s="311"/>
      <c r="MT171" s="311"/>
      <c r="MU171" s="311"/>
      <c r="MV171" s="311"/>
      <c r="MW171" s="311"/>
      <c r="MX171" s="311"/>
      <c r="MY171" s="311"/>
      <c r="MZ171" s="311"/>
      <c r="NA171" s="311"/>
      <c r="NB171" s="311"/>
      <c r="NC171" s="311"/>
      <c r="ND171" s="311"/>
      <c r="NE171" s="311"/>
      <c r="NF171" s="311"/>
      <c r="NG171" s="311"/>
      <c r="NH171" s="311"/>
      <c r="NI171" s="311"/>
      <c r="NJ171" s="311"/>
      <c r="NK171" s="311"/>
      <c r="NL171" s="311"/>
      <c r="NM171" s="311"/>
      <c r="NN171" s="311"/>
      <c r="NO171" s="311"/>
      <c r="NP171" s="311"/>
      <c r="NQ171" s="311"/>
      <c r="NR171" s="311"/>
      <c r="NS171" s="311"/>
      <c r="NT171" s="311"/>
      <c r="NU171" s="311"/>
      <c r="NV171" s="311"/>
      <c r="NW171" s="311"/>
      <c r="NX171" s="311"/>
      <c r="NY171" s="311"/>
      <c r="NZ171" s="311"/>
      <c r="OA171" s="311"/>
      <c r="OB171" s="311"/>
      <c r="OC171" s="311"/>
      <c r="OD171" s="311"/>
      <c r="OE171" s="311"/>
      <c r="OF171" s="311"/>
      <c r="OG171" s="311"/>
      <c r="OH171" s="311"/>
      <c r="OI171" s="311"/>
      <c r="OJ171" s="311"/>
      <c r="OK171" s="311"/>
      <c r="OL171" s="311"/>
      <c r="OM171" s="311"/>
      <c r="ON171" s="311"/>
      <c r="OO171" s="311"/>
      <c r="OP171" s="311"/>
      <c r="OQ171" s="311"/>
      <c r="OR171" s="311"/>
      <c r="OS171" s="311"/>
      <c r="OT171" s="311"/>
      <c r="OU171" s="311"/>
      <c r="OV171" s="311"/>
      <c r="OW171" s="311"/>
      <c r="OX171" s="311"/>
      <c r="OY171" s="311"/>
      <c r="OZ171" s="311"/>
      <c r="PA171" s="311"/>
      <c r="PB171" s="311"/>
      <c r="PC171" s="311"/>
      <c r="PD171" s="311"/>
      <c r="PE171" s="311"/>
      <c r="PF171" s="311"/>
      <c r="PG171" s="311"/>
      <c r="PH171" s="311"/>
      <c r="PI171" s="311"/>
      <c r="PJ171" s="311"/>
      <c r="PK171" s="311"/>
      <c r="PL171" s="311"/>
      <c r="PM171" s="311"/>
      <c r="PN171" s="311"/>
      <c r="PO171" s="311"/>
      <c r="PP171" s="311"/>
      <c r="PQ171" s="311"/>
      <c r="PR171" s="311"/>
      <c r="PS171" s="311"/>
      <c r="PT171" s="311"/>
      <c r="PU171" s="311"/>
      <c r="PV171" s="311"/>
      <c r="PW171" s="311"/>
      <c r="PX171" s="311"/>
      <c r="PY171" s="311"/>
      <c r="PZ171" s="311"/>
      <c r="QA171" s="311"/>
      <c r="QB171" s="311"/>
      <c r="QC171" s="311"/>
      <c r="QD171" s="311"/>
      <c r="QE171" s="311"/>
      <c r="QF171" s="311"/>
      <c r="QG171" s="311"/>
      <c r="QH171" s="311"/>
      <c r="QI171" s="311"/>
      <c r="QJ171" s="311"/>
      <c r="QK171" s="311"/>
      <c r="QL171" s="311"/>
      <c r="QM171" s="311"/>
      <c r="QN171" s="311"/>
      <c r="QO171" s="311"/>
      <c r="QP171" s="311"/>
      <c r="QQ171" s="311"/>
      <c r="QR171" s="311"/>
      <c r="QS171" s="311"/>
      <c r="QT171" s="311"/>
      <c r="QU171" s="311"/>
      <c r="QV171" s="311"/>
      <c r="QW171" s="311"/>
      <c r="QX171" s="311"/>
      <c r="QY171" s="311"/>
      <c r="QZ171" s="311"/>
      <c r="RA171" s="311"/>
      <c r="RB171" s="311"/>
      <c r="RC171" s="311"/>
      <c r="RD171" s="311"/>
      <c r="RE171" s="311"/>
      <c r="RF171" s="311"/>
      <c r="RG171" s="311"/>
      <c r="RH171" s="311"/>
      <c r="RI171" s="311"/>
      <c r="RJ171" s="311"/>
      <c r="RK171" s="311"/>
      <c r="RL171" s="311"/>
      <c r="RM171" s="311"/>
      <c r="RN171" s="311"/>
    </row>
    <row r="172" spans="1:482" s="227" customFormat="1" ht="67.5" customHeight="1" x14ac:dyDescent="0.2">
      <c r="A172" s="50" t="s">
        <v>660</v>
      </c>
      <c r="B172" s="50" t="s">
        <v>715</v>
      </c>
      <c r="C172" s="50" t="s">
        <v>716</v>
      </c>
      <c r="D172" s="50" t="s">
        <v>186</v>
      </c>
      <c r="E172" s="50" t="s">
        <v>127</v>
      </c>
      <c r="F172" s="50" t="s">
        <v>128</v>
      </c>
      <c r="G172" s="50" t="s">
        <v>673</v>
      </c>
      <c r="H172" s="312" t="s">
        <v>1936</v>
      </c>
      <c r="I172" s="152" t="s">
        <v>1937</v>
      </c>
      <c r="J172" s="50" t="s">
        <v>132</v>
      </c>
      <c r="K172" s="50" t="s">
        <v>281</v>
      </c>
      <c r="L172" s="50" t="s">
        <v>134</v>
      </c>
      <c r="M172" s="50" t="s">
        <v>1869</v>
      </c>
      <c r="N172" s="50" t="s">
        <v>1930</v>
      </c>
      <c r="O172" s="50" t="s">
        <v>137</v>
      </c>
      <c r="P172" s="153">
        <v>40850</v>
      </c>
      <c r="Q172" s="50" t="s">
        <v>138</v>
      </c>
      <c r="R172" s="50" t="s">
        <v>716</v>
      </c>
      <c r="S172" s="50" t="s">
        <v>1928</v>
      </c>
      <c r="T172" s="50" t="s">
        <v>264</v>
      </c>
      <c r="U172" s="50" t="s">
        <v>140</v>
      </c>
      <c r="V172" s="50" t="e">
        <f t="shared" si="59"/>
        <v>#N/A</v>
      </c>
      <c r="W172" s="50" t="s">
        <v>153</v>
      </c>
      <c r="X172" s="50" t="s">
        <v>224</v>
      </c>
      <c r="Y172" s="50" t="s">
        <v>200</v>
      </c>
      <c r="Z172" s="50" t="s">
        <v>144</v>
      </c>
      <c r="AA172" s="153">
        <v>45657</v>
      </c>
      <c r="AB172" s="50" t="s">
        <v>225</v>
      </c>
      <c r="AC172" s="153">
        <v>45266</v>
      </c>
      <c r="AD172" s="50" t="str">
        <f>VLOOKUP($T172,[3]Tipologias!$F$64:$G$67,2,FALSE)</f>
        <v>MEDIO</v>
      </c>
      <c r="AE172" s="50">
        <f t="shared" si="51"/>
        <v>2</v>
      </c>
      <c r="AF172" s="50" t="str">
        <f>VLOOKUP($U172,[3]Tipologias!$C$25:$E$29,3,FALSE)</f>
        <v>MEDIO</v>
      </c>
      <c r="AG172" s="50">
        <f t="shared" si="53"/>
        <v>2</v>
      </c>
      <c r="AH172" s="50">
        <f>VLOOKUP($X172,[3]Tipologias!$C$43:$D$47,2,FALSE)</f>
        <v>1</v>
      </c>
      <c r="AI172" s="50">
        <f>VLOOKUP($Y172,[3]Tipologias!$C$51:$D$59,2,FALSE)</f>
        <v>0.25</v>
      </c>
      <c r="AJ172" s="50" t="str">
        <f t="shared" si="54"/>
        <v>MEDIO</v>
      </c>
      <c r="AK172" s="50" t="str">
        <f>VLOOKUP($W172,[3]Tipologias!$C$33:$E$37,3,FALSE)</f>
        <v>ALTO</v>
      </c>
      <c r="AL172" s="50" t="str">
        <f t="shared" si="55"/>
        <v>BAJO</v>
      </c>
      <c r="AM172" s="51" t="str">
        <f t="shared" si="56"/>
        <v>ALTO</v>
      </c>
      <c r="AN172" s="50" t="str">
        <f t="shared" si="57"/>
        <v>2) INFORMACIÓN PÚBLICA CLASIFICADA</v>
      </c>
      <c r="AO172" s="50" t="e">
        <f>VLOOKUP($T172,[3]Tipologias!$C$6:$I$21,3,FALSE)</f>
        <v>#N/A</v>
      </c>
      <c r="AP172" s="50" t="e">
        <f t="shared" si="58"/>
        <v>#N/A</v>
      </c>
      <c r="AQ172" s="50" t="e">
        <f>VLOOKUP($T172,[3]Tipologias!$C$6:$I$21,5,FALSE)</f>
        <v>#N/A</v>
      </c>
      <c r="AR172" s="180" t="s">
        <v>146</v>
      </c>
      <c r="AS172" s="311"/>
      <c r="AT172" s="311"/>
      <c r="AU172" s="311"/>
      <c r="AV172" s="311"/>
      <c r="AW172" s="311"/>
      <c r="AX172" s="311"/>
      <c r="AY172" s="311"/>
      <c r="AZ172" s="311"/>
      <c r="BA172" s="311"/>
      <c r="BB172" s="311"/>
      <c r="BC172" s="311"/>
      <c r="BD172" s="311"/>
      <c r="BE172" s="311"/>
      <c r="BF172" s="311"/>
      <c r="BG172" s="311"/>
      <c r="BH172" s="311"/>
      <c r="BI172" s="311"/>
      <c r="BJ172" s="311"/>
      <c r="BK172" s="311"/>
      <c r="BL172" s="311"/>
      <c r="BM172" s="311"/>
      <c r="BN172" s="311"/>
      <c r="BO172" s="311"/>
      <c r="BP172" s="311"/>
      <c r="BQ172" s="311"/>
      <c r="BR172" s="311"/>
      <c r="BS172" s="311"/>
      <c r="BT172" s="311"/>
      <c r="BU172" s="311"/>
      <c r="BV172" s="311"/>
      <c r="BW172" s="311"/>
      <c r="BX172" s="311"/>
      <c r="BY172" s="311"/>
      <c r="BZ172" s="311"/>
      <c r="CA172" s="311"/>
      <c r="CB172" s="311"/>
      <c r="CC172" s="311"/>
      <c r="CD172" s="311"/>
      <c r="CE172" s="311"/>
      <c r="CF172" s="311"/>
      <c r="CG172" s="311"/>
      <c r="CH172" s="311"/>
      <c r="CI172" s="311"/>
      <c r="CJ172" s="311"/>
      <c r="CK172" s="311"/>
      <c r="CL172" s="311"/>
      <c r="CM172" s="311"/>
      <c r="CN172" s="311"/>
      <c r="CO172" s="311"/>
      <c r="CP172" s="311"/>
      <c r="CQ172" s="311"/>
      <c r="CR172" s="311"/>
      <c r="CS172" s="311"/>
      <c r="CT172" s="311"/>
      <c r="CU172" s="311"/>
      <c r="CV172" s="311"/>
      <c r="CW172" s="311"/>
      <c r="CX172" s="311"/>
      <c r="CY172" s="311"/>
      <c r="CZ172" s="311"/>
      <c r="DA172" s="311"/>
      <c r="DB172" s="311"/>
      <c r="DC172" s="311"/>
      <c r="DD172" s="311"/>
      <c r="DE172" s="311"/>
      <c r="DF172" s="311"/>
      <c r="DG172" s="311"/>
      <c r="DH172" s="311"/>
      <c r="DI172" s="311"/>
      <c r="DJ172" s="311"/>
      <c r="DK172" s="311"/>
      <c r="DL172" s="311"/>
      <c r="DM172" s="311"/>
      <c r="DN172" s="311"/>
      <c r="DO172" s="311"/>
      <c r="DP172" s="311"/>
      <c r="DQ172" s="311"/>
      <c r="DR172" s="311"/>
      <c r="DS172" s="311"/>
      <c r="DT172" s="311"/>
      <c r="DU172" s="311"/>
      <c r="DV172" s="311"/>
      <c r="DW172" s="311"/>
      <c r="DX172" s="311"/>
      <c r="DY172" s="311"/>
      <c r="DZ172" s="311"/>
      <c r="EA172" s="311"/>
      <c r="EB172" s="311"/>
      <c r="EC172" s="311"/>
      <c r="ED172" s="311"/>
      <c r="EE172" s="311"/>
      <c r="EF172" s="311"/>
      <c r="EG172" s="311"/>
      <c r="EH172" s="311"/>
      <c r="EI172" s="311"/>
      <c r="EJ172" s="311"/>
      <c r="EK172" s="311"/>
      <c r="EL172" s="311"/>
      <c r="EM172" s="311"/>
      <c r="EN172" s="311"/>
      <c r="EO172" s="311"/>
      <c r="EP172" s="311"/>
      <c r="EQ172" s="311"/>
      <c r="ER172" s="311"/>
      <c r="ES172" s="311"/>
      <c r="ET172" s="311"/>
      <c r="EU172" s="311"/>
      <c r="EV172" s="311"/>
      <c r="EW172" s="311"/>
      <c r="EX172" s="311"/>
      <c r="EY172" s="311"/>
      <c r="EZ172" s="311"/>
      <c r="FA172" s="311"/>
      <c r="FB172" s="311"/>
      <c r="FC172" s="311"/>
      <c r="FD172" s="311"/>
      <c r="FE172" s="311"/>
      <c r="FF172" s="311"/>
      <c r="FG172" s="311"/>
      <c r="FH172" s="311"/>
      <c r="FI172" s="311"/>
      <c r="FJ172" s="311"/>
      <c r="FK172" s="311"/>
      <c r="FL172" s="311"/>
      <c r="FM172" s="311"/>
      <c r="FN172" s="311"/>
      <c r="FO172" s="311"/>
      <c r="FP172" s="311"/>
      <c r="FQ172" s="311"/>
      <c r="FR172" s="311"/>
      <c r="FS172" s="311"/>
      <c r="FT172" s="311"/>
      <c r="FU172" s="311"/>
      <c r="FV172" s="311"/>
      <c r="FW172" s="311"/>
      <c r="FX172" s="311"/>
      <c r="FY172" s="311"/>
      <c r="FZ172" s="311"/>
      <c r="GA172" s="311"/>
      <c r="GB172" s="311"/>
      <c r="GC172" s="311"/>
      <c r="GD172" s="311"/>
      <c r="GE172" s="311"/>
      <c r="GF172" s="311"/>
      <c r="GG172" s="311"/>
      <c r="GH172" s="311"/>
      <c r="GI172" s="311"/>
      <c r="GJ172" s="311"/>
      <c r="GK172" s="311"/>
      <c r="GL172" s="311"/>
      <c r="GM172" s="311"/>
      <c r="GN172" s="311"/>
      <c r="GO172" s="311"/>
      <c r="GP172" s="311"/>
      <c r="GQ172" s="311"/>
      <c r="GR172" s="311"/>
      <c r="GS172" s="311"/>
      <c r="GT172" s="311"/>
      <c r="GU172" s="311"/>
      <c r="GV172" s="311"/>
      <c r="GW172" s="311"/>
      <c r="GX172" s="311"/>
      <c r="GY172" s="311"/>
      <c r="GZ172" s="311"/>
      <c r="HA172" s="311"/>
      <c r="HB172" s="311"/>
      <c r="HC172" s="311"/>
      <c r="HD172" s="311"/>
      <c r="HE172" s="311"/>
      <c r="HF172" s="311"/>
      <c r="HG172" s="311"/>
      <c r="HH172" s="311"/>
      <c r="HI172" s="311"/>
      <c r="HJ172" s="311"/>
      <c r="HK172" s="311"/>
      <c r="HL172" s="311"/>
      <c r="HM172" s="311"/>
      <c r="HN172" s="311"/>
      <c r="HO172" s="311"/>
      <c r="HP172" s="311"/>
      <c r="HQ172" s="311"/>
      <c r="HR172" s="311"/>
      <c r="HS172" s="311"/>
      <c r="HT172" s="311"/>
      <c r="HU172" s="311"/>
      <c r="HV172" s="311"/>
      <c r="HW172" s="311"/>
      <c r="HX172" s="311"/>
      <c r="HY172" s="311"/>
      <c r="HZ172" s="311"/>
      <c r="IA172" s="311"/>
      <c r="IB172" s="311"/>
      <c r="IC172" s="311"/>
      <c r="ID172" s="311"/>
      <c r="IE172" s="311"/>
      <c r="IF172" s="311"/>
      <c r="IG172" s="311"/>
      <c r="IH172" s="311"/>
      <c r="II172" s="311"/>
      <c r="IJ172" s="311"/>
      <c r="IK172" s="311"/>
      <c r="IL172" s="311"/>
      <c r="IM172" s="311"/>
      <c r="IN172" s="311"/>
      <c r="IO172" s="311"/>
      <c r="IP172" s="311"/>
      <c r="IQ172" s="311"/>
      <c r="IR172" s="311"/>
      <c r="IS172" s="311"/>
      <c r="IT172" s="311"/>
      <c r="IU172" s="311"/>
      <c r="IV172" s="311"/>
      <c r="IW172" s="311"/>
      <c r="IX172" s="311"/>
      <c r="IY172" s="311"/>
      <c r="IZ172" s="311"/>
      <c r="JA172" s="311"/>
      <c r="JB172" s="311"/>
      <c r="JC172" s="311"/>
      <c r="JD172" s="311"/>
      <c r="JE172" s="311"/>
      <c r="JF172" s="311"/>
      <c r="JG172" s="311"/>
      <c r="JH172" s="311"/>
      <c r="JI172" s="311"/>
      <c r="JJ172" s="311"/>
      <c r="JK172" s="311"/>
      <c r="JL172" s="311"/>
      <c r="JM172" s="311"/>
      <c r="JN172" s="311"/>
      <c r="JO172" s="311"/>
      <c r="JP172" s="311"/>
      <c r="JQ172" s="311"/>
      <c r="JR172" s="311"/>
      <c r="JS172" s="311"/>
      <c r="JT172" s="311"/>
      <c r="JU172" s="311"/>
      <c r="JV172" s="311"/>
      <c r="JW172" s="311"/>
      <c r="JX172" s="311"/>
      <c r="JY172" s="311"/>
      <c r="JZ172" s="311"/>
      <c r="KA172" s="311"/>
      <c r="KB172" s="311"/>
      <c r="KC172" s="311"/>
      <c r="KD172" s="311"/>
      <c r="KE172" s="311"/>
      <c r="KF172" s="311"/>
      <c r="KG172" s="311"/>
      <c r="KH172" s="311"/>
      <c r="KI172" s="311"/>
      <c r="KJ172" s="311"/>
      <c r="KK172" s="311"/>
      <c r="KL172" s="311"/>
      <c r="KM172" s="311"/>
      <c r="KN172" s="311"/>
      <c r="KO172" s="311"/>
      <c r="KP172" s="311"/>
      <c r="KQ172" s="311"/>
      <c r="KR172" s="311"/>
      <c r="KS172" s="311"/>
      <c r="KT172" s="311"/>
      <c r="KU172" s="311"/>
      <c r="KV172" s="311"/>
      <c r="KW172" s="311"/>
      <c r="KX172" s="311"/>
      <c r="KY172" s="311"/>
      <c r="KZ172" s="311"/>
      <c r="LA172" s="311"/>
      <c r="LB172" s="311"/>
      <c r="LC172" s="311"/>
      <c r="LD172" s="311"/>
      <c r="LE172" s="311"/>
      <c r="LF172" s="311"/>
      <c r="LG172" s="311"/>
      <c r="LH172" s="311"/>
      <c r="LI172" s="311"/>
      <c r="LJ172" s="311"/>
      <c r="LK172" s="311"/>
      <c r="LL172" s="311"/>
      <c r="LM172" s="311"/>
      <c r="LN172" s="311"/>
      <c r="LO172" s="311"/>
      <c r="LP172" s="311"/>
      <c r="LQ172" s="311"/>
      <c r="LR172" s="311"/>
      <c r="LS172" s="311"/>
      <c r="LT172" s="311"/>
      <c r="LU172" s="311"/>
      <c r="LV172" s="311"/>
      <c r="LW172" s="311"/>
      <c r="LX172" s="311"/>
      <c r="LY172" s="311"/>
      <c r="LZ172" s="311"/>
      <c r="MA172" s="311"/>
      <c r="MB172" s="311"/>
      <c r="MC172" s="311"/>
      <c r="MD172" s="311"/>
      <c r="ME172" s="311"/>
      <c r="MF172" s="311"/>
      <c r="MG172" s="311"/>
      <c r="MH172" s="311"/>
      <c r="MI172" s="311"/>
      <c r="MJ172" s="311"/>
      <c r="MK172" s="311"/>
      <c r="ML172" s="311"/>
      <c r="MM172" s="311"/>
      <c r="MN172" s="311"/>
      <c r="MO172" s="311"/>
      <c r="MP172" s="311"/>
      <c r="MQ172" s="311"/>
      <c r="MR172" s="311"/>
      <c r="MS172" s="311"/>
      <c r="MT172" s="311"/>
      <c r="MU172" s="311"/>
      <c r="MV172" s="311"/>
      <c r="MW172" s="311"/>
      <c r="MX172" s="311"/>
      <c r="MY172" s="311"/>
      <c r="MZ172" s="311"/>
      <c r="NA172" s="311"/>
      <c r="NB172" s="311"/>
      <c r="NC172" s="311"/>
      <c r="ND172" s="311"/>
      <c r="NE172" s="311"/>
      <c r="NF172" s="311"/>
      <c r="NG172" s="311"/>
      <c r="NH172" s="311"/>
      <c r="NI172" s="311"/>
      <c r="NJ172" s="311"/>
      <c r="NK172" s="311"/>
      <c r="NL172" s="311"/>
      <c r="NM172" s="311"/>
      <c r="NN172" s="311"/>
      <c r="NO172" s="311"/>
      <c r="NP172" s="311"/>
      <c r="NQ172" s="311"/>
      <c r="NR172" s="311"/>
      <c r="NS172" s="311"/>
      <c r="NT172" s="311"/>
      <c r="NU172" s="311"/>
      <c r="NV172" s="311"/>
      <c r="NW172" s="311"/>
      <c r="NX172" s="311"/>
      <c r="NY172" s="311"/>
      <c r="NZ172" s="311"/>
      <c r="OA172" s="311"/>
      <c r="OB172" s="311"/>
      <c r="OC172" s="311"/>
      <c r="OD172" s="311"/>
      <c r="OE172" s="311"/>
      <c r="OF172" s="311"/>
      <c r="OG172" s="311"/>
      <c r="OH172" s="311"/>
      <c r="OI172" s="311"/>
      <c r="OJ172" s="311"/>
      <c r="OK172" s="311"/>
      <c r="OL172" s="311"/>
      <c r="OM172" s="311"/>
      <c r="ON172" s="311"/>
      <c r="OO172" s="311"/>
      <c r="OP172" s="311"/>
      <c r="OQ172" s="311"/>
      <c r="OR172" s="311"/>
      <c r="OS172" s="311"/>
      <c r="OT172" s="311"/>
      <c r="OU172" s="311"/>
      <c r="OV172" s="311"/>
      <c r="OW172" s="311"/>
      <c r="OX172" s="311"/>
      <c r="OY172" s="311"/>
      <c r="OZ172" s="311"/>
      <c r="PA172" s="311"/>
      <c r="PB172" s="311"/>
      <c r="PC172" s="311"/>
      <c r="PD172" s="311"/>
      <c r="PE172" s="311"/>
      <c r="PF172" s="311"/>
      <c r="PG172" s="311"/>
      <c r="PH172" s="311"/>
      <c r="PI172" s="311"/>
      <c r="PJ172" s="311"/>
      <c r="PK172" s="311"/>
      <c r="PL172" s="311"/>
      <c r="PM172" s="311"/>
      <c r="PN172" s="311"/>
      <c r="PO172" s="311"/>
      <c r="PP172" s="311"/>
      <c r="PQ172" s="311"/>
      <c r="PR172" s="311"/>
      <c r="PS172" s="311"/>
      <c r="PT172" s="311"/>
      <c r="PU172" s="311"/>
      <c r="PV172" s="311"/>
      <c r="PW172" s="311"/>
      <c r="PX172" s="311"/>
      <c r="PY172" s="311"/>
      <c r="PZ172" s="311"/>
      <c r="QA172" s="311"/>
      <c r="QB172" s="311"/>
      <c r="QC172" s="311"/>
      <c r="QD172" s="311"/>
      <c r="QE172" s="311"/>
      <c r="QF172" s="311"/>
      <c r="QG172" s="311"/>
      <c r="QH172" s="311"/>
      <c r="QI172" s="311"/>
      <c r="QJ172" s="311"/>
      <c r="QK172" s="311"/>
      <c r="QL172" s="311"/>
      <c r="QM172" s="311"/>
      <c r="QN172" s="311"/>
      <c r="QO172" s="311"/>
      <c r="QP172" s="311"/>
      <c r="QQ172" s="311"/>
      <c r="QR172" s="311"/>
      <c r="QS172" s="311"/>
      <c r="QT172" s="311"/>
      <c r="QU172" s="311"/>
      <c r="QV172" s="311"/>
      <c r="QW172" s="311"/>
      <c r="QX172" s="311"/>
      <c r="QY172" s="311"/>
      <c r="QZ172" s="311"/>
      <c r="RA172" s="311"/>
      <c r="RB172" s="311"/>
      <c r="RC172" s="311"/>
      <c r="RD172" s="311"/>
      <c r="RE172" s="311"/>
      <c r="RF172" s="311"/>
      <c r="RG172" s="311"/>
      <c r="RH172" s="311"/>
      <c r="RI172" s="311"/>
      <c r="RJ172" s="311"/>
      <c r="RK172" s="311"/>
      <c r="RL172" s="311"/>
      <c r="RM172" s="311"/>
      <c r="RN172" s="311"/>
    </row>
    <row r="173" spans="1:482" s="227" customFormat="1" ht="67.5" customHeight="1" x14ac:dyDescent="0.2">
      <c r="A173" s="50" t="s">
        <v>660</v>
      </c>
      <c r="B173" s="50" t="s">
        <v>715</v>
      </c>
      <c r="C173" s="50" t="s">
        <v>716</v>
      </c>
      <c r="D173" s="50" t="s">
        <v>186</v>
      </c>
      <c r="E173" s="50" t="s">
        <v>127</v>
      </c>
      <c r="F173" s="50" t="s">
        <v>128</v>
      </c>
      <c r="G173" s="50" t="s">
        <v>736</v>
      </c>
      <c r="H173" s="312" t="s">
        <v>1938</v>
      </c>
      <c r="I173" s="152" t="s">
        <v>1939</v>
      </c>
      <c r="J173" s="50" t="s">
        <v>132</v>
      </c>
      <c r="K173" s="50" t="s">
        <v>281</v>
      </c>
      <c r="L173" s="50" t="s">
        <v>134</v>
      </c>
      <c r="M173" s="50" t="s">
        <v>285</v>
      </c>
      <c r="N173" s="50" t="s">
        <v>1930</v>
      </c>
      <c r="O173" s="50" t="s">
        <v>137</v>
      </c>
      <c r="P173" s="153" t="s">
        <v>725</v>
      </c>
      <c r="Q173" s="50" t="s">
        <v>216</v>
      </c>
      <c r="R173" s="50" t="s">
        <v>716</v>
      </c>
      <c r="S173" s="50" t="s">
        <v>1928</v>
      </c>
      <c r="T173" s="50" t="s">
        <v>264</v>
      </c>
      <c r="U173" s="50" t="s">
        <v>140</v>
      </c>
      <c r="V173" s="50" t="e">
        <f t="shared" si="59"/>
        <v>#N/A</v>
      </c>
      <c r="W173" s="50" t="s">
        <v>153</v>
      </c>
      <c r="X173" s="50" t="s">
        <v>224</v>
      </c>
      <c r="Y173" s="50" t="s">
        <v>143</v>
      </c>
      <c r="Z173" s="50" t="s">
        <v>144</v>
      </c>
      <c r="AA173" s="153">
        <v>45657</v>
      </c>
      <c r="AB173" s="50" t="s">
        <v>225</v>
      </c>
      <c r="AC173" s="153">
        <v>45266</v>
      </c>
      <c r="AD173" s="50" t="str">
        <f>VLOOKUP($T173,[3]Tipologias!$F$64:$G$67,2,FALSE)</f>
        <v>MEDIO</v>
      </c>
      <c r="AE173" s="50">
        <f t="shared" si="51"/>
        <v>2</v>
      </c>
      <c r="AF173" s="50" t="str">
        <f>VLOOKUP($U173,[3]Tipologias!$C$25:$E$29,3,FALSE)</f>
        <v>MEDIO</v>
      </c>
      <c r="AG173" s="50">
        <f t="shared" si="53"/>
        <v>2</v>
      </c>
      <c r="AH173" s="50">
        <f>VLOOKUP($X173,[3]Tipologias!$C$43:$D$47,2,FALSE)</f>
        <v>1</v>
      </c>
      <c r="AI173" s="50">
        <f>VLOOKUP($Y173,[3]Tipologias!$C$51:$D$59,2,FALSE)</f>
        <v>1</v>
      </c>
      <c r="AJ173" s="50" t="str">
        <f t="shared" si="54"/>
        <v>MEDIO</v>
      </c>
      <c r="AK173" s="50" t="str">
        <f>VLOOKUP($W173,[3]Tipologias!$C$33:$E$37,3,FALSE)</f>
        <v>ALTO</v>
      </c>
      <c r="AL173" s="50" t="str">
        <f t="shared" si="55"/>
        <v>MEDIO</v>
      </c>
      <c r="AM173" s="51" t="str">
        <f t="shared" si="56"/>
        <v>ALTO</v>
      </c>
      <c r="AN173" s="50" t="str">
        <f t="shared" si="57"/>
        <v>2) INFORMACIÓN PÚBLICA CLASIFICADA</v>
      </c>
      <c r="AO173" s="50" t="e">
        <f>VLOOKUP($T173,[3]Tipologias!$C$6:$I$21,3,FALSE)</f>
        <v>#N/A</v>
      </c>
      <c r="AP173" s="50" t="e">
        <f t="shared" si="58"/>
        <v>#N/A</v>
      </c>
      <c r="AQ173" s="50" t="e">
        <f>VLOOKUP($T173,[3]Tipologias!$C$6:$I$21,5,FALSE)</f>
        <v>#N/A</v>
      </c>
      <c r="AR173" s="180" t="s">
        <v>146</v>
      </c>
      <c r="AS173" s="311"/>
      <c r="AT173" s="311"/>
      <c r="AU173" s="311"/>
      <c r="AV173" s="311"/>
      <c r="AW173" s="311"/>
      <c r="AX173" s="311"/>
      <c r="AY173" s="311"/>
      <c r="AZ173" s="311"/>
      <c r="BA173" s="311"/>
      <c r="BB173" s="311"/>
      <c r="BC173" s="311"/>
      <c r="BD173" s="311"/>
      <c r="BE173" s="311"/>
      <c r="BF173" s="311"/>
      <c r="BG173" s="311"/>
      <c r="BH173" s="311"/>
      <c r="BI173" s="311"/>
      <c r="BJ173" s="311"/>
      <c r="BK173" s="311"/>
      <c r="BL173" s="311"/>
      <c r="BM173" s="311"/>
      <c r="BN173" s="311"/>
      <c r="BO173" s="311"/>
      <c r="BP173" s="311"/>
      <c r="BQ173" s="311"/>
      <c r="BR173" s="311"/>
      <c r="BS173" s="311"/>
      <c r="BT173" s="311"/>
      <c r="BU173" s="311"/>
      <c r="BV173" s="311"/>
      <c r="BW173" s="311"/>
      <c r="BX173" s="311"/>
      <c r="BY173" s="311"/>
      <c r="BZ173" s="311"/>
      <c r="CA173" s="311"/>
      <c r="CB173" s="311"/>
      <c r="CC173" s="311"/>
      <c r="CD173" s="311"/>
      <c r="CE173" s="311"/>
      <c r="CF173" s="311"/>
      <c r="CG173" s="311"/>
      <c r="CH173" s="311"/>
      <c r="CI173" s="311"/>
      <c r="CJ173" s="311"/>
      <c r="CK173" s="311"/>
      <c r="CL173" s="311"/>
      <c r="CM173" s="311"/>
      <c r="CN173" s="311"/>
      <c r="CO173" s="311"/>
      <c r="CP173" s="311"/>
      <c r="CQ173" s="311"/>
      <c r="CR173" s="311"/>
      <c r="CS173" s="311"/>
      <c r="CT173" s="311"/>
      <c r="CU173" s="311"/>
      <c r="CV173" s="311"/>
      <c r="CW173" s="311"/>
      <c r="CX173" s="311"/>
      <c r="CY173" s="311"/>
      <c r="CZ173" s="311"/>
      <c r="DA173" s="311"/>
      <c r="DB173" s="311"/>
      <c r="DC173" s="311"/>
      <c r="DD173" s="311"/>
      <c r="DE173" s="311"/>
      <c r="DF173" s="311"/>
      <c r="DG173" s="311"/>
      <c r="DH173" s="311"/>
      <c r="DI173" s="311"/>
      <c r="DJ173" s="311"/>
      <c r="DK173" s="311"/>
      <c r="DL173" s="311"/>
      <c r="DM173" s="311"/>
      <c r="DN173" s="311"/>
      <c r="DO173" s="311"/>
      <c r="DP173" s="311"/>
      <c r="DQ173" s="311"/>
      <c r="DR173" s="311"/>
      <c r="DS173" s="311"/>
      <c r="DT173" s="311"/>
      <c r="DU173" s="311"/>
      <c r="DV173" s="311"/>
      <c r="DW173" s="311"/>
      <c r="DX173" s="311"/>
      <c r="DY173" s="311"/>
      <c r="DZ173" s="311"/>
      <c r="EA173" s="311"/>
      <c r="EB173" s="311"/>
      <c r="EC173" s="311"/>
      <c r="ED173" s="311"/>
      <c r="EE173" s="311"/>
      <c r="EF173" s="311"/>
      <c r="EG173" s="311"/>
      <c r="EH173" s="311"/>
      <c r="EI173" s="311"/>
      <c r="EJ173" s="311"/>
      <c r="EK173" s="311"/>
      <c r="EL173" s="311"/>
      <c r="EM173" s="311"/>
      <c r="EN173" s="311"/>
      <c r="EO173" s="311"/>
      <c r="EP173" s="311"/>
      <c r="EQ173" s="311"/>
      <c r="ER173" s="311"/>
      <c r="ES173" s="311"/>
      <c r="ET173" s="311"/>
      <c r="EU173" s="311"/>
      <c r="EV173" s="311"/>
      <c r="EW173" s="311"/>
      <c r="EX173" s="311"/>
      <c r="EY173" s="311"/>
      <c r="EZ173" s="311"/>
      <c r="FA173" s="311"/>
      <c r="FB173" s="311"/>
      <c r="FC173" s="311"/>
      <c r="FD173" s="311"/>
      <c r="FE173" s="311"/>
      <c r="FF173" s="311"/>
      <c r="FG173" s="311"/>
      <c r="FH173" s="311"/>
      <c r="FI173" s="311"/>
      <c r="FJ173" s="311"/>
      <c r="FK173" s="311"/>
      <c r="FL173" s="311"/>
      <c r="FM173" s="311"/>
      <c r="FN173" s="311"/>
      <c r="FO173" s="311"/>
      <c r="FP173" s="311"/>
      <c r="FQ173" s="311"/>
      <c r="FR173" s="311"/>
      <c r="FS173" s="311"/>
      <c r="FT173" s="311"/>
      <c r="FU173" s="311"/>
      <c r="FV173" s="311"/>
      <c r="FW173" s="311"/>
      <c r="FX173" s="311"/>
      <c r="FY173" s="311"/>
      <c r="FZ173" s="311"/>
      <c r="GA173" s="311"/>
      <c r="GB173" s="311"/>
      <c r="GC173" s="311"/>
      <c r="GD173" s="311"/>
      <c r="GE173" s="311"/>
      <c r="GF173" s="311"/>
      <c r="GG173" s="311"/>
      <c r="GH173" s="311"/>
      <c r="GI173" s="311"/>
      <c r="GJ173" s="311"/>
      <c r="GK173" s="311"/>
      <c r="GL173" s="311"/>
      <c r="GM173" s="311"/>
      <c r="GN173" s="311"/>
      <c r="GO173" s="311"/>
      <c r="GP173" s="311"/>
      <c r="GQ173" s="311"/>
      <c r="GR173" s="311"/>
      <c r="GS173" s="311"/>
      <c r="GT173" s="311"/>
      <c r="GU173" s="311"/>
      <c r="GV173" s="311"/>
      <c r="GW173" s="311"/>
      <c r="GX173" s="311"/>
      <c r="GY173" s="311"/>
      <c r="GZ173" s="311"/>
      <c r="HA173" s="311"/>
      <c r="HB173" s="311"/>
      <c r="HC173" s="311"/>
      <c r="HD173" s="311"/>
      <c r="HE173" s="311"/>
      <c r="HF173" s="311"/>
      <c r="HG173" s="311"/>
      <c r="HH173" s="311"/>
      <c r="HI173" s="311"/>
      <c r="HJ173" s="311"/>
      <c r="HK173" s="311"/>
      <c r="HL173" s="311"/>
      <c r="HM173" s="311"/>
      <c r="HN173" s="311"/>
      <c r="HO173" s="311"/>
      <c r="HP173" s="311"/>
      <c r="HQ173" s="311"/>
      <c r="HR173" s="311"/>
      <c r="HS173" s="311"/>
      <c r="HT173" s="311"/>
      <c r="HU173" s="311"/>
      <c r="HV173" s="311"/>
      <c r="HW173" s="311"/>
      <c r="HX173" s="311"/>
      <c r="HY173" s="311"/>
      <c r="HZ173" s="311"/>
      <c r="IA173" s="311"/>
      <c r="IB173" s="311"/>
      <c r="IC173" s="311"/>
      <c r="ID173" s="311"/>
      <c r="IE173" s="311"/>
      <c r="IF173" s="311"/>
      <c r="IG173" s="311"/>
      <c r="IH173" s="311"/>
      <c r="II173" s="311"/>
      <c r="IJ173" s="311"/>
      <c r="IK173" s="311"/>
      <c r="IL173" s="311"/>
      <c r="IM173" s="311"/>
      <c r="IN173" s="311"/>
      <c r="IO173" s="311"/>
      <c r="IP173" s="311"/>
      <c r="IQ173" s="311"/>
      <c r="IR173" s="311"/>
      <c r="IS173" s="311"/>
      <c r="IT173" s="311"/>
      <c r="IU173" s="311"/>
      <c r="IV173" s="311"/>
      <c r="IW173" s="311"/>
      <c r="IX173" s="311"/>
      <c r="IY173" s="311"/>
      <c r="IZ173" s="311"/>
      <c r="JA173" s="311"/>
      <c r="JB173" s="311"/>
      <c r="JC173" s="311"/>
      <c r="JD173" s="311"/>
      <c r="JE173" s="311"/>
      <c r="JF173" s="311"/>
      <c r="JG173" s="311"/>
      <c r="JH173" s="311"/>
      <c r="JI173" s="311"/>
      <c r="JJ173" s="311"/>
      <c r="JK173" s="311"/>
      <c r="JL173" s="311"/>
      <c r="JM173" s="311"/>
      <c r="JN173" s="311"/>
      <c r="JO173" s="311"/>
      <c r="JP173" s="311"/>
      <c r="JQ173" s="311"/>
      <c r="JR173" s="311"/>
      <c r="JS173" s="311"/>
      <c r="JT173" s="311"/>
      <c r="JU173" s="311"/>
      <c r="JV173" s="311"/>
      <c r="JW173" s="311"/>
      <c r="JX173" s="311"/>
      <c r="JY173" s="311"/>
      <c r="JZ173" s="311"/>
      <c r="KA173" s="311"/>
      <c r="KB173" s="311"/>
      <c r="KC173" s="311"/>
      <c r="KD173" s="311"/>
      <c r="KE173" s="311"/>
      <c r="KF173" s="311"/>
      <c r="KG173" s="311"/>
      <c r="KH173" s="311"/>
      <c r="KI173" s="311"/>
      <c r="KJ173" s="311"/>
      <c r="KK173" s="311"/>
      <c r="KL173" s="311"/>
      <c r="KM173" s="311"/>
      <c r="KN173" s="311"/>
      <c r="KO173" s="311"/>
      <c r="KP173" s="311"/>
      <c r="KQ173" s="311"/>
      <c r="KR173" s="311"/>
      <c r="KS173" s="311"/>
      <c r="KT173" s="311"/>
      <c r="KU173" s="311"/>
      <c r="KV173" s="311"/>
      <c r="KW173" s="311"/>
      <c r="KX173" s="311"/>
      <c r="KY173" s="311"/>
      <c r="KZ173" s="311"/>
      <c r="LA173" s="311"/>
      <c r="LB173" s="311"/>
      <c r="LC173" s="311"/>
      <c r="LD173" s="311"/>
      <c r="LE173" s="311"/>
      <c r="LF173" s="311"/>
      <c r="LG173" s="311"/>
      <c r="LH173" s="311"/>
      <c r="LI173" s="311"/>
      <c r="LJ173" s="311"/>
      <c r="LK173" s="311"/>
      <c r="LL173" s="311"/>
      <c r="LM173" s="311"/>
      <c r="LN173" s="311"/>
      <c r="LO173" s="311"/>
      <c r="LP173" s="311"/>
      <c r="LQ173" s="311"/>
      <c r="LR173" s="311"/>
      <c r="LS173" s="311"/>
      <c r="LT173" s="311"/>
      <c r="LU173" s="311"/>
      <c r="LV173" s="311"/>
      <c r="LW173" s="311"/>
      <c r="LX173" s="311"/>
      <c r="LY173" s="311"/>
      <c r="LZ173" s="311"/>
      <c r="MA173" s="311"/>
      <c r="MB173" s="311"/>
      <c r="MC173" s="311"/>
      <c r="MD173" s="311"/>
      <c r="ME173" s="311"/>
      <c r="MF173" s="311"/>
      <c r="MG173" s="311"/>
      <c r="MH173" s="311"/>
      <c r="MI173" s="311"/>
      <c r="MJ173" s="311"/>
      <c r="MK173" s="311"/>
      <c r="ML173" s="311"/>
      <c r="MM173" s="311"/>
      <c r="MN173" s="311"/>
      <c r="MO173" s="311"/>
      <c r="MP173" s="311"/>
      <c r="MQ173" s="311"/>
      <c r="MR173" s="311"/>
      <c r="MS173" s="311"/>
      <c r="MT173" s="311"/>
      <c r="MU173" s="311"/>
      <c r="MV173" s="311"/>
      <c r="MW173" s="311"/>
      <c r="MX173" s="311"/>
      <c r="MY173" s="311"/>
      <c r="MZ173" s="311"/>
      <c r="NA173" s="311"/>
      <c r="NB173" s="311"/>
      <c r="NC173" s="311"/>
      <c r="ND173" s="311"/>
      <c r="NE173" s="311"/>
      <c r="NF173" s="311"/>
      <c r="NG173" s="311"/>
      <c r="NH173" s="311"/>
      <c r="NI173" s="311"/>
      <c r="NJ173" s="311"/>
      <c r="NK173" s="311"/>
      <c r="NL173" s="311"/>
      <c r="NM173" s="311"/>
      <c r="NN173" s="311"/>
      <c r="NO173" s="311"/>
      <c r="NP173" s="311"/>
      <c r="NQ173" s="311"/>
      <c r="NR173" s="311"/>
      <c r="NS173" s="311"/>
      <c r="NT173" s="311"/>
      <c r="NU173" s="311"/>
      <c r="NV173" s="311"/>
      <c r="NW173" s="311"/>
      <c r="NX173" s="311"/>
      <c r="NY173" s="311"/>
      <c r="NZ173" s="311"/>
      <c r="OA173" s="311"/>
      <c r="OB173" s="311"/>
      <c r="OC173" s="311"/>
      <c r="OD173" s="311"/>
      <c r="OE173" s="311"/>
      <c r="OF173" s="311"/>
      <c r="OG173" s="311"/>
      <c r="OH173" s="311"/>
      <c r="OI173" s="311"/>
      <c r="OJ173" s="311"/>
      <c r="OK173" s="311"/>
      <c r="OL173" s="311"/>
      <c r="OM173" s="311"/>
      <c r="ON173" s="311"/>
      <c r="OO173" s="311"/>
      <c r="OP173" s="311"/>
      <c r="OQ173" s="311"/>
      <c r="OR173" s="311"/>
      <c r="OS173" s="311"/>
      <c r="OT173" s="311"/>
      <c r="OU173" s="311"/>
      <c r="OV173" s="311"/>
      <c r="OW173" s="311"/>
      <c r="OX173" s="311"/>
      <c r="OY173" s="311"/>
      <c r="OZ173" s="311"/>
      <c r="PA173" s="311"/>
      <c r="PB173" s="311"/>
      <c r="PC173" s="311"/>
      <c r="PD173" s="311"/>
      <c r="PE173" s="311"/>
      <c r="PF173" s="311"/>
      <c r="PG173" s="311"/>
      <c r="PH173" s="311"/>
      <c r="PI173" s="311"/>
      <c r="PJ173" s="311"/>
      <c r="PK173" s="311"/>
      <c r="PL173" s="311"/>
      <c r="PM173" s="311"/>
      <c r="PN173" s="311"/>
      <c r="PO173" s="311"/>
      <c r="PP173" s="311"/>
      <c r="PQ173" s="311"/>
      <c r="PR173" s="311"/>
      <c r="PS173" s="311"/>
      <c r="PT173" s="311"/>
      <c r="PU173" s="311"/>
      <c r="PV173" s="311"/>
      <c r="PW173" s="311"/>
      <c r="PX173" s="311"/>
      <c r="PY173" s="311"/>
      <c r="PZ173" s="311"/>
      <c r="QA173" s="311"/>
      <c r="QB173" s="311"/>
      <c r="QC173" s="311"/>
      <c r="QD173" s="311"/>
      <c r="QE173" s="311"/>
      <c r="QF173" s="311"/>
      <c r="QG173" s="311"/>
      <c r="QH173" s="311"/>
      <c r="QI173" s="311"/>
      <c r="QJ173" s="311"/>
      <c r="QK173" s="311"/>
      <c r="QL173" s="311"/>
      <c r="QM173" s="311"/>
      <c r="QN173" s="311"/>
      <c r="QO173" s="311"/>
      <c r="QP173" s="311"/>
      <c r="QQ173" s="311"/>
      <c r="QR173" s="311"/>
      <c r="QS173" s="311"/>
      <c r="QT173" s="311"/>
      <c r="QU173" s="311"/>
      <c r="QV173" s="311"/>
      <c r="QW173" s="311"/>
      <c r="QX173" s="311"/>
      <c r="QY173" s="311"/>
      <c r="QZ173" s="311"/>
      <c r="RA173" s="311"/>
      <c r="RB173" s="311"/>
      <c r="RC173" s="311"/>
      <c r="RD173" s="311"/>
      <c r="RE173" s="311"/>
      <c r="RF173" s="311"/>
      <c r="RG173" s="311"/>
      <c r="RH173" s="311"/>
      <c r="RI173" s="311"/>
      <c r="RJ173" s="311"/>
      <c r="RK173" s="311"/>
      <c r="RL173" s="311"/>
      <c r="RM173" s="311"/>
      <c r="RN173" s="311"/>
    </row>
    <row r="174" spans="1:482" s="227" customFormat="1" ht="67.5" customHeight="1" x14ac:dyDescent="0.2">
      <c r="A174" s="50" t="s">
        <v>660</v>
      </c>
      <c r="B174" s="50" t="s">
        <v>715</v>
      </c>
      <c r="C174" s="50" t="s">
        <v>716</v>
      </c>
      <c r="D174" s="50" t="s">
        <v>186</v>
      </c>
      <c r="E174" s="50" t="s">
        <v>127</v>
      </c>
      <c r="F174" s="50" t="s">
        <v>128</v>
      </c>
      <c r="G174" s="50" t="s">
        <v>743</v>
      </c>
      <c r="H174" s="312" t="s">
        <v>1940</v>
      </c>
      <c r="I174" s="152" t="s">
        <v>1637</v>
      </c>
      <c r="J174" s="50" t="s">
        <v>132</v>
      </c>
      <c r="K174" s="50" t="s">
        <v>281</v>
      </c>
      <c r="L174" s="50" t="s">
        <v>134</v>
      </c>
      <c r="M174" s="50" t="s">
        <v>285</v>
      </c>
      <c r="N174" s="50" t="s">
        <v>227</v>
      </c>
      <c r="O174" s="50" t="s">
        <v>137</v>
      </c>
      <c r="P174" s="153" t="s">
        <v>746</v>
      </c>
      <c r="Q174" s="50" t="s">
        <v>138</v>
      </c>
      <c r="R174" s="50" t="s">
        <v>716</v>
      </c>
      <c r="S174" s="50" t="s">
        <v>1928</v>
      </c>
      <c r="T174" s="50" t="s">
        <v>139</v>
      </c>
      <c r="U174" s="50" t="s">
        <v>167</v>
      </c>
      <c r="V174" s="50" t="str">
        <f t="shared" si="59"/>
        <v>LEY 527 ARTÍCULO 27 Y 28
ARTÍCULO  27. "TODAS LAS PERSONAS TIENEN DERECHO A CONSULTAR LOS DOCUMENTOS DE ARCHIVOS PÚBLICOS Y A QUE SE LES EXPIDA COPIA DE LOS MISMOS, SIEMPRE QUE DICHOS DOCUMENTOS NO TENGAN CARÁCTER RESERVADO CONFORME A LA CONSTITUCIÓN O A LA LEY."</v>
      </c>
      <c r="W174" s="50" t="s">
        <v>153</v>
      </c>
      <c r="X174" s="50" t="s">
        <v>224</v>
      </c>
      <c r="Y174" s="50" t="s">
        <v>143</v>
      </c>
      <c r="Z174" s="50" t="s">
        <v>144</v>
      </c>
      <c r="AA174" s="153">
        <v>45657</v>
      </c>
      <c r="AB174" s="50" t="s">
        <v>225</v>
      </c>
      <c r="AC174" s="153">
        <v>45266</v>
      </c>
      <c r="AD174" s="50" t="str">
        <f>VLOOKUP($T174,[3]Tipologias!$F$64:$G$67,2,FALSE)</f>
        <v>BAJO</v>
      </c>
      <c r="AE174" s="50">
        <f t="shared" si="51"/>
        <v>1</v>
      </c>
      <c r="AF174" s="50" t="str">
        <f>VLOOKUP($U174,[3]Tipologias!$C$25:$E$29,3,FALSE)</f>
        <v>BAJO</v>
      </c>
      <c r="AG174" s="50">
        <f t="shared" si="53"/>
        <v>1</v>
      </c>
      <c r="AH174" s="50">
        <f>VLOOKUP($X174,[3]Tipologias!$C$43:$D$47,2,FALSE)</f>
        <v>1</v>
      </c>
      <c r="AI174" s="50">
        <f>VLOOKUP($Y174,[3]Tipologias!$C$51:$D$59,2,FALSE)</f>
        <v>1</v>
      </c>
      <c r="AJ174" s="50" t="str">
        <f t="shared" si="54"/>
        <v>BAJO</v>
      </c>
      <c r="AK174" s="50" t="str">
        <f>VLOOKUP($W174,[3]Tipologias!$C$33:$E$37,3,FALSE)</f>
        <v>ALTO</v>
      </c>
      <c r="AL174" s="50" t="str">
        <f t="shared" si="55"/>
        <v>MEDIO</v>
      </c>
      <c r="AM174" s="51" t="str">
        <f t="shared" si="56"/>
        <v>ALTO</v>
      </c>
      <c r="AN174" s="50" t="str">
        <f t="shared" si="57"/>
        <v>1) INFORMACIÓN PÚBLICA</v>
      </c>
      <c r="AO174" s="50" t="str">
        <f>VLOOKUP($T174,[3]Tipologias!$C$6:$I$21,3,FALSE)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74" s="50" t="str">
        <f t="shared" si="58"/>
        <v>LEY 527 ARTÍCULO 27 Y 28
ARTÍCULO  27. "TODAS LAS PERSONAS TIENEN DERECHO A CONSULTAR LOS DOCUMENTOS DE ARCHIVOS PÚBLICOS Y A QUE SE LES EXPIDA COPIA DE LOS MISMOS, SIEMPRE QUE DICHOS DOCUMENTOS NO TENGAN CARÁCTER RESERVADO CONFORME A LA CONSTITUCIÓN O A LA LEY."</v>
      </c>
      <c r="AQ174" s="50" t="str">
        <f>VLOOKUP($T174,[3]Tipologias!$C$6:$I$21,5,FALSE)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74" s="180" t="s">
        <v>146</v>
      </c>
      <c r="AS174" s="311"/>
      <c r="AT174" s="311"/>
      <c r="AU174" s="311"/>
      <c r="AV174" s="311"/>
      <c r="AW174" s="311"/>
      <c r="AX174" s="311"/>
      <c r="AY174" s="311"/>
      <c r="AZ174" s="311"/>
      <c r="BA174" s="311"/>
      <c r="BB174" s="311"/>
      <c r="BC174" s="311"/>
      <c r="BD174" s="311"/>
      <c r="BE174" s="311"/>
      <c r="BF174" s="311"/>
      <c r="BG174" s="311"/>
      <c r="BH174" s="311"/>
      <c r="BI174" s="311"/>
      <c r="BJ174" s="311"/>
      <c r="BK174" s="311"/>
      <c r="BL174" s="311"/>
      <c r="BM174" s="311"/>
      <c r="BN174" s="311"/>
      <c r="BO174" s="311"/>
      <c r="BP174" s="311"/>
      <c r="BQ174" s="311"/>
      <c r="BR174" s="311"/>
      <c r="BS174" s="311"/>
      <c r="BT174" s="311"/>
      <c r="BU174" s="311"/>
      <c r="BV174" s="311"/>
      <c r="BW174" s="311"/>
      <c r="BX174" s="311"/>
      <c r="BY174" s="311"/>
      <c r="BZ174" s="311"/>
      <c r="CA174" s="311"/>
      <c r="CB174" s="311"/>
      <c r="CC174" s="311"/>
      <c r="CD174" s="311"/>
      <c r="CE174" s="311"/>
      <c r="CF174" s="311"/>
      <c r="CG174" s="311"/>
      <c r="CH174" s="311"/>
      <c r="CI174" s="311"/>
      <c r="CJ174" s="311"/>
      <c r="CK174" s="311"/>
      <c r="CL174" s="311"/>
      <c r="CM174" s="311"/>
      <c r="CN174" s="311"/>
      <c r="CO174" s="311"/>
      <c r="CP174" s="311"/>
      <c r="CQ174" s="311"/>
      <c r="CR174" s="311"/>
      <c r="CS174" s="311"/>
      <c r="CT174" s="311"/>
      <c r="CU174" s="311"/>
      <c r="CV174" s="311"/>
      <c r="CW174" s="311"/>
      <c r="CX174" s="311"/>
      <c r="CY174" s="311"/>
      <c r="CZ174" s="311"/>
      <c r="DA174" s="311"/>
      <c r="DB174" s="311"/>
      <c r="DC174" s="311"/>
      <c r="DD174" s="311"/>
      <c r="DE174" s="311"/>
      <c r="DF174" s="311"/>
      <c r="DG174" s="311"/>
      <c r="DH174" s="311"/>
      <c r="DI174" s="311"/>
      <c r="DJ174" s="311"/>
      <c r="DK174" s="311"/>
      <c r="DL174" s="311"/>
      <c r="DM174" s="311"/>
      <c r="DN174" s="311"/>
      <c r="DO174" s="311"/>
      <c r="DP174" s="311"/>
      <c r="DQ174" s="311"/>
      <c r="DR174" s="311"/>
      <c r="DS174" s="311"/>
      <c r="DT174" s="311"/>
      <c r="DU174" s="311"/>
      <c r="DV174" s="311"/>
      <c r="DW174" s="311"/>
      <c r="DX174" s="311"/>
      <c r="DY174" s="311"/>
      <c r="DZ174" s="311"/>
      <c r="EA174" s="311"/>
      <c r="EB174" s="311"/>
      <c r="EC174" s="311"/>
      <c r="ED174" s="311"/>
      <c r="EE174" s="311"/>
      <c r="EF174" s="311"/>
      <c r="EG174" s="311"/>
      <c r="EH174" s="311"/>
      <c r="EI174" s="311"/>
      <c r="EJ174" s="311"/>
      <c r="EK174" s="311"/>
      <c r="EL174" s="311"/>
      <c r="EM174" s="311"/>
      <c r="EN174" s="311"/>
      <c r="EO174" s="311"/>
      <c r="EP174" s="311"/>
      <c r="EQ174" s="311"/>
      <c r="ER174" s="311"/>
      <c r="ES174" s="311"/>
      <c r="ET174" s="311"/>
      <c r="EU174" s="311"/>
      <c r="EV174" s="311"/>
      <c r="EW174" s="311"/>
      <c r="EX174" s="311"/>
      <c r="EY174" s="311"/>
      <c r="EZ174" s="311"/>
      <c r="FA174" s="311"/>
      <c r="FB174" s="311"/>
      <c r="FC174" s="311"/>
      <c r="FD174" s="311"/>
      <c r="FE174" s="311"/>
      <c r="FF174" s="311"/>
      <c r="FG174" s="311"/>
      <c r="FH174" s="311"/>
      <c r="FI174" s="311"/>
      <c r="FJ174" s="311"/>
      <c r="FK174" s="311"/>
      <c r="FL174" s="311"/>
      <c r="FM174" s="311"/>
      <c r="FN174" s="311"/>
      <c r="FO174" s="311"/>
      <c r="FP174" s="311"/>
      <c r="FQ174" s="311"/>
      <c r="FR174" s="311"/>
      <c r="FS174" s="311"/>
      <c r="FT174" s="311"/>
      <c r="FU174" s="311"/>
      <c r="FV174" s="311"/>
      <c r="FW174" s="311"/>
      <c r="FX174" s="311"/>
      <c r="FY174" s="311"/>
      <c r="FZ174" s="311"/>
      <c r="GA174" s="311"/>
      <c r="GB174" s="311"/>
      <c r="GC174" s="311"/>
      <c r="GD174" s="311"/>
      <c r="GE174" s="311"/>
      <c r="GF174" s="311"/>
      <c r="GG174" s="311"/>
      <c r="GH174" s="311"/>
      <c r="GI174" s="311"/>
      <c r="GJ174" s="311"/>
      <c r="GK174" s="311"/>
      <c r="GL174" s="311"/>
      <c r="GM174" s="311"/>
      <c r="GN174" s="311"/>
      <c r="GO174" s="311"/>
      <c r="GP174" s="311"/>
      <c r="GQ174" s="311"/>
      <c r="GR174" s="311"/>
      <c r="GS174" s="311"/>
      <c r="GT174" s="311"/>
      <c r="GU174" s="311"/>
      <c r="GV174" s="311"/>
      <c r="GW174" s="311"/>
      <c r="GX174" s="311"/>
      <c r="GY174" s="311"/>
      <c r="GZ174" s="311"/>
      <c r="HA174" s="311"/>
      <c r="HB174" s="311"/>
      <c r="HC174" s="311"/>
      <c r="HD174" s="311"/>
      <c r="HE174" s="311"/>
      <c r="HF174" s="311"/>
      <c r="HG174" s="311"/>
      <c r="HH174" s="311"/>
      <c r="HI174" s="311"/>
      <c r="HJ174" s="311"/>
      <c r="HK174" s="311"/>
      <c r="HL174" s="311"/>
      <c r="HM174" s="311"/>
      <c r="HN174" s="311"/>
      <c r="HO174" s="311"/>
      <c r="HP174" s="311"/>
      <c r="HQ174" s="311"/>
      <c r="HR174" s="311"/>
      <c r="HS174" s="311"/>
      <c r="HT174" s="311"/>
      <c r="HU174" s="311"/>
      <c r="HV174" s="311"/>
      <c r="HW174" s="311"/>
      <c r="HX174" s="311"/>
      <c r="HY174" s="311"/>
      <c r="HZ174" s="311"/>
      <c r="IA174" s="311"/>
      <c r="IB174" s="311"/>
      <c r="IC174" s="311"/>
      <c r="ID174" s="311"/>
      <c r="IE174" s="311"/>
      <c r="IF174" s="311"/>
      <c r="IG174" s="311"/>
      <c r="IH174" s="311"/>
      <c r="II174" s="311"/>
      <c r="IJ174" s="311"/>
      <c r="IK174" s="311"/>
      <c r="IL174" s="311"/>
      <c r="IM174" s="311"/>
      <c r="IN174" s="311"/>
      <c r="IO174" s="311"/>
      <c r="IP174" s="311"/>
      <c r="IQ174" s="311"/>
      <c r="IR174" s="311"/>
      <c r="IS174" s="311"/>
      <c r="IT174" s="311"/>
      <c r="IU174" s="311"/>
      <c r="IV174" s="311"/>
      <c r="IW174" s="311"/>
      <c r="IX174" s="311"/>
      <c r="IY174" s="311"/>
      <c r="IZ174" s="311"/>
      <c r="JA174" s="311"/>
      <c r="JB174" s="311"/>
      <c r="JC174" s="311"/>
      <c r="JD174" s="311"/>
      <c r="JE174" s="311"/>
      <c r="JF174" s="311"/>
      <c r="JG174" s="311"/>
      <c r="JH174" s="311"/>
      <c r="JI174" s="311"/>
      <c r="JJ174" s="311"/>
      <c r="JK174" s="311"/>
      <c r="JL174" s="311"/>
      <c r="JM174" s="311"/>
      <c r="JN174" s="311"/>
      <c r="JO174" s="311"/>
      <c r="JP174" s="311"/>
      <c r="JQ174" s="311"/>
      <c r="JR174" s="311"/>
      <c r="JS174" s="311"/>
      <c r="JT174" s="311"/>
      <c r="JU174" s="311"/>
      <c r="JV174" s="311"/>
      <c r="JW174" s="311"/>
      <c r="JX174" s="311"/>
      <c r="JY174" s="311"/>
      <c r="JZ174" s="311"/>
      <c r="KA174" s="311"/>
      <c r="KB174" s="311"/>
      <c r="KC174" s="311"/>
      <c r="KD174" s="311"/>
      <c r="KE174" s="311"/>
      <c r="KF174" s="311"/>
      <c r="KG174" s="311"/>
      <c r="KH174" s="311"/>
      <c r="KI174" s="311"/>
      <c r="KJ174" s="311"/>
      <c r="KK174" s="311"/>
      <c r="KL174" s="311"/>
      <c r="KM174" s="311"/>
      <c r="KN174" s="311"/>
      <c r="KO174" s="311"/>
      <c r="KP174" s="311"/>
      <c r="KQ174" s="311"/>
      <c r="KR174" s="311"/>
      <c r="KS174" s="311"/>
      <c r="KT174" s="311"/>
      <c r="KU174" s="311"/>
      <c r="KV174" s="311"/>
      <c r="KW174" s="311"/>
      <c r="KX174" s="311"/>
      <c r="KY174" s="311"/>
      <c r="KZ174" s="311"/>
      <c r="LA174" s="311"/>
      <c r="LB174" s="311"/>
      <c r="LC174" s="311"/>
      <c r="LD174" s="311"/>
      <c r="LE174" s="311"/>
      <c r="LF174" s="311"/>
      <c r="LG174" s="311"/>
      <c r="LH174" s="311"/>
      <c r="LI174" s="311"/>
      <c r="LJ174" s="311"/>
      <c r="LK174" s="311"/>
      <c r="LL174" s="311"/>
      <c r="LM174" s="311"/>
      <c r="LN174" s="311"/>
      <c r="LO174" s="311"/>
      <c r="LP174" s="311"/>
      <c r="LQ174" s="311"/>
      <c r="LR174" s="311"/>
      <c r="LS174" s="311"/>
      <c r="LT174" s="311"/>
      <c r="LU174" s="311"/>
      <c r="LV174" s="311"/>
      <c r="LW174" s="311"/>
      <c r="LX174" s="311"/>
      <c r="LY174" s="311"/>
      <c r="LZ174" s="311"/>
      <c r="MA174" s="311"/>
      <c r="MB174" s="311"/>
      <c r="MC174" s="311"/>
      <c r="MD174" s="311"/>
      <c r="ME174" s="311"/>
      <c r="MF174" s="311"/>
      <c r="MG174" s="311"/>
      <c r="MH174" s="311"/>
      <c r="MI174" s="311"/>
      <c r="MJ174" s="311"/>
      <c r="MK174" s="311"/>
      <c r="ML174" s="311"/>
      <c r="MM174" s="311"/>
      <c r="MN174" s="311"/>
      <c r="MO174" s="311"/>
      <c r="MP174" s="311"/>
      <c r="MQ174" s="311"/>
      <c r="MR174" s="311"/>
      <c r="MS174" s="311"/>
      <c r="MT174" s="311"/>
      <c r="MU174" s="311"/>
      <c r="MV174" s="311"/>
      <c r="MW174" s="311"/>
      <c r="MX174" s="311"/>
      <c r="MY174" s="311"/>
      <c r="MZ174" s="311"/>
      <c r="NA174" s="311"/>
      <c r="NB174" s="311"/>
      <c r="NC174" s="311"/>
      <c r="ND174" s="311"/>
      <c r="NE174" s="311"/>
      <c r="NF174" s="311"/>
      <c r="NG174" s="311"/>
      <c r="NH174" s="311"/>
      <c r="NI174" s="311"/>
      <c r="NJ174" s="311"/>
      <c r="NK174" s="311"/>
      <c r="NL174" s="311"/>
      <c r="NM174" s="311"/>
      <c r="NN174" s="311"/>
      <c r="NO174" s="311"/>
      <c r="NP174" s="311"/>
      <c r="NQ174" s="311"/>
      <c r="NR174" s="311"/>
      <c r="NS174" s="311"/>
      <c r="NT174" s="311"/>
      <c r="NU174" s="311"/>
      <c r="NV174" s="311"/>
      <c r="NW174" s="311"/>
      <c r="NX174" s="311"/>
      <c r="NY174" s="311"/>
      <c r="NZ174" s="311"/>
      <c r="OA174" s="311"/>
      <c r="OB174" s="311"/>
      <c r="OC174" s="311"/>
      <c r="OD174" s="311"/>
      <c r="OE174" s="311"/>
      <c r="OF174" s="311"/>
      <c r="OG174" s="311"/>
      <c r="OH174" s="311"/>
      <c r="OI174" s="311"/>
      <c r="OJ174" s="311"/>
      <c r="OK174" s="311"/>
      <c r="OL174" s="311"/>
      <c r="OM174" s="311"/>
      <c r="ON174" s="311"/>
      <c r="OO174" s="311"/>
      <c r="OP174" s="311"/>
      <c r="OQ174" s="311"/>
      <c r="OR174" s="311"/>
      <c r="OS174" s="311"/>
      <c r="OT174" s="311"/>
      <c r="OU174" s="311"/>
      <c r="OV174" s="311"/>
      <c r="OW174" s="311"/>
      <c r="OX174" s="311"/>
      <c r="OY174" s="311"/>
      <c r="OZ174" s="311"/>
      <c r="PA174" s="311"/>
      <c r="PB174" s="311"/>
      <c r="PC174" s="311"/>
      <c r="PD174" s="311"/>
      <c r="PE174" s="311"/>
      <c r="PF174" s="311"/>
      <c r="PG174" s="311"/>
      <c r="PH174" s="311"/>
      <c r="PI174" s="311"/>
      <c r="PJ174" s="311"/>
      <c r="PK174" s="311"/>
      <c r="PL174" s="311"/>
      <c r="PM174" s="311"/>
      <c r="PN174" s="311"/>
      <c r="PO174" s="311"/>
      <c r="PP174" s="311"/>
      <c r="PQ174" s="311"/>
      <c r="PR174" s="311"/>
      <c r="PS174" s="311"/>
      <c r="PT174" s="311"/>
      <c r="PU174" s="311"/>
      <c r="PV174" s="311"/>
      <c r="PW174" s="311"/>
      <c r="PX174" s="311"/>
      <c r="PY174" s="311"/>
      <c r="PZ174" s="311"/>
      <c r="QA174" s="311"/>
      <c r="QB174" s="311"/>
      <c r="QC174" s="311"/>
      <c r="QD174" s="311"/>
      <c r="QE174" s="311"/>
      <c r="QF174" s="311"/>
      <c r="QG174" s="311"/>
      <c r="QH174" s="311"/>
      <c r="QI174" s="311"/>
      <c r="QJ174" s="311"/>
      <c r="QK174" s="311"/>
      <c r="QL174" s="311"/>
      <c r="QM174" s="311"/>
      <c r="QN174" s="311"/>
      <c r="QO174" s="311"/>
      <c r="QP174" s="311"/>
      <c r="QQ174" s="311"/>
      <c r="QR174" s="311"/>
      <c r="QS174" s="311"/>
      <c r="QT174" s="311"/>
      <c r="QU174" s="311"/>
      <c r="QV174" s="311"/>
      <c r="QW174" s="311"/>
      <c r="QX174" s="311"/>
      <c r="QY174" s="311"/>
      <c r="QZ174" s="311"/>
      <c r="RA174" s="311"/>
      <c r="RB174" s="311"/>
      <c r="RC174" s="311"/>
      <c r="RD174" s="311"/>
      <c r="RE174" s="311"/>
      <c r="RF174" s="311"/>
      <c r="RG174" s="311"/>
      <c r="RH174" s="311"/>
      <c r="RI174" s="311"/>
      <c r="RJ174" s="311"/>
      <c r="RK174" s="311"/>
      <c r="RL174" s="311"/>
      <c r="RM174" s="311"/>
      <c r="RN174" s="311"/>
    </row>
    <row r="175" spans="1:482" s="227" customFormat="1" ht="67.5" customHeight="1" x14ac:dyDescent="0.2">
      <c r="A175" s="50" t="s">
        <v>660</v>
      </c>
      <c r="B175" s="50" t="s">
        <v>715</v>
      </c>
      <c r="C175" s="50" t="s">
        <v>716</v>
      </c>
      <c r="D175" s="50" t="s">
        <v>186</v>
      </c>
      <c r="E175" s="50" t="s">
        <v>127</v>
      </c>
      <c r="F175" s="50" t="s">
        <v>128</v>
      </c>
      <c r="G175" s="50" t="s">
        <v>679</v>
      </c>
      <c r="H175" s="312" t="s">
        <v>1941</v>
      </c>
      <c r="I175" s="152" t="s">
        <v>1638</v>
      </c>
      <c r="J175" s="50" t="s">
        <v>132</v>
      </c>
      <c r="K175" s="50" t="s">
        <v>133</v>
      </c>
      <c r="L175" s="50" t="s">
        <v>134</v>
      </c>
      <c r="M175" s="50" t="s">
        <v>285</v>
      </c>
      <c r="N175" s="50" t="s">
        <v>1948</v>
      </c>
      <c r="O175" s="50" t="s">
        <v>137</v>
      </c>
      <c r="P175" s="153">
        <v>40850</v>
      </c>
      <c r="Q175" s="50" t="s">
        <v>216</v>
      </c>
      <c r="R175" s="50" t="s">
        <v>716</v>
      </c>
      <c r="S175" s="50" t="s">
        <v>1928</v>
      </c>
      <c r="T175" s="50" t="s">
        <v>264</v>
      </c>
      <c r="U175" s="50" t="s">
        <v>140</v>
      </c>
      <c r="V175" s="50" t="e">
        <f t="shared" si="59"/>
        <v>#N/A</v>
      </c>
      <c r="W175" s="50" t="s">
        <v>168</v>
      </c>
      <c r="X175" s="50" t="s">
        <v>142</v>
      </c>
      <c r="Y175" s="50" t="s">
        <v>143</v>
      </c>
      <c r="Z175" s="50" t="s">
        <v>144</v>
      </c>
      <c r="AA175" s="153">
        <v>45657</v>
      </c>
      <c r="AB175" s="50" t="s">
        <v>225</v>
      </c>
      <c r="AC175" s="153">
        <v>45266</v>
      </c>
      <c r="AD175" s="50" t="str">
        <f>VLOOKUP($T175,[3]Tipologias!$F$64:$G$67,2,FALSE)</f>
        <v>MEDIO</v>
      </c>
      <c r="AE175" s="50">
        <f t="shared" si="51"/>
        <v>2</v>
      </c>
      <c r="AF175" s="50" t="str">
        <f>VLOOKUP($U175,[3]Tipologias!$C$25:$E$29,3,FALSE)</f>
        <v>MEDIO</v>
      </c>
      <c r="AG175" s="50">
        <f t="shared" si="53"/>
        <v>2</v>
      </c>
      <c r="AH175" s="50">
        <f>VLOOKUP($X175,[3]Tipologias!$C$43:$D$47,2,FALSE)</f>
        <v>0.5</v>
      </c>
      <c r="AI175" s="50">
        <f>VLOOKUP($Y175,[3]Tipologias!$C$51:$D$59,2,FALSE)</f>
        <v>1</v>
      </c>
      <c r="AJ175" s="50" t="str">
        <f t="shared" si="54"/>
        <v>MEDIO</v>
      </c>
      <c r="AK175" s="50" t="str">
        <f>VLOOKUP($W175,[3]Tipologias!$C$33:$E$37,3,FALSE)</f>
        <v>MEDIO</v>
      </c>
      <c r="AL175" s="50" t="str">
        <f t="shared" si="55"/>
        <v>BAJO</v>
      </c>
      <c r="AM175" s="51" t="str">
        <f t="shared" si="56"/>
        <v>MEDIO</v>
      </c>
      <c r="AN175" s="50" t="str">
        <f t="shared" si="57"/>
        <v>2) INFORMACIÓN PÚBLICA CLASIFICADA</v>
      </c>
      <c r="AO175" s="50" t="e">
        <f>VLOOKUP($T175,[3]Tipologias!$C$6:$I$21,3,FALSE)</f>
        <v>#N/A</v>
      </c>
      <c r="AP175" s="50" t="e">
        <f t="shared" si="58"/>
        <v>#N/A</v>
      </c>
      <c r="AQ175" s="50" t="e">
        <f>VLOOKUP($T175,[3]Tipologias!$C$6:$I$21,5,FALSE)</f>
        <v>#N/A</v>
      </c>
      <c r="AR175" s="180" t="s">
        <v>146</v>
      </c>
      <c r="AS175" s="311"/>
      <c r="AT175" s="311"/>
      <c r="AU175" s="311"/>
      <c r="AV175" s="311"/>
      <c r="AW175" s="311"/>
      <c r="AX175" s="311"/>
      <c r="AY175" s="311"/>
      <c r="AZ175" s="311"/>
      <c r="BA175" s="311"/>
      <c r="BB175" s="311"/>
      <c r="BC175" s="311"/>
      <c r="BD175" s="311"/>
      <c r="BE175" s="311"/>
      <c r="BF175" s="311"/>
      <c r="BG175" s="311"/>
      <c r="BH175" s="311"/>
      <c r="BI175" s="311"/>
      <c r="BJ175" s="311"/>
      <c r="BK175" s="311"/>
      <c r="BL175" s="311"/>
      <c r="BM175" s="311"/>
      <c r="BN175" s="311"/>
      <c r="BO175" s="311"/>
      <c r="BP175" s="311"/>
      <c r="BQ175" s="311"/>
      <c r="BR175" s="311"/>
      <c r="BS175" s="311"/>
      <c r="BT175" s="311"/>
      <c r="BU175" s="311"/>
      <c r="BV175" s="311"/>
      <c r="BW175" s="311"/>
      <c r="BX175" s="311"/>
      <c r="BY175" s="311"/>
      <c r="BZ175" s="311"/>
      <c r="CA175" s="311"/>
      <c r="CB175" s="311"/>
      <c r="CC175" s="311"/>
      <c r="CD175" s="311"/>
      <c r="CE175" s="311"/>
      <c r="CF175" s="311"/>
      <c r="CG175" s="311"/>
      <c r="CH175" s="311"/>
      <c r="CI175" s="311"/>
      <c r="CJ175" s="311"/>
      <c r="CK175" s="311"/>
      <c r="CL175" s="311"/>
      <c r="CM175" s="311"/>
      <c r="CN175" s="311"/>
      <c r="CO175" s="311"/>
      <c r="CP175" s="311"/>
      <c r="CQ175" s="311"/>
      <c r="CR175" s="311"/>
      <c r="CS175" s="311"/>
      <c r="CT175" s="311"/>
      <c r="CU175" s="311"/>
      <c r="CV175" s="311"/>
      <c r="CW175" s="311"/>
      <c r="CX175" s="311"/>
      <c r="CY175" s="311"/>
      <c r="CZ175" s="311"/>
      <c r="DA175" s="311"/>
      <c r="DB175" s="311"/>
      <c r="DC175" s="311"/>
      <c r="DD175" s="311"/>
      <c r="DE175" s="311"/>
      <c r="DF175" s="311"/>
      <c r="DG175" s="311"/>
      <c r="DH175" s="311"/>
      <c r="DI175" s="311"/>
      <c r="DJ175" s="311"/>
      <c r="DK175" s="311"/>
      <c r="DL175" s="311"/>
      <c r="DM175" s="311"/>
      <c r="DN175" s="311"/>
      <c r="DO175" s="311"/>
      <c r="DP175" s="311"/>
      <c r="DQ175" s="311"/>
      <c r="DR175" s="311"/>
      <c r="DS175" s="311"/>
      <c r="DT175" s="311"/>
      <c r="DU175" s="311"/>
      <c r="DV175" s="311"/>
      <c r="DW175" s="311"/>
      <c r="DX175" s="311"/>
      <c r="DY175" s="311"/>
      <c r="DZ175" s="311"/>
      <c r="EA175" s="311"/>
      <c r="EB175" s="311"/>
      <c r="EC175" s="311"/>
      <c r="ED175" s="311"/>
      <c r="EE175" s="311"/>
      <c r="EF175" s="311"/>
      <c r="EG175" s="311"/>
      <c r="EH175" s="311"/>
      <c r="EI175" s="311"/>
      <c r="EJ175" s="311"/>
      <c r="EK175" s="311"/>
      <c r="EL175" s="311"/>
      <c r="EM175" s="311"/>
      <c r="EN175" s="311"/>
      <c r="EO175" s="311"/>
      <c r="EP175" s="311"/>
      <c r="EQ175" s="311"/>
      <c r="ER175" s="311"/>
      <c r="ES175" s="311"/>
      <c r="ET175" s="311"/>
      <c r="EU175" s="311"/>
      <c r="EV175" s="311"/>
      <c r="EW175" s="311"/>
      <c r="EX175" s="311"/>
      <c r="EY175" s="311"/>
      <c r="EZ175" s="311"/>
      <c r="FA175" s="311"/>
      <c r="FB175" s="311"/>
      <c r="FC175" s="311"/>
      <c r="FD175" s="311"/>
      <c r="FE175" s="311"/>
      <c r="FF175" s="311"/>
      <c r="FG175" s="311"/>
      <c r="FH175" s="311"/>
      <c r="FI175" s="311"/>
      <c r="FJ175" s="311"/>
      <c r="FK175" s="311"/>
      <c r="FL175" s="311"/>
      <c r="FM175" s="311"/>
      <c r="FN175" s="311"/>
      <c r="FO175" s="311"/>
      <c r="FP175" s="311"/>
      <c r="FQ175" s="311"/>
      <c r="FR175" s="311"/>
      <c r="FS175" s="311"/>
      <c r="FT175" s="311"/>
      <c r="FU175" s="311"/>
      <c r="FV175" s="311"/>
      <c r="FW175" s="311"/>
      <c r="FX175" s="311"/>
      <c r="FY175" s="311"/>
      <c r="FZ175" s="311"/>
      <c r="GA175" s="311"/>
      <c r="GB175" s="311"/>
      <c r="GC175" s="311"/>
      <c r="GD175" s="311"/>
      <c r="GE175" s="311"/>
      <c r="GF175" s="311"/>
      <c r="GG175" s="311"/>
      <c r="GH175" s="311"/>
      <c r="GI175" s="311"/>
      <c r="GJ175" s="311"/>
      <c r="GK175" s="311"/>
      <c r="GL175" s="311"/>
      <c r="GM175" s="311"/>
      <c r="GN175" s="311"/>
      <c r="GO175" s="311"/>
      <c r="GP175" s="311"/>
      <c r="GQ175" s="311"/>
      <c r="GR175" s="311"/>
      <c r="GS175" s="311"/>
      <c r="GT175" s="311"/>
      <c r="GU175" s="311"/>
      <c r="GV175" s="311"/>
      <c r="GW175" s="311"/>
      <c r="GX175" s="311"/>
      <c r="GY175" s="311"/>
      <c r="GZ175" s="311"/>
      <c r="HA175" s="311"/>
      <c r="HB175" s="311"/>
      <c r="HC175" s="311"/>
      <c r="HD175" s="311"/>
      <c r="HE175" s="311"/>
      <c r="HF175" s="311"/>
      <c r="HG175" s="311"/>
      <c r="HH175" s="311"/>
      <c r="HI175" s="311"/>
      <c r="HJ175" s="311"/>
      <c r="HK175" s="311"/>
      <c r="HL175" s="311"/>
      <c r="HM175" s="311"/>
      <c r="HN175" s="311"/>
      <c r="HO175" s="311"/>
      <c r="HP175" s="311"/>
      <c r="HQ175" s="311"/>
      <c r="HR175" s="311"/>
      <c r="HS175" s="311"/>
      <c r="HT175" s="311"/>
      <c r="HU175" s="311"/>
      <c r="HV175" s="311"/>
      <c r="HW175" s="311"/>
      <c r="HX175" s="311"/>
      <c r="HY175" s="311"/>
      <c r="HZ175" s="311"/>
      <c r="IA175" s="311"/>
      <c r="IB175" s="311"/>
      <c r="IC175" s="311"/>
      <c r="ID175" s="311"/>
      <c r="IE175" s="311"/>
      <c r="IF175" s="311"/>
      <c r="IG175" s="311"/>
      <c r="IH175" s="311"/>
      <c r="II175" s="311"/>
      <c r="IJ175" s="311"/>
      <c r="IK175" s="311"/>
      <c r="IL175" s="311"/>
      <c r="IM175" s="311"/>
      <c r="IN175" s="311"/>
      <c r="IO175" s="311"/>
      <c r="IP175" s="311"/>
      <c r="IQ175" s="311"/>
      <c r="IR175" s="311"/>
      <c r="IS175" s="311"/>
      <c r="IT175" s="311"/>
      <c r="IU175" s="311"/>
      <c r="IV175" s="311"/>
      <c r="IW175" s="311"/>
      <c r="IX175" s="311"/>
      <c r="IY175" s="311"/>
      <c r="IZ175" s="311"/>
      <c r="JA175" s="311"/>
      <c r="JB175" s="311"/>
      <c r="JC175" s="311"/>
      <c r="JD175" s="311"/>
      <c r="JE175" s="311"/>
      <c r="JF175" s="311"/>
      <c r="JG175" s="311"/>
      <c r="JH175" s="311"/>
      <c r="JI175" s="311"/>
      <c r="JJ175" s="311"/>
      <c r="JK175" s="311"/>
      <c r="JL175" s="311"/>
      <c r="JM175" s="311"/>
      <c r="JN175" s="311"/>
      <c r="JO175" s="311"/>
      <c r="JP175" s="311"/>
      <c r="JQ175" s="311"/>
      <c r="JR175" s="311"/>
      <c r="JS175" s="311"/>
      <c r="JT175" s="311"/>
      <c r="JU175" s="311"/>
      <c r="JV175" s="311"/>
      <c r="JW175" s="311"/>
      <c r="JX175" s="311"/>
      <c r="JY175" s="311"/>
      <c r="JZ175" s="311"/>
      <c r="KA175" s="311"/>
      <c r="KB175" s="311"/>
      <c r="KC175" s="311"/>
      <c r="KD175" s="311"/>
      <c r="KE175" s="311"/>
      <c r="KF175" s="311"/>
      <c r="KG175" s="311"/>
      <c r="KH175" s="311"/>
      <c r="KI175" s="311"/>
      <c r="KJ175" s="311"/>
      <c r="KK175" s="311"/>
      <c r="KL175" s="311"/>
      <c r="KM175" s="311"/>
      <c r="KN175" s="311"/>
      <c r="KO175" s="311"/>
      <c r="KP175" s="311"/>
      <c r="KQ175" s="311"/>
      <c r="KR175" s="311"/>
      <c r="KS175" s="311"/>
      <c r="KT175" s="311"/>
      <c r="KU175" s="311"/>
      <c r="KV175" s="311"/>
      <c r="KW175" s="311"/>
      <c r="KX175" s="311"/>
      <c r="KY175" s="311"/>
      <c r="KZ175" s="311"/>
      <c r="LA175" s="311"/>
      <c r="LB175" s="311"/>
      <c r="LC175" s="311"/>
      <c r="LD175" s="311"/>
      <c r="LE175" s="311"/>
      <c r="LF175" s="311"/>
      <c r="LG175" s="311"/>
      <c r="LH175" s="311"/>
      <c r="LI175" s="311"/>
      <c r="LJ175" s="311"/>
      <c r="LK175" s="311"/>
      <c r="LL175" s="311"/>
      <c r="LM175" s="311"/>
      <c r="LN175" s="311"/>
      <c r="LO175" s="311"/>
      <c r="LP175" s="311"/>
      <c r="LQ175" s="311"/>
      <c r="LR175" s="311"/>
      <c r="LS175" s="311"/>
      <c r="LT175" s="311"/>
      <c r="LU175" s="311"/>
      <c r="LV175" s="311"/>
      <c r="LW175" s="311"/>
      <c r="LX175" s="311"/>
      <c r="LY175" s="311"/>
      <c r="LZ175" s="311"/>
      <c r="MA175" s="311"/>
      <c r="MB175" s="311"/>
      <c r="MC175" s="311"/>
      <c r="MD175" s="311"/>
      <c r="ME175" s="311"/>
      <c r="MF175" s="311"/>
      <c r="MG175" s="311"/>
      <c r="MH175" s="311"/>
      <c r="MI175" s="311"/>
      <c r="MJ175" s="311"/>
      <c r="MK175" s="311"/>
      <c r="ML175" s="311"/>
      <c r="MM175" s="311"/>
      <c r="MN175" s="311"/>
      <c r="MO175" s="311"/>
      <c r="MP175" s="311"/>
      <c r="MQ175" s="311"/>
      <c r="MR175" s="311"/>
      <c r="MS175" s="311"/>
      <c r="MT175" s="311"/>
      <c r="MU175" s="311"/>
      <c r="MV175" s="311"/>
      <c r="MW175" s="311"/>
      <c r="MX175" s="311"/>
      <c r="MY175" s="311"/>
      <c r="MZ175" s="311"/>
      <c r="NA175" s="311"/>
      <c r="NB175" s="311"/>
      <c r="NC175" s="311"/>
      <c r="ND175" s="311"/>
      <c r="NE175" s="311"/>
      <c r="NF175" s="311"/>
      <c r="NG175" s="311"/>
      <c r="NH175" s="311"/>
      <c r="NI175" s="311"/>
      <c r="NJ175" s="311"/>
      <c r="NK175" s="311"/>
      <c r="NL175" s="311"/>
      <c r="NM175" s="311"/>
      <c r="NN175" s="311"/>
      <c r="NO175" s="311"/>
      <c r="NP175" s="311"/>
      <c r="NQ175" s="311"/>
      <c r="NR175" s="311"/>
      <c r="NS175" s="311"/>
      <c r="NT175" s="311"/>
      <c r="NU175" s="311"/>
      <c r="NV175" s="311"/>
      <c r="NW175" s="311"/>
      <c r="NX175" s="311"/>
      <c r="NY175" s="311"/>
      <c r="NZ175" s="311"/>
      <c r="OA175" s="311"/>
      <c r="OB175" s="311"/>
      <c r="OC175" s="311"/>
      <c r="OD175" s="311"/>
      <c r="OE175" s="311"/>
      <c r="OF175" s="311"/>
      <c r="OG175" s="311"/>
      <c r="OH175" s="311"/>
      <c r="OI175" s="311"/>
      <c r="OJ175" s="311"/>
      <c r="OK175" s="311"/>
      <c r="OL175" s="311"/>
      <c r="OM175" s="311"/>
      <c r="ON175" s="311"/>
      <c r="OO175" s="311"/>
      <c r="OP175" s="311"/>
      <c r="OQ175" s="311"/>
      <c r="OR175" s="311"/>
      <c r="OS175" s="311"/>
      <c r="OT175" s="311"/>
      <c r="OU175" s="311"/>
      <c r="OV175" s="311"/>
      <c r="OW175" s="311"/>
      <c r="OX175" s="311"/>
      <c r="OY175" s="311"/>
      <c r="OZ175" s="311"/>
      <c r="PA175" s="311"/>
      <c r="PB175" s="311"/>
      <c r="PC175" s="311"/>
      <c r="PD175" s="311"/>
      <c r="PE175" s="311"/>
      <c r="PF175" s="311"/>
      <c r="PG175" s="311"/>
      <c r="PH175" s="311"/>
      <c r="PI175" s="311"/>
      <c r="PJ175" s="311"/>
      <c r="PK175" s="311"/>
      <c r="PL175" s="311"/>
      <c r="PM175" s="311"/>
      <c r="PN175" s="311"/>
      <c r="PO175" s="311"/>
      <c r="PP175" s="311"/>
      <c r="PQ175" s="311"/>
      <c r="PR175" s="311"/>
      <c r="PS175" s="311"/>
      <c r="PT175" s="311"/>
      <c r="PU175" s="311"/>
      <c r="PV175" s="311"/>
      <c r="PW175" s="311"/>
      <c r="PX175" s="311"/>
      <c r="PY175" s="311"/>
      <c r="PZ175" s="311"/>
      <c r="QA175" s="311"/>
      <c r="QB175" s="311"/>
      <c r="QC175" s="311"/>
      <c r="QD175" s="311"/>
      <c r="QE175" s="311"/>
      <c r="QF175" s="311"/>
      <c r="QG175" s="311"/>
      <c r="QH175" s="311"/>
      <c r="QI175" s="311"/>
      <c r="QJ175" s="311"/>
      <c r="QK175" s="311"/>
      <c r="QL175" s="311"/>
      <c r="QM175" s="311"/>
      <c r="QN175" s="311"/>
      <c r="QO175" s="311"/>
      <c r="QP175" s="311"/>
      <c r="QQ175" s="311"/>
      <c r="QR175" s="311"/>
      <c r="QS175" s="311"/>
      <c r="QT175" s="311"/>
      <c r="QU175" s="311"/>
      <c r="QV175" s="311"/>
      <c r="QW175" s="311"/>
      <c r="QX175" s="311"/>
      <c r="QY175" s="311"/>
      <c r="QZ175" s="311"/>
      <c r="RA175" s="311"/>
      <c r="RB175" s="311"/>
      <c r="RC175" s="311"/>
      <c r="RD175" s="311"/>
      <c r="RE175" s="311"/>
      <c r="RF175" s="311"/>
      <c r="RG175" s="311"/>
      <c r="RH175" s="311"/>
      <c r="RI175" s="311"/>
      <c r="RJ175" s="311"/>
      <c r="RK175" s="311"/>
      <c r="RL175" s="311"/>
      <c r="RM175" s="311"/>
      <c r="RN175" s="311"/>
    </row>
    <row r="176" spans="1:482" s="227" customFormat="1" ht="67.5" customHeight="1" x14ac:dyDescent="0.2">
      <c r="A176" s="50" t="s">
        <v>660</v>
      </c>
      <c r="B176" s="50" t="s">
        <v>715</v>
      </c>
      <c r="C176" s="50" t="s">
        <v>716</v>
      </c>
      <c r="D176" s="50" t="s">
        <v>186</v>
      </c>
      <c r="E176" s="50" t="s">
        <v>127</v>
      </c>
      <c r="F176" s="50" t="s">
        <v>128</v>
      </c>
      <c r="G176" s="50" t="s">
        <v>679</v>
      </c>
      <c r="H176" s="312" t="s">
        <v>1942</v>
      </c>
      <c r="I176" s="152" t="s">
        <v>1639</v>
      </c>
      <c r="J176" s="50" t="s">
        <v>132</v>
      </c>
      <c r="K176" s="50" t="s">
        <v>281</v>
      </c>
      <c r="L176" s="50" t="s">
        <v>134</v>
      </c>
      <c r="M176" s="50" t="s">
        <v>285</v>
      </c>
      <c r="N176" s="50" t="s">
        <v>474</v>
      </c>
      <c r="O176" s="50" t="s">
        <v>137</v>
      </c>
      <c r="P176" s="153" t="s">
        <v>752</v>
      </c>
      <c r="Q176" s="50" t="s">
        <v>138</v>
      </c>
      <c r="R176" s="50" t="s">
        <v>716</v>
      </c>
      <c r="S176" s="50" t="s">
        <v>1928</v>
      </c>
      <c r="T176" s="50" t="s">
        <v>264</v>
      </c>
      <c r="U176" s="50" t="s">
        <v>140</v>
      </c>
      <c r="V176" s="50" t="e">
        <f t="shared" si="59"/>
        <v>#N/A</v>
      </c>
      <c r="W176" s="50" t="s">
        <v>168</v>
      </c>
      <c r="X176" s="50" t="s">
        <v>224</v>
      </c>
      <c r="Y176" s="50" t="s">
        <v>143</v>
      </c>
      <c r="Z176" s="50" t="s">
        <v>144</v>
      </c>
      <c r="AA176" s="153">
        <v>45657</v>
      </c>
      <c r="AB176" s="50" t="s">
        <v>225</v>
      </c>
      <c r="AC176" s="153">
        <v>45266</v>
      </c>
      <c r="AD176" s="50" t="str">
        <f>VLOOKUP($T176,[3]Tipologias!$F$64:$G$67,2,FALSE)</f>
        <v>MEDIO</v>
      </c>
      <c r="AE176" s="50">
        <f t="shared" si="51"/>
        <v>2</v>
      </c>
      <c r="AF176" s="50" t="str">
        <f>VLOOKUP($U176,[3]Tipologias!$C$25:$E$29,3,FALSE)</f>
        <v>MEDIO</v>
      </c>
      <c r="AG176" s="50">
        <f t="shared" si="53"/>
        <v>2</v>
      </c>
      <c r="AH176" s="50">
        <f>VLOOKUP($X176,[3]Tipologias!$C$43:$D$47,2,FALSE)</f>
        <v>1</v>
      </c>
      <c r="AI176" s="50">
        <f>VLOOKUP($Y176,[3]Tipologias!$C$51:$D$59,2,FALSE)</f>
        <v>1</v>
      </c>
      <c r="AJ176" s="50" t="str">
        <f t="shared" si="54"/>
        <v>MEDIO</v>
      </c>
      <c r="AK176" s="50" t="str">
        <f>VLOOKUP($W176,[3]Tipologias!$C$33:$E$37,3,FALSE)</f>
        <v>MEDIO</v>
      </c>
      <c r="AL176" s="50" t="str">
        <f t="shared" si="55"/>
        <v>MEDIO</v>
      </c>
      <c r="AM176" s="51" t="str">
        <f t="shared" si="56"/>
        <v>MEDIO</v>
      </c>
      <c r="AN176" s="50" t="str">
        <f t="shared" si="57"/>
        <v>2) INFORMACIÓN PÚBLICA CLASIFICADA</v>
      </c>
      <c r="AO176" s="50" t="e">
        <f>VLOOKUP($T176,[3]Tipologias!$C$6:$I$21,3,FALSE)</f>
        <v>#N/A</v>
      </c>
      <c r="AP176" s="50" t="e">
        <f t="shared" si="58"/>
        <v>#N/A</v>
      </c>
      <c r="AQ176" s="50" t="e">
        <f>VLOOKUP($T176,[3]Tipologias!$C$6:$I$21,5,FALSE)</f>
        <v>#N/A</v>
      </c>
      <c r="AR176" s="180" t="s">
        <v>146</v>
      </c>
      <c r="AS176" s="311"/>
      <c r="AT176" s="311"/>
      <c r="AU176" s="311"/>
      <c r="AV176" s="311"/>
      <c r="AW176" s="311"/>
      <c r="AX176" s="311"/>
      <c r="AY176" s="311"/>
      <c r="AZ176" s="311"/>
      <c r="BA176" s="311"/>
      <c r="BB176" s="311"/>
      <c r="BC176" s="311"/>
      <c r="BD176" s="311"/>
      <c r="BE176" s="311"/>
      <c r="BF176" s="311"/>
      <c r="BG176" s="311"/>
      <c r="BH176" s="311"/>
      <c r="BI176" s="311"/>
      <c r="BJ176" s="311"/>
      <c r="BK176" s="311"/>
      <c r="BL176" s="311"/>
      <c r="BM176" s="311"/>
      <c r="BN176" s="311"/>
      <c r="BO176" s="311"/>
      <c r="BP176" s="311"/>
      <c r="BQ176" s="311"/>
      <c r="BR176" s="311"/>
      <c r="BS176" s="311"/>
      <c r="BT176" s="311"/>
      <c r="BU176" s="311"/>
      <c r="BV176" s="311"/>
      <c r="BW176" s="311"/>
      <c r="BX176" s="311"/>
      <c r="BY176" s="311"/>
      <c r="BZ176" s="311"/>
      <c r="CA176" s="311"/>
      <c r="CB176" s="311"/>
      <c r="CC176" s="311"/>
      <c r="CD176" s="311"/>
      <c r="CE176" s="311"/>
      <c r="CF176" s="311"/>
      <c r="CG176" s="311"/>
      <c r="CH176" s="311"/>
      <c r="CI176" s="311"/>
      <c r="CJ176" s="311"/>
      <c r="CK176" s="311"/>
      <c r="CL176" s="311"/>
      <c r="CM176" s="311"/>
      <c r="CN176" s="311"/>
      <c r="CO176" s="311"/>
      <c r="CP176" s="311"/>
      <c r="CQ176" s="311"/>
      <c r="CR176" s="311"/>
      <c r="CS176" s="311"/>
      <c r="CT176" s="311"/>
      <c r="CU176" s="311"/>
      <c r="CV176" s="311"/>
      <c r="CW176" s="311"/>
      <c r="CX176" s="311"/>
      <c r="CY176" s="311"/>
      <c r="CZ176" s="311"/>
      <c r="DA176" s="311"/>
      <c r="DB176" s="311"/>
      <c r="DC176" s="311"/>
      <c r="DD176" s="311"/>
      <c r="DE176" s="311"/>
      <c r="DF176" s="311"/>
      <c r="DG176" s="311"/>
      <c r="DH176" s="311"/>
      <c r="DI176" s="311"/>
      <c r="DJ176" s="311"/>
      <c r="DK176" s="311"/>
      <c r="DL176" s="311"/>
      <c r="DM176" s="311"/>
      <c r="DN176" s="311"/>
      <c r="DO176" s="311"/>
      <c r="DP176" s="311"/>
      <c r="DQ176" s="311"/>
      <c r="DR176" s="311"/>
      <c r="DS176" s="311"/>
      <c r="DT176" s="311"/>
      <c r="DU176" s="311"/>
      <c r="DV176" s="311"/>
      <c r="DW176" s="311"/>
      <c r="DX176" s="311"/>
      <c r="DY176" s="311"/>
      <c r="DZ176" s="311"/>
      <c r="EA176" s="311"/>
      <c r="EB176" s="311"/>
      <c r="EC176" s="311"/>
      <c r="ED176" s="311"/>
      <c r="EE176" s="311"/>
      <c r="EF176" s="311"/>
      <c r="EG176" s="311"/>
      <c r="EH176" s="311"/>
      <c r="EI176" s="311"/>
      <c r="EJ176" s="311"/>
      <c r="EK176" s="311"/>
      <c r="EL176" s="311"/>
      <c r="EM176" s="311"/>
      <c r="EN176" s="311"/>
      <c r="EO176" s="311"/>
      <c r="EP176" s="311"/>
      <c r="EQ176" s="311"/>
      <c r="ER176" s="311"/>
      <c r="ES176" s="311"/>
      <c r="ET176" s="311"/>
      <c r="EU176" s="311"/>
      <c r="EV176" s="311"/>
      <c r="EW176" s="311"/>
      <c r="EX176" s="311"/>
      <c r="EY176" s="311"/>
      <c r="EZ176" s="311"/>
      <c r="FA176" s="311"/>
      <c r="FB176" s="311"/>
      <c r="FC176" s="311"/>
      <c r="FD176" s="311"/>
      <c r="FE176" s="311"/>
      <c r="FF176" s="311"/>
      <c r="FG176" s="311"/>
      <c r="FH176" s="311"/>
      <c r="FI176" s="311"/>
      <c r="FJ176" s="311"/>
      <c r="FK176" s="311"/>
      <c r="FL176" s="311"/>
      <c r="FM176" s="311"/>
      <c r="FN176" s="311"/>
      <c r="FO176" s="311"/>
      <c r="FP176" s="311"/>
      <c r="FQ176" s="311"/>
      <c r="FR176" s="311"/>
      <c r="FS176" s="311"/>
      <c r="FT176" s="311"/>
      <c r="FU176" s="311"/>
      <c r="FV176" s="311"/>
      <c r="FW176" s="311"/>
      <c r="FX176" s="311"/>
      <c r="FY176" s="311"/>
      <c r="FZ176" s="311"/>
      <c r="GA176" s="311"/>
      <c r="GB176" s="311"/>
      <c r="GC176" s="311"/>
      <c r="GD176" s="311"/>
      <c r="GE176" s="311"/>
      <c r="GF176" s="311"/>
      <c r="GG176" s="311"/>
      <c r="GH176" s="311"/>
      <c r="GI176" s="311"/>
      <c r="GJ176" s="311"/>
      <c r="GK176" s="311"/>
      <c r="GL176" s="311"/>
      <c r="GM176" s="311"/>
      <c r="GN176" s="311"/>
      <c r="GO176" s="311"/>
      <c r="GP176" s="311"/>
      <c r="GQ176" s="311"/>
      <c r="GR176" s="311"/>
      <c r="GS176" s="311"/>
      <c r="GT176" s="311"/>
      <c r="GU176" s="311"/>
      <c r="GV176" s="311"/>
      <c r="GW176" s="311"/>
      <c r="GX176" s="311"/>
      <c r="GY176" s="311"/>
      <c r="GZ176" s="311"/>
      <c r="HA176" s="311"/>
      <c r="HB176" s="311"/>
      <c r="HC176" s="311"/>
      <c r="HD176" s="311"/>
      <c r="HE176" s="311"/>
      <c r="HF176" s="311"/>
      <c r="HG176" s="311"/>
      <c r="HH176" s="311"/>
      <c r="HI176" s="311"/>
      <c r="HJ176" s="311"/>
      <c r="HK176" s="311"/>
      <c r="HL176" s="311"/>
      <c r="HM176" s="311"/>
      <c r="HN176" s="311"/>
      <c r="HO176" s="311"/>
      <c r="HP176" s="311"/>
      <c r="HQ176" s="311"/>
      <c r="HR176" s="311"/>
      <c r="HS176" s="311"/>
      <c r="HT176" s="311"/>
      <c r="HU176" s="311"/>
      <c r="HV176" s="311"/>
      <c r="HW176" s="311"/>
      <c r="HX176" s="311"/>
      <c r="HY176" s="311"/>
      <c r="HZ176" s="311"/>
      <c r="IA176" s="311"/>
      <c r="IB176" s="311"/>
      <c r="IC176" s="311"/>
      <c r="ID176" s="311"/>
      <c r="IE176" s="311"/>
      <c r="IF176" s="311"/>
      <c r="IG176" s="311"/>
      <c r="IH176" s="311"/>
      <c r="II176" s="311"/>
      <c r="IJ176" s="311"/>
      <c r="IK176" s="311"/>
      <c r="IL176" s="311"/>
      <c r="IM176" s="311"/>
      <c r="IN176" s="311"/>
      <c r="IO176" s="311"/>
      <c r="IP176" s="311"/>
      <c r="IQ176" s="311"/>
      <c r="IR176" s="311"/>
      <c r="IS176" s="311"/>
      <c r="IT176" s="311"/>
      <c r="IU176" s="311"/>
      <c r="IV176" s="311"/>
      <c r="IW176" s="311"/>
      <c r="IX176" s="311"/>
      <c r="IY176" s="311"/>
      <c r="IZ176" s="311"/>
      <c r="JA176" s="311"/>
      <c r="JB176" s="311"/>
      <c r="JC176" s="311"/>
      <c r="JD176" s="311"/>
      <c r="JE176" s="311"/>
      <c r="JF176" s="311"/>
      <c r="JG176" s="311"/>
      <c r="JH176" s="311"/>
      <c r="JI176" s="311"/>
      <c r="JJ176" s="311"/>
      <c r="JK176" s="311"/>
      <c r="JL176" s="311"/>
      <c r="JM176" s="311"/>
      <c r="JN176" s="311"/>
      <c r="JO176" s="311"/>
      <c r="JP176" s="311"/>
      <c r="JQ176" s="311"/>
      <c r="JR176" s="311"/>
      <c r="JS176" s="311"/>
      <c r="JT176" s="311"/>
      <c r="JU176" s="311"/>
      <c r="JV176" s="311"/>
      <c r="JW176" s="311"/>
      <c r="JX176" s="311"/>
      <c r="JY176" s="311"/>
      <c r="JZ176" s="311"/>
      <c r="KA176" s="311"/>
      <c r="KB176" s="311"/>
      <c r="KC176" s="311"/>
      <c r="KD176" s="311"/>
      <c r="KE176" s="311"/>
      <c r="KF176" s="311"/>
      <c r="KG176" s="311"/>
      <c r="KH176" s="311"/>
      <c r="KI176" s="311"/>
      <c r="KJ176" s="311"/>
      <c r="KK176" s="311"/>
      <c r="KL176" s="311"/>
      <c r="KM176" s="311"/>
      <c r="KN176" s="311"/>
      <c r="KO176" s="311"/>
      <c r="KP176" s="311"/>
      <c r="KQ176" s="311"/>
      <c r="KR176" s="311"/>
      <c r="KS176" s="311"/>
      <c r="KT176" s="311"/>
      <c r="KU176" s="311"/>
      <c r="KV176" s="311"/>
      <c r="KW176" s="311"/>
      <c r="KX176" s="311"/>
      <c r="KY176" s="311"/>
      <c r="KZ176" s="311"/>
      <c r="LA176" s="311"/>
      <c r="LB176" s="311"/>
      <c r="LC176" s="311"/>
      <c r="LD176" s="311"/>
      <c r="LE176" s="311"/>
      <c r="LF176" s="311"/>
      <c r="LG176" s="311"/>
      <c r="LH176" s="311"/>
      <c r="LI176" s="311"/>
      <c r="LJ176" s="311"/>
      <c r="LK176" s="311"/>
      <c r="LL176" s="311"/>
      <c r="LM176" s="311"/>
      <c r="LN176" s="311"/>
      <c r="LO176" s="311"/>
      <c r="LP176" s="311"/>
      <c r="LQ176" s="311"/>
      <c r="LR176" s="311"/>
      <c r="LS176" s="311"/>
      <c r="LT176" s="311"/>
      <c r="LU176" s="311"/>
      <c r="LV176" s="311"/>
      <c r="LW176" s="311"/>
      <c r="LX176" s="311"/>
      <c r="LY176" s="311"/>
      <c r="LZ176" s="311"/>
      <c r="MA176" s="311"/>
      <c r="MB176" s="311"/>
      <c r="MC176" s="311"/>
      <c r="MD176" s="311"/>
      <c r="ME176" s="311"/>
      <c r="MF176" s="311"/>
      <c r="MG176" s="311"/>
      <c r="MH176" s="311"/>
      <c r="MI176" s="311"/>
      <c r="MJ176" s="311"/>
      <c r="MK176" s="311"/>
      <c r="ML176" s="311"/>
      <c r="MM176" s="311"/>
      <c r="MN176" s="311"/>
      <c r="MO176" s="311"/>
      <c r="MP176" s="311"/>
      <c r="MQ176" s="311"/>
      <c r="MR176" s="311"/>
      <c r="MS176" s="311"/>
      <c r="MT176" s="311"/>
      <c r="MU176" s="311"/>
      <c r="MV176" s="311"/>
      <c r="MW176" s="311"/>
      <c r="MX176" s="311"/>
      <c r="MY176" s="311"/>
      <c r="MZ176" s="311"/>
      <c r="NA176" s="311"/>
      <c r="NB176" s="311"/>
      <c r="NC176" s="311"/>
      <c r="ND176" s="311"/>
      <c r="NE176" s="311"/>
      <c r="NF176" s="311"/>
      <c r="NG176" s="311"/>
      <c r="NH176" s="311"/>
      <c r="NI176" s="311"/>
      <c r="NJ176" s="311"/>
      <c r="NK176" s="311"/>
      <c r="NL176" s="311"/>
      <c r="NM176" s="311"/>
      <c r="NN176" s="311"/>
      <c r="NO176" s="311"/>
      <c r="NP176" s="311"/>
      <c r="NQ176" s="311"/>
      <c r="NR176" s="311"/>
      <c r="NS176" s="311"/>
      <c r="NT176" s="311"/>
      <c r="NU176" s="311"/>
      <c r="NV176" s="311"/>
      <c r="NW176" s="311"/>
      <c r="NX176" s="311"/>
      <c r="NY176" s="311"/>
      <c r="NZ176" s="311"/>
      <c r="OA176" s="311"/>
      <c r="OB176" s="311"/>
      <c r="OC176" s="311"/>
      <c r="OD176" s="311"/>
      <c r="OE176" s="311"/>
      <c r="OF176" s="311"/>
      <c r="OG176" s="311"/>
      <c r="OH176" s="311"/>
      <c r="OI176" s="311"/>
      <c r="OJ176" s="311"/>
      <c r="OK176" s="311"/>
      <c r="OL176" s="311"/>
      <c r="OM176" s="311"/>
      <c r="ON176" s="311"/>
      <c r="OO176" s="311"/>
      <c r="OP176" s="311"/>
      <c r="OQ176" s="311"/>
      <c r="OR176" s="311"/>
      <c r="OS176" s="311"/>
      <c r="OT176" s="311"/>
      <c r="OU176" s="311"/>
      <c r="OV176" s="311"/>
      <c r="OW176" s="311"/>
      <c r="OX176" s="311"/>
      <c r="OY176" s="311"/>
      <c r="OZ176" s="311"/>
      <c r="PA176" s="311"/>
      <c r="PB176" s="311"/>
      <c r="PC176" s="311"/>
      <c r="PD176" s="311"/>
      <c r="PE176" s="311"/>
      <c r="PF176" s="311"/>
      <c r="PG176" s="311"/>
      <c r="PH176" s="311"/>
      <c r="PI176" s="311"/>
      <c r="PJ176" s="311"/>
      <c r="PK176" s="311"/>
      <c r="PL176" s="311"/>
      <c r="PM176" s="311"/>
      <c r="PN176" s="311"/>
      <c r="PO176" s="311"/>
      <c r="PP176" s="311"/>
      <c r="PQ176" s="311"/>
      <c r="PR176" s="311"/>
      <c r="PS176" s="311"/>
      <c r="PT176" s="311"/>
      <c r="PU176" s="311"/>
      <c r="PV176" s="311"/>
      <c r="PW176" s="311"/>
      <c r="PX176" s="311"/>
      <c r="PY176" s="311"/>
      <c r="PZ176" s="311"/>
      <c r="QA176" s="311"/>
      <c r="QB176" s="311"/>
      <c r="QC176" s="311"/>
      <c r="QD176" s="311"/>
      <c r="QE176" s="311"/>
      <c r="QF176" s="311"/>
      <c r="QG176" s="311"/>
      <c r="QH176" s="311"/>
      <c r="QI176" s="311"/>
      <c r="QJ176" s="311"/>
      <c r="QK176" s="311"/>
      <c r="QL176" s="311"/>
      <c r="QM176" s="311"/>
      <c r="QN176" s="311"/>
      <c r="QO176" s="311"/>
      <c r="QP176" s="311"/>
      <c r="QQ176" s="311"/>
      <c r="QR176" s="311"/>
      <c r="QS176" s="311"/>
      <c r="QT176" s="311"/>
      <c r="QU176" s="311"/>
      <c r="QV176" s="311"/>
      <c r="QW176" s="311"/>
      <c r="QX176" s="311"/>
      <c r="QY176" s="311"/>
      <c r="QZ176" s="311"/>
      <c r="RA176" s="311"/>
      <c r="RB176" s="311"/>
      <c r="RC176" s="311"/>
      <c r="RD176" s="311"/>
      <c r="RE176" s="311"/>
      <c r="RF176" s="311"/>
      <c r="RG176" s="311"/>
      <c r="RH176" s="311"/>
      <c r="RI176" s="311"/>
      <c r="RJ176" s="311"/>
      <c r="RK176" s="311"/>
      <c r="RL176" s="311"/>
      <c r="RM176" s="311"/>
      <c r="RN176" s="311"/>
    </row>
    <row r="177" spans="1:482" s="227" customFormat="1" ht="77.25" customHeight="1" x14ac:dyDescent="0.2">
      <c r="A177" s="50" t="s">
        <v>660</v>
      </c>
      <c r="B177" s="50" t="s">
        <v>715</v>
      </c>
      <c r="C177" s="50" t="s">
        <v>716</v>
      </c>
      <c r="D177" s="50" t="s">
        <v>186</v>
      </c>
      <c r="E177" s="50" t="s">
        <v>127</v>
      </c>
      <c r="F177" s="50" t="s">
        <v>128</v>
      </c>
      <c r="G177" s="50" t="s">
        <v>753</v>
      </c>
      <c r="H177" s="312" t="s">
        <v>1943</v>
      </c>
      <c r="I177" s="152" t="s">
        <v>1640</v>
      </c>
      <c r="J177" s="50" t="s">
        <v>132</v>
      </c>
      <c r="K177" s="50" t="s">
        <v>281</v>
      </c>
      <c r="L177" s="50" t="s">
        <v>134</v>
      </c>
      <c r="M177" s="50" t="s">
        <v>285</v>
      </c>
      <c r="N177" s="50" t="s">
        <v>1948</v>
      </c>
      <c r="O177" s="50" t="s">
        <v>137</v>
      </c>
      <c r="P177" s="153">
        <v>40850</v>
      </c>
      <c r="Q177" s="50" t="s">
        <v>138</v>
      </c>
      <c r="R177" s="50" t="s">
        <v>716</v>
      </c>
      <c r="S177" s="50" t="s">
        <v>1928</v>
      </c>
      <c r="T177" s="50" t="s">
        <v>264</v>
      </c>
      <c r="U177" s="50" t="s">
        <v>188</v>
      </c>
      <c r="V177" s="50" t="e">
        <f t="shared" si="59"/>
        <v>#N/A</v>
      </c>
      <c r="W177" s="50" t="s">
        <v>153</v>
      </c>
      <c r="X177" s="50" t="s">
        <v>154</v>
      </c>
      <c r="Y177" s="50" t="s">
        <v>143</v>
      </c>
      <c r="Z177" s="50" t="s">
        <v>144</v>
      </c>
      <c r="AA177" s="153">
        <v>45657</v>
      </c>
      <c r="AB177" s="50" t="s">
        <v>225</v>
      </c>
      <c r="AC177" s="153">
        <v>45266</v>
      </c>
      <c r="AD177" s="50" t="str">
        <f>VLOOKUP($T177,[3]Tipologias!$F$64:$G$67,2,FALSE)</f>
        <v>MEDIO</v>
      </c>
      <c r="AE177" s="50">
        <f t="shared" si="51"/>
        <v>2</v>
      </c>
      <c r="AF177" s="50" t="str">
        <f>VLOOKUP($U177,[3]Tipologias!$C$25:$E$29,3,FALSE)</f>
        <v>ALTO</v>
      </c>
      <c r="AG177" s="50">
        <f t="shared" si="53"/>
        <v>3</v>
      </c>
      <c r="AH177" s="50">
        <f>VLOOKUP($X177,[3]Tipologias!$C$43:$D$47,2,FALSE)</f>
        <v>1.5</v>
      </c>
      <c r="AI177" s="50">
        <f>VLOOKUP($Y177,[3]Tipologias!$C$51:$D$59,2,FALSE)</f>
        <v>1</v>
      </c>
      <c r="AJ177" s="50" t="str">
        <f t="shared" si="54"/>
        <v>ALTO</v>
      </c>
      <c r="AK177" s="50" t="str">
        <f>VLOOKUP($W177,[3]Tipologias!$C$33:$E$37,3,FALSE)</f>
        <v>ALTO</v>
      </c>
      <c r="AL177" s="50" t="str">
        <f t="shared" si="55"/>
        <v>MEDIO</v>
      </c>
      <c r="AM177" s="51" t="str">
        <f t="shared" si="56"/>
        <v>ALTO</v>
      </c>
      <c r="AN177" s="50" t="str">
        <f t="shared" si="57"/>
        <v>2) INFORMACIÓN PÚBLICA CLASIFICADA</v>
      </c>
      <c r="AO177" s="50" t="e">
        <f>VLOOKUP($T177,[3]Tipologias!$C$6:$I$21,3,FALSE)</f>
        <v>#N/A</v>
      </c>
      <c r="AP177" s="50" t="e">
        <f t="shared" si="58"/>
        <v>#N/A</v>
      </c>
      <c r="AQ177" s="50" t="e">
        <f>VLOOKUP($T177,[3]Tipologias!$C$6:$I$21,5,FALSE)</f>
        <v>#N/A</v>
      </c>
      <c r="AR177" s="180" t="s">
        <v>146</v>
      </c>
      <c r="AS177" s="311"/>
      <c r="AT177" s="311"/>
      <c r="AU177" s="311"/>
      <c r="AV177" s="311"/>
      <c r="AW177" s="311"/>
      <c r="AX177" s="311"/>
      <c r="AY177" s="311"/>
      <c r="AZ177" s="311"/>
      <c r="BA177" s="311"/>
      <c r="BB177" s="311"/>
      <c r="BC177" s="311"/>
      <c r="BD177" s="311"/>
      <c r="BE177" s="311"/>
      <c r="BF177" s="311"/>
      <c r="BG177" s="311"/>
      <c r="BH177" s="311"/>
      <c r="BI177" s="311"/>
      <c r="BJ177" s="311"/>
      <c r="BK177" s="311"/>
      <c r="BL177" s="311"/>
      <c r="BM177" s="311"/>
      <c r="BN177" s="311"/>
      <c r="BO177" s="311"/>
      <c r="BP177" s="311"/>
      <c r="BQ177" s="311"/>
      <c r="BR177" s="311"/>
      <c r="BS177" s="311"/>
      <c r="BT177" s="311"/>
      <c r="BU177" s="311"/>
      <c r="BV177" s="311"/>
      <c r="BW177" s="311"/>
      <c r="BX177" s="311"/>
      <c r="BY177" s="311"/>
      <c r="BZ177" s="311"/>
      <c r="CA177" s="311"/>
      <c r="CB177" s="311"/>
      <c r="CC177" s="311"/>
      <c r="CD177" s="311"/>
      <c r="CE177" s="311"/>
      <c r="CF177" s="311"/>
      <c r="CG177" s="311"/>
      <c r="CH177" s="311"/>
      <c r="CI177" s="311"/>
      <c r="CJ177" s="311"/>
      <c r="CK177" s="311"/>
      <c r="CL177" s="311"/>
      <c r="CM177" s="311"/>
      <c r="CN177" s="311"/>
      <c r="CO177" s="311"/>
      <c r="CP177" s="311"/>
      <c r="CQ177" s="311"/>
      <c r="CR177" s="311"/>
      <c r="CS177" s="311"/>
      <c r="CT177" s="311"/>
      <c r="CU177" s="311"/>
      <c r="CV177" s="311"/>
      <c r="CW177" s="311"/>
      <c r="CX177" s="311"/>
      <c r="CY177" s="311"/>
      <c r="CZ177" s="311"/>
      <c r="DA177" s="311"/>
      <c r="DB177" s="311"/>
      <c r="DC177" s="311"/>
      <c r="DD177" s="311"/>
      <c r="DE177" s="311"/>
      <c r="DF177" s="311"/>
      <c r="DG177" s="311"/>
      <c r="DH177" s="311"/>
      <c r="DI177" s="311"/>
      <c r="DJ177" s="311"/>
      <c r="DK177" s="311"/>
      <c r="DL177" s="311"/>
      <c r="DM177" s="311"/>
      <c r="DN177" s="311"/>
      <c r="DO177" s="311"/>
      <c r="DP177" s="311"/>
      <c r="DQ177" s="311"/>
      <c r="DR177" s="311"/>
      <c r="DS177" s="311"/>
      <c r="DT177" s="311"/>
      <c r="DU177" s="311"/>
      <c r="DV177" s="311"/>
      <c r="DW177" s="311"/>
      <c r="DX177" s="311"/>
      <c r="DY177" s="311"/>
      <c r="DZ177" s="311"/>
      <c r="EA177" s="311"/>
      <c r="EB177" s="311"/>
      <c r="EC177" s="311"/>
      <c r="ED177" s="311"/>
      <c r="EE177" s="311"/>
      <c r="EF177" s="311"/>
      <c r="EG177" s="311"/>
      <c r="EH177" s="311"/>
      <c r="EI177" s="311"/>
      <c r="EJ177" s="311"/>
      <c r="EK177" s="311"/>
      <c r="EL177" s="311"/>
      <c r="EM177" s="311"/>
      <c r="EN177" s="311"/>
      <c r="EO177" s="311"/>
      <c r="EP177" s="311"/>
      <c r="EQ177" s="311"/>
      <c r="ER177" s="311"/>
      <c r="ES177" s="311"/>
      <c r="ET177" s="311"/>
      <c r="EU177" s="311"/>
      <c r="EV177" s="311"/>
      <c r="EW177" s="311"/>
      <c r="EX177" s="311"/>
      <c r="EY177" s="311"/>
      <c r="EZ177" s="311"/>
      <c r="FA177" s="311"/>
      <c r="FB177" s="311"/>
      <c r="FC177" s="311"/>
      <c r="FD177" s="311"/>
      <c r="FE177" s="311"/>
      <c r="FF177" s="311"/>
      <c r="FG177" s="311"/>
      <c r="FH177" s="311"/>
      <c r="FI177" s="311"/>
      <c r="FJ177" s="311"/>
      <c r="FK177" s="311"/>
      <c r="FL177" s="311"/>
      <c r="FM177" s="311"/>
      <c r="FN177" s="311"/>
      <c r="FO177" s="311"/>
      <c r="FP177" s="311"/>
      <c r="FQ177" s="311"/>
      <c r="FR177" s="311"/>
      <c r="FS177" s="311"/>
      <c r="FT177" s="311"/>
      <c r="FU177" s="311"/>
      <c r="FV177" s="311"/>
      <c r="FW177" s="311"/>
      <c r="FX177" s="311"/>
      <c r="FY177" s="311"/>
      <c r="FZ177" s="311"/>
      <c r="GA177" s="311"/>
      <c r="GB177" s="311"/>
      <c r="GC177" s="311"/>
      <c r="GD177" s="311"/>
      <c r="GE177" s="311"/>
      <c r="GF177" s="311"/>
      <c r="GG177" s="311"/>
      <c r="GH177" s="311"/>
      <c r="GI177" s="311"/>
      <c r="GJ177" s="311"/>
      <c r="GK177" s="311"/>
      <c r="GL177" s="311"/>
      <c r="GM177" s="311"/>
      <c r="GN177" s="311"/>
      <c r="GO177" s="311"/>
      <c r="GP177" s="311"/>
      <c r="GQ177" s="311"/>
      <c r="GR177" s="311"/>
      <c r="GS177" s="311"/>
      <c r="GT177" s="311"/>
      <c r="GU177" s="311"/>
      <c r="GV177" s="311"/>
      <c r="GW177" s="311"/>
      <c r="GX177" s="311"/>
      <c r="GY177" s="311"/>
      <c r="GZ177" s="311"/>
      <c r="HA177" s="311"/>
      <c r="HB177" s="311"/>
      <c r="HC177" s="311"/>
      <c r="HD177" s="311"/>
      <c r="HE177" s="311"/>
      <c r="HF177" s="311"/>
      <c r="HG177" s="311"/>
      <c r="HH177" s="311"/>
      <c r="HI177" s="311"/>
      <c r="HJ177" s="311"/>
      <c r="HK177" s="311"/>
      <c r="HL177" s="311"/>
      <c r="HM177" s="311"/>
      <c r="HN177" s="311"/>
      <c r="HO177" s="311"/>
      <c r="HP177" s="311"/>
      <c r="HQ177" s="311"/>
      <c r="HR177" s="311"/>
      <c r="HS177" s="311"/>
      <c r="HT177" s="311"/>
      <c r="HU177" s="311"/>
      <c r="HV177" s="311"/>
      <c r="HW177" s="311"/>
      <c r="HX177" s="311"/>
      <c r="HY177" s="311"/>
      <c r="HZ177" s="311"/>
      <c r="IA177" s="311"/>
      <c r="IB177" s="311"/>
      <c r="IC177" s="311"/>
      <c r="ID177" s="311"/>
      <c r="IE177" s="311"/>
      <c r="IF177" s="311"/>
      <c r="IG177" s="311"/>
      <c r="IH177" s="311"/>
      <c r="II177" s="311"/>
      <c r="IJ177" s="311"/>
      <c r="IK177" s="311"/>
      <c r="IL177" s="311"/>
      <c r="IM177" s="311"/>
      <c r="IN177" s="311"/>
      <c r="IO177" s="311"/>
      <c r="IP177" s="311"/>
      <c r="IQ177" s="311"/>
      <c r="IR177" s="311"/>
      <c r="IS177" s="311"/>
      <c r="IT177" s="311"/>
      <c r="IU177" s="311"/>
      <c r="IV177" s="311"/>
      <c r="IW177" s="311"/>
      <c r="IX177" s="311"/>
      <c r="IY177" s="311"/>
      <c r="IZ177" s="311"/>
      <c r="JA177" s="311"/>
      <c r="JB177" s="311"/>
      <c r="JC177" s="311"/>
      <c r="JD177" s="311"/>
      <c r="JE177" s="311"/>
      <c r="JF177" s="311"/>
      <c r="JG177" s="311"/>
      <c r="JH177" s="311"/>
      <c r="JI177" s="311"/>
      <c r="JJ177" s="311"/>
      <c r="JK177" s="311"/>
      <c r="JL177" s="311"/>
      <c r="JM177" s="311"/>
      <c r="JN177" s="311"/>
      <c r="JO177" s="311"/>
      <c r="JP177" s="311"/>
      <c r="JQ177" s="311"/>
      <c r="JR177" s="311"/>
      <c r="JS177" s="311"/>
      <c r="JT177" s="311"/>
      <c r="JU177" s="311"/>
      <c r="JV177" s="311"/>
      <c r="JW177" s="311"/>
      <c r="JX177" s="311"/>
      <c r="JY177" s="311"/>
      <c r="JZ177" s="311"/>
      <c r="KA177" s="311"/>
      <c r="KB177" s="311"/>
      <c r="KC177" s="311"/>
      <c r="KD177" s="311"/>
      <c r="KE177" s="311"/>
      <c r="KF177" s="311"/>
      <c r="KG177" s="311"/>
      <c r="KH177" s="311"/>
      <c r="KI177" s="311"/>
      <c r="KJ177" s="311"/>
      <c r="KK177" s="311"/>
      <c r="KL177" s="311"/>
      <c r="KM177" s="311"/>
      <c r="KN177" s="311"/>
      <c r="KO177" s="311"/>
      <c r="KP177" s="311"/>
      <c r="KQ177" s="311"/>
      <c r="KR177" s="311"/>
      <c r="KS177" s="311"/>
      <c r="KT177" s="311"/>
      <c r="KU177" s="311"/>
      <c r="KV177" s="311"/>
      <c r="KW177" s="311"/>
      <c r="KX177" s="311"/>
      <c r="KY177" s="311"/>
      <c r="KZ177" s="311"/>
      <c r="LA177" s="311"/>
      <c r="LB177" s="311"/>
      <c r="LC177" s="311"/>
      <c r="LD177" s="311"/>
      <c r="LE177" s="311"/>
      <c r="LF177" s="311"/>
      <c r="LG177" s="311"/>
      <c r="LH177" s="311"/>
      <c r="LI177" s="311"/>
      <c r="LJ177" s="311"/>
      <c r="LK177" s="311"/>
      <c r="LL177" s="311"/>
      <c r="LM177" s="311"/>
      <c r="LN177" s="311"/>
      <c r="LO177" s="311"/>
      <c r="LP177" s="311"/>
      <c r="LQ177" s="311"/>
      <c r="LR177" s="311"/>
      <c r="LS177" s="311"/>
      <c r="LT177" s="311"/>
      <c r="LU177" s="311"/>
      <c r="LV177" s="311"/>
      <c r="LW177" s="311"/>
      <c r="LX177" s="311"/>
      <c r="LY177" s="311"/>
      <c r="LZ177" s="311"/>
      <c r="MA177" s="311"/>
      <c r="MB177" s="311"/>
      <c r="MC177" s="311"/>
      <c r="MD177" s="311"/>
      <c r="ME177" s="311"/>
      <c r="MF177" s="311"/>
      <c r="MG177" s="311"/>
      <c r="MH177" s="311"/>
      <c r="MI177" s="311"/>
      <c r="MJ177" s="311"/>
      <c r="MK177" s="311"/>
      <c r="ML177" s="311"/>
      <c r="MM177" s="311"/>
      <c r="MN177" s="311"/>
      <c r="MO177" s="311"/>
      <c r="MP177" s="311"/>
      <c r="MQ177" s="311"/>
      <c r="MR177" s="311"/>
      <c r="MS177" s="311"/>
      <c r="MT177" s="311"/>
      <c r="MU177" s="311"/>
      <c r="MV177" s="311"/>
      <c r="MW177" s="311"/>
      <c r="MX177" s="311"/>
      <c r="MY177" s="311"/>
      <c r="MZ177" s="311"/>
      <c r="NA177" s="311"/>
      <c r="NB177" s="311"/>
      <c r="NC177" s="311"/>
      <c r="ND177" s="311"/>
      <c r="NE177" s="311"/>
      <c r="NF177" s="311"/>
      <c r="NG177" s="311"/>
      <c r="NH177" s="311"/>
      <c r="NI177" s="311"/>
      <c r="NJ177" s="311"/>
      <c r="NK177" s="311"/>
      <c r="NL177" s="311"/>
      <c r="NM177" s="311"/>
      <c r="NN177" s="311"/>
      <c r="NO177" s="311"/>
      <c r="NP177" s="311"/>
      <c r="NQ177" s="311"/>
      <c r="NR177" s="311"/>
      <c r="NS177" s="311"/>
      <c r="NT177" s="311"/>
      <c r="NU177" s="311"/>
      <c r="NV177" s="311"/>
      <c r="NW177" s="311"/>
      <c r="NX177" s="311"/>
      <c r="NY177" s="311"/>
      <c r="NZ177" s="311"/>
      <c r="OA177" s="311"/>
      <c r="OB177" s="311"/>
      <c r="OC177" s="311"/>
      <c r="OD177" s="311"/>
      <c r="OE177" s="311"/>
      <c r="OF177" s="311"/>
      <c r="OG177" s="311"/>
      <c r="OH177" s="311"/>
      <c r="OI177" s="311"/>
      <c r="OJ177" s="311"/>
      <c r="OK177" s="311"/>
      <c r="OL177" s="311"/>
      <c r="OM177" s="311"/>
      <c r="ON177" s="311"/>
      <c r="OO177" s="311"/>
      <c r="OP177" s="311"/>
      <c r="OQ177" s="311"/>
      <c r="OR177" s="311"/>
      <c r="OS177" s="311"/>
      <c r="OT177" s="311"/>
      <c r="OU177" s="311"/>
      <c r="OV177" s="311"/>
      <c r="OW177" s="311"/>
      <c r="OX177" s="311"/>
      <c r="OY177" s="311"/>
      <c r="OZ177" s="311"/>
      <c r="PA177" s="311"/>
      <c r="PB177" s="311"/>
      <c r="PC177" s="311"/>
      <c r="PD177" s="311"/>
      <c r="PE177" s="311"/>
      <c r="PF177" s="311"/>
      <c r="PG177" s="311"/>
      <c r="PH177" s="311"/>
      <c r="PI177" s="311"/>
      <c r="PJ177" s="311"/>
      <c r="PK177" s="311"/>
      <c r="PL177" s="311"/>
      <c r="PM177" s="311"/>
      <c r="PN177" s="311"/>
      <c r="PO177" s="311"/>
      <c r="PP177" s="311"/>
      <c r="PQ177" s="311"/>
      <c r="PR177" s="311"/>
      <c r="PS177" s="311"/>
      <c r="PT177" s="311"/>
      <c r="PU177" s="311"/>
      <c r="PV177" s="311"/>
      <c r="PW177" s="311"/>
      <c r="PX177" s="311"/>
      <c r="PY177" s="311"/>
      <c r="PZ177" s="311"/>
      <c r="QA177" s="311"/>
      <c r="QB177" s="311"/>
      <c r="QC177" s="311"/>
      <c r="QD177" s="311"/>
      <c r="QE177" s="311"/>
      <c r="QF177" s="311"/>
      <c r="QG177" s="311"/>
      <c r="QH177" s="311"/>
      <c r="QI177" s="311"/>
      <c r="QJ177" s="311"/>
      <c r="QK177" s="311"/>
      <c r="QL177" s="311"/>
      <c r="QM177" s="311"/>
      <c r="QN177" s="311"/>
      <c r="QO177" s="311"/>
      <c r="QP177" s="311"/>
      <c r="QQ177" s="311"/>
      <c r="QR177" s="311"/>
      <c r="QS177" s="311"/>
      <c r="QT177" s="311"/>
      <c r="QU177" s="311"/>
      <c r="QV177" s="311"/>
      <c r="QW177" s="311"/>
      <c r="QX177" s="311"/>
      <c r="QY177" s="311"/>
      <c r="QZ177" s="311"/>
      <c r="RA177" s="311"/>
      <c r="RB177" s="311"/>
      <c r="RC177" s="311"/>
      <c r="RD177" s="311"/>
      <c r="RE177" s="311"/>
      <c r="RF177" s="311"/>
      <c r="RG177" s="311"/>
      <c r="RH177" s="311"/>
      <c r="RI177" s="311"/>
      <c r="RJ177" s="311"/>
      <c r="RK177" s="311"/>
      <c r="RL177" s="311"/>
      <c r="RM177" s="311"/>
      <c r="RN177" s="311"/>
    </row>
    <row r="178" spans="1:482" s="227" customFormat="1" ht="72" customHeight="1" x14ac:dyDescent="0.2">
      <c r="A178" s="50" t="s">
        <v>660</v>
      </c>
      <c r="B178" s="50" t="s">
        <v>715</v>
      </c>
      <c r="C178" s="50" t="s">
        <v>716</v>
      </c>
      <c r="D178" s="50" t="s">
        <v>186</v>
      </c>
      <c r="E178" s="50" t="s">
        <v>127</v>
      </c>
      <c r="F178" s="50" t="s">
        <v>128</v>
      </c>
      <c r="G178" s="50" t="s">
        <v>688</v>
      </c>
      <c r="H178" s="312" t="s">
        <v>1944</v>
      </c>
      <c r="I178" s="152" t="s">
        <v>1641</v>
      </c>
      <c r="J178" s="50" t="s">
        <v>132</v>
      </c>
      <c r="K178" s="50" t="s">
        <v>281</v>
      </c>
      <c r="L178" s="50" t="s">
        <v>134</v>
      </c>
      <c r="M178" s="50" t="s">
        <v>285</v>
      </c>
      <c r="N178" s="50" t="s">
        <v>1948</v>
      </c>
      <c r="O178" s="50" t="s">
        <v>137</v>
      </c>
      <c r="P178" s="153" t="s">
        <v>761</v>
      </c>
      <c r="Q178" s="50" t="s">
        <v>138</v>
      </c>
      <c r="R178" s="50" t="s">
        <v>716</v>
      </c>
      <c r="S178" s="50" t="s">
        <v>1928</v>
      </c>
      <c r="T178" s="50" t="s">
        <v>264</v>
      </c>
      <c r="U178" s="50" t="s">
        <v>167</v>
      </c>
      <c r="V178" s="50" t="e">
        <f t="shared" si="59"/>
        <v>#N/A</v>
      </c>
      <c r="W178" s="50" t="s">
        <v>153</v>
      </c>
      <c r="X178" s="50" t="s">
        <v>154</v>
      </c>
      <c r="Y178" s="50" t="s">
        <v>143</v>
      </c>
      <c r="Z178" s="50" t="s">
        <v>144</v>
      </c>
      <c r="AA178" s="153">
        <v>45657</v>
      </c>
      <c r="AB178" s="50" t="s">
        <v>225</v>
      </c>
      <c r="AC178" s="153">
        <v>45266</v>
      </c>
      <c r="AD178" s="50" t="str">
        <f>VLOOKUP($T178,[3]Tipologias!$F$64:$G$67,2,FALSE)</f>
        <v>MEDIO</v>
      </c>
      <c r="AE178" s="50">
        <f t="shared" si="51"/>
        <v>2</v>
      </c>
      <c r="AF178" s="50" t="str">
        <f>VLOOKUP($U178,[3]Tipologias!$C$25:$E$29,3,FALSE)</f>
        <v>BAJO</v>
      </c>
      <c r="AG178" s="50">
        <f t="shared" si="53"/>
        <v>1</v>
      </c>
      <c r="AH178" s="50">
        <f>VLOOKUP($X178,[3]Tipologias!$C$43:$D$47,2,FALSE)</f>
        <v>1.5</v>
      </c>
      <c r="AI178" s="50">
        <f>VLOOKUP($Y178,[3]Tipologias!$C$51:$D$59,2,FALSE)</f>
        <v>1</v>
      </c>
      <c r="AJ178" s="50" t="str">
        <f t="shared" si="54"/>
        <v>MEDIO</v>
      </c>
      <c r="AK178" s="50" t="str">
        <f>VLOOKUP($W178,[3]Tipologias!$C$33:$E$37,3,FALSE)</f>
        <v>ALTO</v>
      </c>
      <c r="AL178" s="50" t="str">
        <f t="shared" si="55"/>
        <v>MEDIO</v>
      </c>
      <c r="AM178" s="51" t="str">
        <f t="shared" si="56"/>
        <v>ALTO</v>
      </c>
      <c r="AN178" s="50" t="str">
        <f t="shared" si="57"/>
        <v>2) INFORMACIÓN PÚBLICA CLASIFICADA</v>
      </c>
      <c r="AO178" s="50" t="e">
        <f>VLOOKUP($T178,[3]Tipologias!$C$6:$I$21,3,FALSE)</f>
        <v>#N/A</v>
      </c>
      <c r="AP178" s="50" t="e">
        <f t="shared" si="58"/>
        <v>#N/A</v>
      </c>
      <c r="AQ178" s="50" t="e">
        <f>VLOOKUP($T178,[3]Tipologias!$C$6:$I$21,5,FALSE)</f>
        <v>#N/A</v>
      </c>
      <c r="AR178" s="180" t="s">
        <v>146</v>
      </c>
      <c r="AS178" s="311"/>
      <c r="AT178" s="311"/>
      <c r="AU178" s="311"/>
      <c r="AV178" s="311"/>
      <c r="AW178" s="311"/>
      <c r="AX178" s="311"/>
      <c r="AY178" s="311"/>
      <c r="AZ178" s="311"/>
      <c r="BA178" s="311"/>
      <c r="BB178" s="311"/>
      <c r="BC178" s="311"/>
      <c r="BD178" s="311"/>
      <c r="BE178" s="311"/>
      <c r="BF178" s="311"/>
      <c r="BG178" s="311"/>
      <c r="BH178" s="311"/>
      <c r="BI178" s="311"/>
      <c r="BJ178" s="311"/>
      <c r="BK178" s="311"/>
      <c r="BL178" s="311"/>
      <c r="BM178" s="311"/>
      <c r="BN178" s="311"/>
      <c r="BO178" s="311"/>
      <c r="BP178" s="311"/>
      <c r="BQ178" s="311"/>
      <c r="BR178" s="311"/>
      <c r="BS178" s="311"/>
      <c r="BT178" s="311"/>
      <c r="BU178" s="311"/>
      <c r="BV178" s="311"/>
      <c r="BW178" s="311"/>
      <c r="BX178" s="311"/>
      <c r="BY178" s="311"/>
      <c r="BZ178" s="311"/>
      <c r="CA178" s="311"/>
      <c r="CB178" s="311"/>
      <c r="CC178" s="311"/>
      <c r="CD178" s="311"/>
      <c r="CE178" s="311"/>
      <c r="CF178" s="311"/>
      <c r="CG178" s="311"/>
      <c r="CH178" s="311"/>
      <c r="CI178" s="311"/>
      <c r="CJ178" s="311"/>
      <c r="CK178" s="311"/>
      <c r="CL178" s="311"/>
      <c r="CM178" s="311"/>
      <c r="CN178" s="311"/>
      <c r="CO178" s="311"/>
      <c r="CP178" s="311"/>
      <c r="CQ178" s="311"/>
      <c r="CR178" s="311"/>
      <c r="CS178" s="311"/>
      <c r="CT178" s="311"/>
      <c r="CU178" s="311"/>
      <c r="CV178" s="311"/>
      <c r="CW178" s="311"/>
      <c r="CX178" s="311"/>
      <c r="CY178" s="311"/>
      <c r="CZ178" s="311"/>
      <c r="DA178" s="311"/>
      <c r="DB178" s="311"/>
      <c r="DC178" s="311"/>
      <c r="DD178" s="311"/>
      <c r="DE178" s="311"/>
      <c r="DF178" s="311"/>
      <c r="DG178" s="311"/>
      <c r="DH178" s="311"/>
      <c r="DI178" s="311"/>
      <c r="DJ178" s="311"/>
      <c r="DK178" s="311"/>
      <c r="DL178" s="311"/>
      <c r="DM178" s="311"/>
      <c r="DN178" s="311"/>
      <c r="DO178" s="311"/>
      <c r="DP178" s="311"/>
      <c r="DQ178" s="311"/>
      <c r="DR178" s="311"/>
      <c r="DS178" s="311"/>
      <c r="DT178" s="311"/>
      <c r="DU178" s="311"/>
      <c r="DV178" s="311"/>
      <c r="DW178" s="311"/>
      <c r="DX178" s="311"/>
      <c r="DY178" s="311"/>
      <c r="DZ178" s="311"/>
      <c r="EA178" s="311"/>
      <c r="EB178" s="311"/>
      <c r="EC178" s="311"/>
      <c r="ED178" s="311"/>
      <c r="EE178" s="311"/>
      <c r="EF178" s="311"/>
      <c r="EG178" s="311"/>
      <c r="EH178" s="311"/>
      <c r="EI178" s="311"/>
      <c r="EJ178" s="311"/>
      <c r="EK178" s="311"/>
      <c r="EL178" s="311"/>
      <c r="EM178" s="311"/>
      <c r="EN178" s="311"/>
      <c r="EO178" s="311"/>
      <c r="EP178" s="311"/>
      <c r="EQ178" s="311"/>
      <c r="ER178" s="311"/>
      <c r="ES178" s="311"/>
      <c r="ET178" s="311"/>
      <c r="EU178" s="311"/>
      <c r="EV178" s="311"/>
      <c r="EW178" s="311"/>
      <c r="EX178" s="311"/>
      <c r="EY178" s="311"/>
      <c r="EZ178" s="311"/>
      <c r="FA178" s="311"/>
      <c r="FB178" s="311"/>
      <c r="FC178" s="311"/>
      <c r="FD178" s="311"/>
      <c r="FE178" s="311"/>
      <c r="FF178" s="311"/>
      <c r="FG178" s="311"/>
      <c r="FH178" s="311"/>
      <c r="FI178" s="311"/>
      <c r="FJ178" s="311"/>
      <c r="FK178" s="311"/>
      <c r="FL178" s="311"/>
      <c r="FM178" s="311"/>
      <c r="FN178" s="311"/>
      <c r="FO178" s="311"/>
      <c r="FP178" s="311"/>
      <c r="FQ178" s="311"/>
      <c r="FR178" s="311"/>
      <c r="FS178" s="311"/>
      <c r="FT178" s="311"/>
      <c r="FU178" s="311"/>
      <c r="FV178" s="311"/>
      <c r="FW178" s="311"/>
      <c r="FX178" s="311"/>
      <c r="FY178" s="311"/>
      <c r="FZ178" s="311"/>
      <c r="GA178" s="311"/>
      <c r="GB178" s="311"/>
      <c r="GC178" s="311"/>
      <c r="GD178" s="311"/>
      <c r="GE178" s="311"/>
      <c r="GF178" s="311"/>
      <c r="GG178" s="311"/>
      <c r="GH178" s="311"/>
      <c r="GI178" s="311"/>
      <c r="GJ178" s="311"/>
      <c r="GK178" s="311"/>
      <c r="GL178" s="311"/>
      <c r="GM178" s="311"/>
      <c r="GN178" s="311"/>
      <c r="GO178" s="311"/>
      <c r="GP178" s="311"/>
      <c r="GQ178" s="311"/>
      <c r="GR178" s="311"/>
      <c r="GS178" s="311"/>
      <c r="GT178" s="311"/>
      <c r="GU178" s="311"/>
      <c r="GV178" s="311"/>
      <c r="GW178" s="311"/>
      <c r="GX178" s="311"/>
      <c r="GY178" s="311"/>
      <c r="GZ178" s="311"/>
      <c r="HA178" s="311"/>
      <c r="HB178" s="311"/>
      <c r="HC178" s="311"/>
      <c r="HD178" s="311"/>
      <c r="HE178" s="311"/>
      <c r="HF178" s="311"/>
      <c r="HG178" s="311"/>
      <c r="HH178" s="311"/>
      <c r="HI178" s="311"/>
      <c r="HJ178" s="311"/>
      <c r="HK178" s="311"/>
      <c r="HL178" s="311"/>
      <c r="HM178" s="311"/>
      <c r="HN178" s="311"/>
      <c r="HO178" s="311"/>
      <c r="HP178" s="311"/>
      <c r="HQ178" s="311"/>
      <c r="HR178" s="311"/>
      <c r="HS178" s="311"/>
      <c r="HT178" s="311"/>
      <c r="HU178" s="311"/>
      <c r="HV178" s="311"/>
      <c r="HW178" s="311"/>
      <c r="HX178" s="311"/>
      <c r="HY178" s="311"/>
      <c r="HZ178" s="311"/>
      <c r="IA178" s="311"/>
      <c r="IB178" s="311"/>
      <c r="IC178" s="311"/>
      <c r="ID178" s="311"/>
      <c r="IE178" s="311"/>
      <c r="IF178" s="311"/>
      <c r="IG178" s="311"/>
      <c r="IH178" s="311"/>
      <c r="II178" s="311"/>
      <c r="IJ178" s="311"/>
      <c r="IK178" s="311"/>
      <c r="IL178" s="311"/>
      <c r="IM178" s="311"/>
      <c r="IN178" s="311"/>
      <c r="IO178" s="311"/>
      <c r="IP178" s="311"/>
      <c r="IQ178" s="311"/>
      <c r="IR178" s="311"/>
      <c r="IS178" s="311"/>
      <c r="IT178" s="311"/>
      <c r="IU178" s="311"/>
      <c r="IV178" s="311"/>
      <c r="IW178" s="311"/>
      <c r="IX178" s="311"/>
      <c r="IY178" s="311"/>
      <c r="IZ178" s="311"/>
      <c r="JA178" s="311"/>
      <c r="JB178" s="311"/>
      <c r="JC178" s="311"/>
      <c r="JD178" s="311"/>
      <c r="JE178" s="311"/>
      <c r="JF178" s="311"/>
      <c r="JG178" s="311"/>
      <c r="JH178" s="311"/>
      <c r="JI178" s="311"/>
      <c r="JJ178" s="311"/>
      <c r="JK178" s="311"/>
      <c r="JL178" s="311"/>
      <c r="JM178" s="311"/>
      <c r="JN178" s="311"/>
      <c r="JO178" s="311"/>
      <c r="JP178" s="311"/>
      <c r="JQ178" s="311"/>
      <c r="JR178" s="311"/>
      <c r="JS178" s="311"/>
      <c r="JT178" s="311"/>
      <c r="JU178" s="311"/>
      <c r="JV178" s="311"/>
      <c r="JW178" s="311"/>
      <c r="JX178" s="311"/>
      <c r="JY178" s="311"/>
      <c r="JZ178" s="311"/>
      <c r="KA178" s="311"/>
      <c r="KB178" s="311"/>
      <c r="KC178" s="311"/>
      <c r="KD178" s="311"/>
      <c r="KE178" s="311"/>
      <c r="KF178" s="311"/>
      <c r="KG178" s="311"/>
      <c r="KH178" s="311"/>
      <c r="KI178" s="311"/>
      <c r="KJ178" s="311"/>
      <c r="KK178" s="311"/>
      <c r="KL178" s="311"/>
      <c r="KM178" s="311"/>
      <c r="KN178" s="311"/>
      <c r="KO178" s="311"/>
      <c r="KP178" s="311"/>
      <c r="KQ178" s="311"/>
      <c r="KR178" s="311"/>
      <c r="KS178" s="311"/>
      <c r="KT178" s="311"/>
      <c r="KU178" s="311"/>
      <c r="KV178" s="311"/>
      <c r="KW178" s="311"/>
      <c r="KX178" s="311"/>
      <c r="KY178" s="311"/>
      <c r="KZ178" s="311"/>
      <c r="LA178" s="311"/>
      <c r="LB178" s="311"/>
      <c r="LC178" s="311"/>
      <c r="LD178" s="311"/>
      <c r="LE178" s="311"/>
      <c r="LF178" s="311"/>
      <c r="LG178" s="311"/>
      <c r="LH178" s="311"/>
      <c r="LI178" s="311"/>
      <c r="LJ178" s="311"/>
      <c r="LK178" s="311"/>
      <c r="LL178" s="311"/>
      <c r="LM178" s="311"/>
      <c r="LN178" s="311"/>
      <c r="LO178" s="311"/>
      <c r="LP178" s="311"/>
      <c r="LQ178" s="311"/>
      <c r="LR178" s="311"/>
      <c r="LS178" s="311"/>
      <c r="LT178" s="311"/>
      <c r="LU178" s="311"/>
      <c r="LV178" s="311"/>
      <c r="LW178" s="311"/>
      <c r="LX178" s="311"/>
      <c r="LY178" s="311"/>
      <c r="LZ178" s="311"/>
      <c r="MA178" s="311"/>
      <c r="MB178" s="311"/>
      <c r="MC178" s="311"/>
      <c r="MD178" s="311"/>
      <c r="ME178" s="311"/>
      <c r="MF178" s="311"/>
      <c r="MG178" s="311"/>
      <c r="MH178" s="311"/>
      <c r="MI178" s="311"/>
      <c r="MJ178" s="311"/>
      <c r="MK178" s="311"/>
      <c r="ML178" s="311"/>
      <c r="MM178" s="311"/>
      <c r="MN178" s="311"/>
      <c r="MO178" s="311"/>
      <c r="MP178" s="311"/>
      <c r="MQ178" s="311"/>
      <c r="MR178" s="311"/>
      <c r="MS178" s="311"/>
      <c r="MT178" s="311"/>
      <c r="MU178" s="311"/>
      <c r="MV178" s="311"/>
      <c r="MW178" s="311"/>
      <c r="MX178" s="311"/>
      <c r="MY178" s="311"/>
      <c r="MZ178" s="311"/>
      <c r="NA178" s="311"/>
      <c r="NB178" s="311"/>
      <c r="NC178" s="311"/>
      <c r="ND178" s="311"/>
      <c r="NE178" s="311"/>
      <c r="NF178" s="311"/>
      <c r="NG178" s="311"/>
      <c r="NH178" s="311"/>
      <c r="NI178" s="311"/>
      <c r="NJ178" s="311"/>
      <c r="NK178" s="311"/>
      <c r="NL178" s="311"/>
      <c r="NM178" s="311"/>
      <c r="NN178" s="311"/>
      <c r="NO178" s="311"/>
      <c r="NP178" s="311"/>
      <c r="NQ178" s="311"/>
      <c r="NR178" s="311"/>
      <c r="NS178" s="311"/>
      <c r="NT178" s="311"/>
      <c r="NU178" s="311"/>
      <c r="NV178" s="311"/>
      <c r="NW178" s="311"/>
      <c r="NX178" s="311"/>
      <c r="NY178" s="311"/>
      <c r="NZ178" s="311"/>
      <c r="OA178" s="311"/>
      <c r="OB178" s="311"/>
      <c r="OC178" s="311"/>
      <c r="OD178" s="311"/>
      <c r="OE178" s="311"/>
      <c r="OF178" s="311"/>
      <c r="OG178" s="311"/>
      <c r="OH178" s="311"/>
      <c r="OI178" s="311"/>
      <c r="OJ178" s="311"/>
      <c r="OK178" s="311"/>
      <c r="OL178" s="311"/>
      <c r="OM178" s="311"/>
      <c r="ON178" s="311"/>
      <c r="OO178" s="311"/>
      <c r="OP178" s="311"/>
      <c r="OQ178" s="311"/>
      <c r="OR178" s="311"/>
      <c r="OS178" s="311"/>
      <c r="OT178" s="311"/>
      <c r="OU178" s="311"/>
      <c r="OV178" s="311"/>
      <c r="OW178" s="311"/>
      <c r="OX178" s="311"/>
      <c r="OY178" s="311"/>
      <c r="OZ178" s="311"/>
      <c r="PA178" s="311"/>
      <c r="PB178" s="311"/>
      <c r="PC178" s="311"/>
      <c r="PD178" s="311"/>
      <c r="PE178" s="311"/>
      <c r="PF178" s="311"/>
      <c r="PG178" s="311"/>
      <c r="PH178" s="311"/>
      <c r="PI178" s="311"/>
      <c r="PJ178" s="311"/>
      <c r="PK178" s="311"/>
      <c r="PL178" s="311"/>
      <c r="PM178" s="311"/>
      <c r="PN178" s="311"/>
      <c r="PO178" s="311"/>
      <c r="PP178" s="311"/>
      <c r="PQ178" s="311"/>
      <c r="PR178" s="311"/>
      <c r="PS178" s="311"/>
      <c r="PT178" s="311"/>
      <c r="PU178" s="311"/>
      <c r="PV178" s="311"/>
      <c r="PW178" s="311"/>
      <c r="PX178" s="311"/>
      <c r="PY178" s="311"/>
      <c r="PZ178" s="311"/>
      <c r="QA178" s="311"/>
      <c r="QB178" s="311"/>
      <c r="QC178" s="311"/>
      <c r="QD178" s="311"/>
      <c r="QE178" s="311"/>
      <c r="QF178" s="311"/>
      <c r="QG178" s="311"/>
      <c r="QH178" s="311"/>
      <c r="QI178" s="311"/>
      <c r="QJ178" s="311"/>
      <c r="QK178" s="311"/>
      <c r="QL178" s="311"/>
      <c r="QM178" s="311"/>
      <c r="QN178" s="311"/>
      <c r="QO178" s="311"/>
      <c r="QP178" s="311"/>
      <c r="QQ178" s="311"/>
      <c r="QR178" s="311"/>
      <c r="QS178" s="311"/>
      <c r="QT178" s="311"/>
      <c r="QU178" s="311"/>
      <c r="QV178" s="311"/>
      <c r="QW178" s="311"/>
      <c r="QX178" s="311"/>
      <c r="QY178" s="311"/>
      <c r="QZ178" s="311"/>
      <c r="RA178" s="311"/>
      <c r="RB178" s="311"/>
      <c r="RC178" s="311"/>
      <c r="RD178" s="311"/>
      <c r="RE178" s="311"/>
      <c r="RF178" s="311"/>
      <c r="RG178" s="311"/>
      <c r="RH178" s="311"/>
      <c r="RI178" s="311"/>
      <c r="RJ178" s="311"/>
      <c r="RK178" s="311"/>
      <c r="RL178" s="311"/>
      <c r="RM178" s="311"/>
      <c r="RN178" s="311"/>
    </row>
    <row r="179" spans="1:482" s="227" customFormat="1" ht="68.25" customHeight="1" x14ac:dyDescent="0.2">
      <c r="A179" s="50" t="s">
        <v>660</v>
      </c>
      <c r="B179" s="50" t="s">
        <v>715</v>
      </c>
      <c r="C179" s="50" t="s">
        <v>716</v>
      </c>
      <c r="D179" s="50" t="s">
        <v>186</v>
      </c>
      <c r="E179" s="50" t="s">
        <v>127</v>
      </c>
      <c r="F179" s="50" t="s">
        <v>128</v>
      </c>
      <c r="G179" s="50" t="s">
        <v>688</v>
      </c>
      <c r="H179" s="312" t="s">
        <v>1945</v>
      </c>
      <c r="I179" s="152" t="s">
        <v>1642</v>
      </c>
      <c r="J179" s="50" t="s">
        <v>132</v>
      </c>
      <c r="K179" s="50" t="s">
        <v>281</v>
      </c>
      <c r="L179" s="50" t="s">
        <v>134</v>
      </c>
      <c r="M179" s="50" t="s">
        <v>285</v>
      </c>
      <c r="N179" s="50" t="s">
        <v>1948</v>
      </c>
      <c r="O179" s="50" t="s">
        <v>137</v>
      </c>
      <c r="P179" s="153">
        <v>40850</v>
      </c>
      <c r="Q179" s="50" t="s">
        <v>216</v>
      </c>
      <c r="R179" s="50" t="s">
        <v>716</v>
      </c>
      <c r="S179" s="50" t="s">
        <v>1928</v>
      </c>
      <c r="T179" s="50" t="s">
        <v>264</v>
      </c>
      <c r="U179" s="50" t="s">
        <v>140</v>
      </c>
      <c r="V179" s="50" t="e">
        <f t="shared" si="59"/>
        <v>#N/A</v>
      </c>
      <c r="W179" s="50" t="s">
        <v>168</v>
      </c>
      <c r="X179" s="50" t="s">
        <v>142</v>
      </c>
      <c r="Y179" s="50" t="s">
        <v>143</v>
      </c>
      <c r="Z179" s="50" t="s">
        <v>144</v>
      </c>
      <c r="AA179" s="153">
        <v>45657</v>
      </c>
      <c r="AB179" s="50" t="s">
        <v>225</v>
      </c>
      <c r="AC179" s="153">
        <v>45266</v>
      </c>
      <c r="AD179" s="50" t="str">
        <f>VLOOKUP($T179,[3]Tipologias!$F$64:$G$67,2,FALSE)</f>
        <v>MEDIO</v>
      </c>
      <c r="AE179" s="50">
        <f t="shared" si="51"/>
        <v>2</v>
      </c>
      <c r="AF179" s="50" t="str">
        <f>VLOOKUP($U179,[3]Tipologias!$C$25:$E$29,3,FALSE)</f>
        <v>MEDIO</v>
      </c>
      <c r="AG179" s="50">
        <f t="shared" si="53"/>
        <v>2</v>
      </c>
      <c r="AH179" s="50">
        <f>VLOOKUP($X179,[3]Tipologias!$C$43:$D$47,2,FALSE)</f>
        <v>0.5</v>
      </c>
      <c r="AI179" s="50">
        <f>VLOOKUP($Y179,[3]Tipologias!$C$51:$D$59,2,FALSE)</f>
        <v>1</v>
      </c>
      <c r="AJ179" s="50" t="str">
        <f t="shared" si="54"/>
        <v>MEDIO</v>
      </c>
      <c r="AK179" s="50" t="str">
        <f>VLOOKUP($W179,[3]Tipologias!$C$33:$E$37,3,FALSE)</f>
        <v>MEDIO</v>
      </c>
      <c r="AL179" s="50" t="str">
        <f t="shared" si="55"/>
        <v>BAJO</v>
      </c>
      <c r="AM179" s="51" t="str">
        <f t="shared" si="56"/>
        <v>MEDIO</v>
      </c>
      <c r="AN179" s="50" t="str">
        <f t="shared" si="57"/>
        <v>2) INFORMACIÓN PÚBLICA CLASIFICADA</v>
      </c>
      <c r="AO179" s="50" t="e">
        <f>VLOOKUP($T179,[3]Tipologias!$C$6:$I$21,3,FALSE)</f>
        <v>#N/A</v>
      </c>
      <c r="AP179" s="50" t="e">
        <f t="shared" si="58"/>
        <v>#N/A</v>
      </c>
      <c r="AQ179" s="50" t="e">
        <f>VLOOKUP($T179,[3]Tipologias!$C$6:$I$21,5,FALSE)</f>
        <v>#N/A</v>
      </c>
      <c r="AR179" s="180" t="s">
        <v>146</v>
      </c>
      <c r="AS179" s="311"/>
      <c r="AT179" s="311"/>
      <c r="AU179" s="311"/>
      <c r="AV179" s="311"/>
      <c r="AW179" s="311"/>
      <c r="AX179" s="311"/>
      <c r="AY179" s="311"/>
      <c r="AZ179" s="311"/>
      <c r="BA179" s="311"/>
      <c r="BB179" s="311"/>
      <c r="BC179" s="311"/>
      <c r="BD179" s="311"/>
      <c r="BE179" s="311"/>
      <c r="BF179" s="311"/>
      <c r="BG179" s="311"/>
      <c r="BH179" s="311"/>
      <c r="BI179" s="311"/>
      <c r="BJ179" s="311"/>
      <c r="BK179" s="311"/>
      <c r="BL179" s="311"/>
      <c r="BM179" s="311"/>
      <c r="BN179" s="311"/>
      <c r="BO179" s="311"/>
      <c r="BP179" s="311"/>
      <c r="BQ179" s="311"/>
      <c r="BR179" s="311"/>
      <c r="BS179" s="311"/>
      <c r="BT179" s="311"/>
      <c r="BU179" s="311"/>
      <c r="BV179" s="311"/>
      <c r="BW179" s="311"/>
      <c r="BX179" s="311"/>
      <c r="BY179" s="311"/>
      <c r="BZ179" s="311"/>
      <c r="CA179" s="311"/>
      <c r="CB179" s="311"/>
      <c r="CC179" s="311"/>
      <c r="CD179" s="311"/>
      <c r="CE179" s="311"/>
      <c r="CF179" s="311"/>
      <c r="CG179" s="311"/>
      <c r="CH179" s="311"/>
      <c r="CI179" s="311"/>
      <c r="CJ179" s="311"/>
      <c r="CK179" s="311"/>
      <c r="CL179" s="311"/>
      <c r="CM179" s="311"/>
      <c r="CN179" s="311"/>
      <c r="CO179" s="311"/>
      <c r="CP179" s="311"/>
      <c r="CQ179" s="311"/>
      <c r="CR179" s="311"/>
      <c r="CS179" s="311"/>
      <c r="CT179" s="311"/>
      <c r="CU179" s="311"/>
      <c r="CV179" s="311"/>
      <c r="CW179" s="311"/>
      <c r="CX179" s="311"/>
      <c r="CY179" s="311"/>
      <c r="CZ179" s="311"/>
      <c r="DA179" s="311"/>
      <c r="DB179" s="311"/>
      <c r="DC179" s="311"/>
      <c r="DD179" s="311"/>
      <c r="DE179" s="311"/>
      <c r="DF179" s="311"/>
      <c r="DG179" s="311"/>
      <c r="DH179" s="311"/>
      <c r="DI179" s="311"/>
      <c r="DJ179" s="311"/>
      <c r="DK179" s="311"/>
      <c r="DL179" s="311"/>
      <c r="DM179" s="311"/>
      <c r="DN179" s="311"/>
      <c r="DO179" s="311"/>
      <c r="DP179" s="311"/>
      <c r="DQ179" s="311"/>
      <c r="DR179" s="311"/>
      <c r="DS179" s="311"/>
      <c r="DT179" s="311"/>
      <c r="DU179" s="311"/>
      <c r="DV179" s="311"/>
      <c r="DW179" s="311"/>
      <c r="DX179" s="311"/>
      <c r="DY179" s="311"/>
      <c r="DZ179" s="311"/>
      <c r="EA179" s="311"/>
      <c r="EB179" s="311"/>
      <c r="EC179" s="311"/>
      <c r="ED179" s="311"/>
      <c r="EE179" s="311"/>
      <c r="EF179" s="311"/>
      <c r="EG179" s="311"/>
      <c r="EH179" s="311"/>
      <c r="EI179" s="311"/>
      <c r="EJ179" s="311"/>
      <c r="EK179" s="311"/>
      <c r="EL179" s="311"/>
      <c r="EM179" s="311"/>
      <c r="EN179" s="311"/>
      <c r="EO179" s="311"/>
      <c r="EP179" s="311"/>
      <c r="EQ179" s="311"/>
      <c r="ER179" s="311"/>
      <c r="ES179" s="311"/>
      <c r="ET179" s="311"/>
      <c r="EU179" s="311"/>
      <c r="EV179" s="311"/>
      <c r="EW179" s="311"/>
      <c r="EX179" s="311"/>
      <c r="EY179" s="311"/>
      <c r="EZ179" s="311"/>
      <c r="FA179" s="311"/>
      <c r="FB179" s="311"/>
      <c r="FC179" s="311"/>
      <c r="FD179" s="311"/>
      <c r="FE179" s="311"/>
      <c r="FF179" s="311"/>
      <c r="FG179" s="311"/>
      <c r="FH179" s="311"/>
      <c r="FI179" s="311"/>
      <c r="FJ179" s="311"/>
      <c r="FK179" s="311"/>
      <c r="FL179" s="311"/>
      <c r="FM179" s="311"/>
      <c r="FN179" s="311"/>
      <c r="FO179" s="311"/>
      <c r="FP179" s="311"/>
      <c r="FQ179" s="311"/>
      <c r="FR179" s="311"/>
      <c r="FS179" s="311"/>
      <c r="FT179" s="311"/>
      <c r="FU179" s="311"/>
      <c r="FV179" s="311"/>
      <c r="FW179" s="311"/>
      <c r="FX179" s="311"/>
      <c r="FY179" s="311"/>
      <c r="FZ179" s="311"/>
      <c r="GA179" s="311"/>
      <c r="GB179" s="311"/>
      <c r="GC179" s="311"/>
      <c r="GD179" s="311"/>
      <c r="GE179" s="311"/>
      <c r="GF179" s="311"/>
      <c r="GG179" s="311"/>
      <c r="GH179" s="311"/>
      <c r="GI179" s="311"/>
      <c r="GJ179" s="311"/>
      <c r="GK179" s="311"/>
      <c r="GL179" s="311"/>
      <c r="GM179" s="311"/>
      <c r="GN179" s="311"/>
      <c r="GO179" s="311"/>
      <c r="GP179" s="311"/>
      <c r="GQ179" s="311"/>
      <c r="GR179" s="311"/>
      <c r="GS179" s="311"/>
      <c r="GT179" s="311"/>
      <c r="GU179" s="311"/>
      <c r="GV179" s="311"/>
      <c r="GW179" s="311"/>
      <c r="GX179" s="311"/>
      <c r="GY179" s="311"/>
      <c r="GZ179" s="311"/>
      <c r="HA179" s="311"/>
      <c r="HB179" s="311"/>
      <c r="HC179" s="311"/>
      <c r="HD179" s="311"/>
      <c r="HE179" s="311"/>
      <c r="HF179" s="311"/>
      <c r="HG179" s="311"/>
      <c r="HH179" s="311"/>
      <c r="HI179" s="311"/>
      <c r="HJ179" s="311"/>
      <c r="HK179" s="311"/>
      <c r="HL179" s="311"/>
      <c r="HM179" s="311"/>
      <c r="HN179" s="311"/>
      <c r="HO179" s="311"/>
      <c r="HP179" s="311"/>
      <c r="HQ179" s="311"/>
      <c r="HR179" s="311"/>
      <c r="HS179" s="311"/>
      <c r="HT179" s="311"/>
      <c r="HU179" s="311"/>
      <c r="HV179" s="311"/>
      <c r="HW179" s="311"/>
      <c r="HX179" s="311"/>
      <c r="HY179" s="311"/>
      <c r="HZ179" s="311"/>
      <c r="IA179" s="311"/>
      <c r="IB179" s="311"/>
      <c r="IC179" s="311"/>
      <c r="ID179" s="311"/>
      <c r="IE179" s="311"/>
      <c r="IF179" s="311"/>
      <c r="IG179" s="311"/>
      <c r="IH179" s="311"/>
      <c r="II179" s="311"/>
      <c r="IJ179" s="311"/>
      <c r="IK179" s="311"/>
      <c r="IL179" s="311"/>
      <c r="IM179" s="311"/>
      <c r="IN179" s="311"/>
      <c r="IO179" s="311"/>
      <c r="IP179" s="311"/>
      <c r="IQ179" s="311"/>
      <c r="IR179" s="311"/>
      <c r="IS179" s="311"/>
      <c r="IT179" s="311"/>
      <c r="IU179" s="311"/>
      <c r="IV179" s="311"/>
      <c r="IW179" s="311"/>
      <c r="IX179" s="311"/>
      <c r="IY179" s="311"/>
      <c r="IZ179" s="311"/>
      <c r="JA179" s="311"/>
      <c r="JB179" s="311"/>
      <c r="JC179" s="311"/>
      <c r="JD179" s="311"/>
      <c r="JE179" s="311"/>
      <c r="JF179" s="311"/>
      <c r="JG179" s="311"/>
      <c r="JH179" s="311"/>
      <c r="JI179" s="311"/>
      <c r="JJ179" s="311"/>
      <c r="JK179" s="311"/>
      <c r="JL179" s="311"/>
      <c r="JM179" s="311"/>
      <c r="JN179" s="311"/>
      <c r="JO179" s="311"/>
      <c r="JP179" s="311"/>
      <c r="JQ179" s="311"/>
      <c r="JR179" s="311"/>
      <c r="JS179" s="311"/>
      <c r="JT179" s="311"/>
      <c r="JU179" s="311"/>
      <c r="JV179" s="311"/>
      <c r="JW179" s="311"/>
      <c r="JX179" s="311"/>
      <c r="JY179" s="311"/>
      <c r="JZ179" s="311"/>
      <c r="KA179" s="311"/>
      <c r="KB179" s="311"/>
      <c r="KC179" s="311"/>
      <c r="KD179" s="311"/>
      <c r="KE179" s="311"/>
      <c r="KF179" s="311"/>
      <c r="KG179" s="311"/>
      <c r="KH179" s="311"/>
      <c r="KI179" s="311"/>
      <c r="KJ179" s="311"/>
      <c r="KK179" s="311"/>
      <c r="KL179" s="311"/>
      <c r="KM179" s="311"/>
      <c r="KN179" s="311"/>
      <c r="KO179" s="311"/>
      <c r="KP179" s="311"/>
      <c r="KQ179" s="311"/>
      <c r="KR179" s="311"/>
      <c r="KS179" s="311"/>
      <c r="KT179" s="311"/>
      <c r="KU179" s="311"/>
      <c r="KV179" s="311"/>
      <c r="KW179" s="311"/>
      <c r="KX179" s="311"/>
      <c r="KY179" s="311"/>
      <c r="KZ179" s="311"/>
      <c r="LA179" s="311"/>
      <c r="LB179" s="311"/>
      <c r="LC179" s="311"/>
      <c r="LD179" s="311"/>
      <c r="LE179" s="311"/>
      <c r="LF179" s="311"/>
      <c r="LG179" s="311"/>
      <c r="LH179" s="311"/>
      <c r="LI179" s="311"/>
      <c r="LJ179" s="311"/>
      <c r="LK179" s="311"/>
      <c r="LL179" s="311"/>
      <c r="LM179" s="311"/>
      <c r="LN179" s="311"/>
      <c r="LO179" s="311"/>
      <c r="LP179" s="311"/>
      <c r="LQ179" s="311"/>
      <c r="LR179" s="311"/>
      <c r="LS179" s="311"/>
      <c r="LT179" s="311"/>
      <c r="LU179" s="311"/>
      <c r="LV179" s="311"/>
      <c r="LW179" s="311"/>
      <c r="LX179" s="311"/>
      <c r="LY179" s="311"/>
      <c r="LZ179" s="311"/>
      <c r="MA179" s="311"/>
      <c r="MB179" s="311"/>
      <c r="MC179" s="311"/>
      <c r="MD179" s="311"/>
      <c r="ME179" s="311"/>
      <c r="MF179" s="311"/>
      <c r="MG179" s="311"/>
      <c r="MH179" s="311"/>
      <c r="MI179" s="311"/>
      <c r="MJ179" s="311"/>
      <c r="MK179" s="311"/>
      <c r="ML179" s="311"/>
      <c r="MM179" s="311"/>
      <c r="MN179" s="311"/>
      <c r="MO179" s="311"/>
      <c r="MP179" s="311"/>
      <c r="MQ179" s="311"/>
      <c r="MR179" s="311"/>
      <c r="MS179" s="311"/>
      <c r="MT179" s="311"/>
      <c r="MU179" s="311"/>
      <c r="MV179" s="311"/>
      <c r="MW179" s="311"/>
      <c r="MX179" s="311"/>
      <c r="MY179" s="311"/>
      <c r="MZ179" s="311"/>
      <c r="NA179" s="311"/>
      <c r="NB179" s="311"/>
      <c r="NC179" s="311"/>
      <c r="ND179" s="311"/>
      <c r="NE179" s="311"/>
      <c r="NF179" s="311"/>
      <c r="NG179" s="311"/>
      <c r="NH179" s="311"/>
      <c r="NI179" s="311"/>
      <c r="NJ179" s="311"/>
      <c r="NK179" s="311"/>
      <c r="NL179" s="311"/>
      <c r="NM179" s="311"/>
      <c r="NN179" s="311"/>
      <c r="NO179" s="311"/>
      <c r="NP179" s="311"/>
      <c r="NQ179" s="311"/>
      <c r="NR179" s="311"/>
      <c r="NS179" s="311"/>
      <c r="NT179" s="311"/>
      <c r="NU179" s="311"/>
      <c r="NV179" s="311"/>
      <c r="NW179" s="311"/>
      <c r="NX179" s="311"/>
      <c r="NY179" s="311"/>
      <c r="NZ179" s="311"/>
      <c r="OA179" s="311"/>
      <c r="OB179" s="311"/>
      <c r="OC179" s="311"/>
      <c r="OD179" s="311"/>
      <c r="OE179" s="311"/>
      <c r="OF179" s="311"/>
      <c r="OG179" s="311"/>
      <c r="OH179" s="311"/>
      <c r="OI179" s="311"/>
      <c r="OJ179" s="311"/>
      <c r="OK179" s="311"/>
      <c r="OL179" s="311"/>
      <c r="OM179" s="311"/>
      <c r="ON179" s="311"/>
      <c r="OO179" s="311"/>
      <c r="OP179" s="311"/>
      <c r="OQ179" s="311"/>
      <c r="OR179" s="311"/>
      <c r="OS179" s="311"/>
      <c r="OT179" s="311"/>
      <c r="OU179" s="311"/>
      <c r="OV179" s="311"/>
      <c r="OW179" s="311"/>
      <c r="OX179" s="311"/>
      <c r="OY179" s="311"/>
      <c r="OZ179" s="311"/>
      <c r="PA179" s="311"/>
      <c r="PB179" s="311"/>
      <c r="PC179" s="311"/>
      <c r="PD179" s="311"/>
      <c r="PE179" s="311"/>
      <c r="PF179" s="311"/>
      <c r="PG179" s="311"/>
      <c r="PH179" s="311"/>
      <c r="PI179" s="311"/>
      <c r="PJ179" s="311"/>
      <c r="PK179" s="311"/>
      <c r="PL179" s="311"/>
      <c r="PM179" s="311"/>
      <c r="PN179" s="311"/>
      <c r="PO179" s="311"/>
      <c r="PP179" s="311"/>
      <c r="PQ179" s="311"/>
      <c r="PR179" s="311"/>
      <c r="PS179" s="311"/>
      <c r="PT179" s="311"/>
      <c r="PU179" s="311"/>
      <c r="PV179" s="311"/>
      <c r="PW179" s="311"/>
      <c r="PX179" s="311"/>
      <c r="PY179" s="311"/>
      <c r="PZ179" s="311"/>
      <c r="QA179" s="311"/>
      <c r="QB179" s="311"/>
      <c r="QC179" s="311"/>
      <c r="QD179" s="311"/>
      <c r="QE179" s="311"/>
      <c r="QF179" s="311"/>
      <c r="QG179" s="311"/>
      <c r="QH179" s="311"/>
      <c r="QI179" s="311"/>
      <c r="QJ179" s="311"/>
      <c r="QK179" s="311"/>
      <c r="QL179" s="311"/>
      <c r="QM179" s="311"/>
      <c r="QN179" s="311"/>
      <c r="QO179" s="311"/>
      <c r="QP179" s="311"/>
      <c r="QQ179" s="311"/>
      <c r="QR179" s="311"/>
      <c r="QS179" s="311"/>
      <c r="QT179" s="311"/>
      <c r="QU179" s="311"/>
      <c r="QV179" s="311"/>
      <c r="QW179" s="311"/>
      <c r="QX179" s="311"/>
      <c r="QY179" s="311"/>
      <c r="QZ179" s="311"/>
      <c r="RA179" s="311"/>
      <c r="RB179" s="311"/>
      <c r="RC179" s="311"/>
      <c r="RD179" s="311"/>
      <c r="RE179" s="311"/>
      <c r="RF179" s="311"/>
      <c r="RG179" s="311"/>
      <c r="RH179" s="311"/>
      <c r="RI179" s="311"/>
      <c r="RJ179" s="311"/>
      <c r="RK179" s="311"/>
      <c r="RL179" s="311"/>
      <c r="RM179" s="311"/>
      <c r="RN179" s="311"/>
    </row>
    <row r="180" spans="1:482" s="227" customFormat="1" ht="74.25" customHeight="1" x14ac:dyDescent="0.2">
      <c r="A180" s="50" t="s">
        <v>660</v>
      </c>
      <c r="B180" s="50" t="s">
        <v>715</v>
      </c>
      <c r="C180" s="50" t="s">
        <v>716</v>
      </c>
      <c r="D180" s="50" t="s">
        <v>186</v>
      </c>
      <c r="E180" s="50" t="s">
        <v>127</v>
      </c>
      <c r="F180" s="50" t="s">
        <v>128</v>
      </c>
      <c r="G180" s="50" t="s">
        <v>688</v>
      </c>
      <c r="H180" s="312" t="s">
        <v>1946</v>
      </c>
      <c r="I180" s="152" t="s">
        <v>1643</v>
      </c>
      <c r="J180" s="50" t="s">
        <v>132</v>
      </c>
      <c r="K180" s="50" t="s">
        <v>281</v>
      </c>
      <c r="L180" s="50" t="s">
        <v>134</v>
      </c>
      <c r="M180" s="50" t="s">
        <v>285</v>
      </c>
      <c r="N180" s="50" t="s">
        <v>1948</v>
      </c>
      <c r="O180" s="50" t="s">
        <v>137</v>
      </c>
      <c r="P180" s="153" t="s">
        <v>766</v>
      </c>
      <c r="Q180" s="50" t="s">
        <v>138</v>
      </c>
      <c r="R180" s="50" t="s">
        <v>716</v>
      </c>
      <c r="S180" s="50" t="s">
        <v>1928</v>
      </c>
      <c r="T180" s="50" t="s">
        <v>264</v>
      </c>
      <c r="U180" s="50" t="s">
        <v>167</v>
      </c>
      <c r="V180" s="50" t="e">
        <f t="shared" si="59"/>
        <v>#N/A</v>
      </c>
      <c r="W180" s="50" t="s">
        <v>168</v>
      </c>
      <c r="X180" s="50" t="s">
        <v>224</v>
      </c>
      <c r="Y180" s="50" t="s">
        <v>143</v>
      </c>
      <c r="Z180" s="50" t="s">
        <v>144</v>
      </c>
      <c r="AA180" s="153">
        <v>45657</v>
      </c>
      <c r="AB180" s="50" t="s">
        <v>225</v>
      </c>
      <c r="AC180" s="153">
        <v>45266</v>
      </c>
      <c r="AD180" s="50" t="str">
        <f>VLOOKUP($T180,[3]Tipologias!$F$64:$G$67,2,FALSE)</f>
        <v>MEDIO</v>
      </c>
      <c r="AE180" s="50">
        <f t="shared" si="51"/>
        <v>2</v>
      </c>
      <c r="AF180" s="50" t="str">
        <f>VLOOKUP($U180,[3]Tipologias!$C$25:$E$29,3,FALSE)</f>
        <v>BAJO</v>
      </c>
      <c r="AG180" s="50">
        <f t="shared" si="53"/>
        <v>1</v>
      </c>
      <c r="AH180" s="50">
        <f>VLOOKUP($X180,[3]Tipologias!$C$43:$D$47,2,FALSE)</f>
        <v>1</v>
      </c>
      <c r="AI180" s="50">
        <f>VLOOKUP($Y180,[3]Tipologias!$C$51:$D$59,2,FALSE)</f>
        <v>1</v>
      </c>
      <c r="AJ180" s="50" t="str">
        <f t="shared" si="54"/>
        <v>MEDIO</v>
      </c>
      <c r="AK180" s="50" t="str">
        <f>VLOOKUP($W180,[3]Tipologias!$C$33:$E$37,3,FALSE)</f>
        <v>MEDIO</v>
      </c>
      <c r="AL180" s="50" t="str">
        <f t="shared" si="55"/>
        <v>MEDIO</v>
      </c>
      <c r="AM180" s="51" t="str">
        <f t="shared" si="56"/>
        <v>MEDIO</v>
      </c>
      <c r="AN180" s="50" t="str">
        <f t="shared" si="57"/>
        <v>2) INFORMACIÓN PÚBLICA CLASIFICADA</v>
      </c>
      <c r="AO180" s="50" t="e">
        <f>VLOOKUP($T180,[3]Tipologias!$C$6:$I$21,3,FALSE)</f>
        <v>#N/A</v>
      </c>
      <c r="AP180" s="50" t="e">
        <f t="shared" si="58"/>
        <v>#N/A</v>
      </c>
      <c r="AQ180" s="50" t="e">
        <f>VLOOKUP($T180,[3]Tipologias!$C$6:$I$21,5,FALSE)</f>
        <v>#N/A</v>
      </c>
      <c r="AR180" s="180" t="s">
        <v>146</v>
      </c>
      <c r="AS180" s="311"/>
      <c r="AT180" s="311"/>
      <c r="AU180" s="311"/>
      <c r="AV180" s="311"/>
      <c r="AW180" s="311"/>
      <c r="AX180" s="311"/>
      <c r="AY180" s="311"/>
      <c r="AZ180" s="311"/>
      <c r="BA180" s="311"/>
      <c r="BB180" s="311"/>
      <c r="BC180" s="311"/>
      <c r="BD180" s="311"/>
      <c r="BE180" s="311"/>
      <c r="BF180" s="311"/>
      <c r="BG180" s="311"/>
      <c r="BH180" s="311"/>
      <c r="BI180" s="311"/>
      <c r="BJ180" s="311"/>
      <c r="BK180" s="311"/>
      <c r="BL180" s="311"/>
      <c r="BM180" s="311"/>
      <c r="BN180" s="311"/>
      <c r="BO180" s="311"/>
      <c r="BP180" s="311"/>
      <c r="BQ180" s="311"/>
      <c r="BR180" s="311"/>
      <c r="BS180" s="311"/>
      <c r="BT180" s="311"/>
      <c r="BU180" s="311"/>
      <c r="BV180" s="311"/>
      <c r="BW180" s="311"/>
      <c r="BX180" s="311"/>
      <c r="BY180" s="311"/>
      <c r="BZ180" s="311"/>
      <c r="CA180" s="311"/>
      <c r="CB180" s="311"/>
      <c r="CC180" s="311"/>
      <c r="CD180" s="311"/>
      <c r="CE180" s="311"/>
      <c r="CF180" s="311"/>
      <c r="CG180" s="311"/>
      <c r="CH180" s="311"/>
      <c r="CI180" s="311"/>
      <c r="CJ180" s="311"/>
      <c r="CK180" s="311"/>
      <c r="CL180" s="311"/>
      <c r="CM180" s="311"/>
      <c r="CN180" s="311"/>
      <c r="CO180" s="311"/>
      <c r="CP180" s="311"/>
      <c r="CQ180" s="311"/>
      <c r="CR180" s="311"/>
      <c r="CS180" s="311"/>
      <c r="CT180" s="311"/>
      <c r="CU180" s="311"/>
      <c r="CV180" s="311"/>
      <c r="CW180" s="311"/>
      <c r="CX180" s="311"/>
      <c r="CY180" s="311"/>
      <c r="CZ180" s="311"/>
      <c r="DA180" s="311"/>
      <c r="DB180" s="311"/>
      <c r="DC180" s="311"/>
      <c r="DD180" s="311"/>
      <c r="DE180" s="311"/>
      <c r="DF180" s="311"/>
      <c r="DG180" s="311"/>
      <c r="DH180" s="311"/>
      <c r="DI180" s="311"/>
      <c r="DJ180" s="311"/>
      <c r="DK180" s="311"/>
      <c r="DL180" s="311"/>
      <c r="DM180" s="311"/>
      <c r="DN180" s="311"/>
      <c r="DO180" s="311"/>
      <c r="DP180" s="311"/>
      <c r="DQ180" s="311"/>
      <c r="DR180" s="311"/>
      <c r="DS180" s="311"/>
      <c r="DT180" s="311"/>
      <c r="DU180" s="311"/>
      <c r="DV180" s="311"/>
      <c r="DW180" s="311"/>
      <c r="DX180" s="311"/>
      <c r="DY180" s="311"/>
      <c r="DZ180" s="311"/>
      <c r="EA180" s="311"/>
      <c r="EB180" s="311"/>
      <c r="EC180" s="311"/>
      <c r="ED180" s="311"/>
      <c r="EE180" s="311"/>
      <c r="EF180" s="311"/>
      <c r="EG180" s="311"/>
      <c r="EH180" s="311"/>
      <c r="EI180" s="311"/>
      <c r="EJ180" s="311"/>
      <c r="EK180" s="311"/>
      <c r="EL180" s="311"/>
      <c r="EM180" s="311"/>
      <c r="EN180" s="311"/>
      <c r="EO180" s="311"/>
      <c r="EP180" s="311"/>
      <c r="EQ180" s="311"/>
      <c r="ER180" s="311"/>
      <c r="ES180" s="311"/>
      <c r="ET180" s="311"/>
      <c r="EU180" s="311"/>
      <c r="EV180" s="311"/>
      <c r="EW180" s="311"/>
      <c r="EX180" s="311"/>
      <c r="EY180" s="311"/>
      <c r="EZ180" s="311"/>
      <c r="FA180" s="311"/>
      <c r="FB180" s="311"/>
      <c r="FC180" s="311"/>
      <c r="FD180" s="311"/>
      <c r="FE180" s="311"/>
      <c r="FF180" s="311"/>
      <c r="FG180" s="311"/>
      <c r="FH180" s="311"/>
      <c r="FI180" s="311"/>
      <c r="FJ180" s="311"/>
      <c r="FK180" s="311"/>
      <c r="FL180" s="311"/>
      <c r="FM180" s="311"/>
      <c r="FN180" s="311"/>
      <c r="FO180" s="311"/>
      <c r="FP180" s="311"/>
      <c r="FQ180" s="311"/>
      <c r="FR180" s="311"/>
      <c r="FS180" s="311"/>
      <c r="FT180" s="311"/>
      <c r="FU180" s="311"/>
      <c r="FV180" s="311"/>
      <c r="FW180" s="311"/>
      <c r="FX180" s="311"/>
      <c r="FY180" s="311"/>
      <c r="FZ180" s="311"/>
      <c r="GA180" s="311"/>
      <c r="GB180" s="311"/>
      <c r="GC180" s="311"/>
      <c r="GD180" s="311"/>
      <c r="GE180" s="311"/>
      <c r="GF180" s="311"/>
      <c r="GG180" s="311"/>
      <c r="GH180" s="311"/>
      <c r="GI180" s="311"/>
      <c r="GJ180" s="311"/>
      <c r="GK180" s="311"/>
      <c r="GL180" s="311"/>
      <c r="GM180" s="311"/>
      <c r="GN180" s="311"/>
      <c r="GO180" s="311"/>
      <c r="GP180" s="311"/>
      <c r="GQ180" s="311"/>
      <c r="GR180" s="311"/>
      <c r="GS180" s="311"/>
      <c r="GT180" s="311"/>
      <c r="GU180" s="311"/>
      <c r="GV180" s="311"/>
      <c r="GW180" s="311"/>
      <c r="GX180" s="311"/>
      <c r="GY180" s="311"/>
      <c r="GZ180" s="311"/>
      <c r="HA180" s="311"/>
      <c r="HB180" s="311"/>
      <c r="HC180" s="311"/>
      <c r="HD180" s="311"/>
      <c r="HE180" s="311"/>
      <c r="HF180" s="311"/>
      <c r="HG180" s="311"/>
      <c r="HH180" s="311"/>
      <c r="HI180" s="311"/>
      <c r="HJ180" s="311"/>
      <c r="HK180" s="311"/>
      <c r="HL180" s="311"/>
      <c r="HM180" s="311"/>
      <c r="HN180" s="311"/>
      <c r="HO180" s="311"/>
      <c r="HP180" s="311"/>
      <c r="HQ180" s="311"/>
      <c r="HR180" s="311"/>
      <c r="HS180" s="311"/>
      <c r="HT180" s="311"/>
      <c r="HU180" s="311"/>
      <c r="HV180" s="311"/>
      <c r="HW180" s="311"/>
      <c r="HX180" s="311"/>
      <c r="HY180" s="311"/>
      <c r="HZ180" s="311"/>
      <c r="IA180" s="311"/>
      <c r="IB180" s="311"/>
      <c r="IC180" s="311"/>
      <c r="ID180" s="311"/>
      <c r="IE180" s="311"/>
      <c r="IF180" s="311"/>
      <c r="IG180" s="311"/>
      <c r="IH180" s="311"/>
      <c r="II180" s="311"/>
      <c r="IJ180" s="311"/>
      <c r="IK180" s="311"/>
      <c r="IL180" s="311"/>
      <c r="IM180" s="311"/>
      <c r="IN180" s="311"/>
      <c r="IO180" s="311"/>
      <c r="IP180" s="311"/>
      <c r="IQ180" s="311"/>
      <c r="IR180" s="311"/>
      <c r="IS180" s="311"/>
      <c r="IT180" s="311"/>
      <c r="IU180" s="311"/>
      <c r="IV180" s="311"/>
      <c r="IW180" s="311"/>
      <c r="IX180" s="311"/>
      <c r="IY180" s="311"/>
      <c r="IZ180" s="311"/>
      <c r="JA180" s="311"/>
      <c r="JB180" s="311"/>
      <c r="JC180" s="311"/>
      <c r="JD180" s="311"/>
      <c r="JE180" s="311"/>
      <c r="JF180" s="311"/>
      <c r="JG180" s="311"/>
      <c r="JH180" s="311"/>
      <c r="JI180" s="311"/>
      <c r="JJ180" s="311"/>
      <c r="JK180" s="311"/>
      <c r="JL180" s="311"/>
      <c r="JM180" s="311"/>
      <c r="JN180" s="311"/>
      <c r="JO180" s="311"/>
      <c r="JP180" s="311"/>
      <c r="JQ180" s="311"/>
      <c r="JR180" s="311"/>
      <c r="JS180" s="311"/>
      <c r="JT180" s="311"/>
      <c r="JU180" s="311"/>
      <c r="JV180" s="311"/>
      <c r="JW180" s="311"/>
      <c r="JX180" s="311"/>
      <c r="JY180" s="311"/>
      <c r="JZ180" s="311"/>
      <c r="KA180" s="311"/>
      <c r="KB180" s="311"/>
      <c r="KC180" s="311"/>
      <c r="KD180" s="311"/>
      <c r="KE180" s="311"/>
      <c r="KF180" s="311"/>
      <c r="KG180" s="311"/>
      <c r="KH180" s="311"/>
      <c r="KI180" s="311"/>
      <c r="KJ180" s="311"/>
      <c r="KK180" s="311"/>
      <c r="KL180" s="311"/>
      <c r="KM180" s="311"/>
      <c r="KN180" s="311"/>
      <c r="KO180" s="311"/>
      <c r="KP180" s="311"/>
      <c r="KQ180" s="311"/>
      <c r="KR180" s="311"/>
      <c r="KS180" s="311"/>
      <c r="KT180" s="311"/>
      <c r="KU180" s="311"/>
      <c r="KV180" s="311"/>
      <c r="KW180" s="311"/>
      <c r="KX180" s="311"/>
      <c r="KY180" s="311"/>
      <c r="KZ180" s="311"/>
      <c r="LA180" s="311"/>
      <c r="LB180" s="311"/>
      <c r="LC180" s="311"/>
      <c r="LD180" s="311"/>
      <c r="LE180" s="311"/>
      <c r="LF180" s="311"/>
      <c r="LG180" s="311"/>
      <c r="LH180" s="311"/>
      <c r="LI180" s="311"/>
      <c r="LJ180" s="311"/>
      <c r="LK180" s="311"/>
      <c r="LL180" s="311"/>
      <c r="LM180" s="311"/>
      <c r="LN180" s="311"/>
      <c r="LO180" s="311"/>
      <c r="LP180" s="311"/>
      <c r="LQ180" s="311"/>
      <c r="LR180" s="311"/>
      <c r="LS180" s="311"/>
      <c r="LT180" s="311"/>
      <c r="LU180" s="311"/>
      <c r="LV180" s="311"/>
      <c r="LW180" s="311"/>
      <c r="LX180" s="311"/>
      <c r="LY180" s="311"/>
      <c r="LZ180" s="311"/>
      <c r="MA180" s="311"/>
      <c r="MB180" s="311"/>
      <c r="MC180" s="311"/>
      <c r="MD180" s="311"/>
      <c r="ME180" s="311"/>
      <c r="MF180" s="311"/>
      <c r="MG180" s="311"/>
      <c r="MH180" s="311"/>
      <c r="MI180" s="311"/>
      <c r="MJ180" s="311"/>
      <c r="MK180" s="311"/>
      <c r="ML180" s="311"/>
      <c r="MM180" s="311"/>
      <c r="MN180" s="311"/>
      <c r="MO180" s="311"/>
      <c r="MP180" s="311"/>
      <c r="MQ180" s="311"/>
      <c r="MR180" s="311"/>
      <c r="MS180" s="311"/>
      <c r="MT180" s="311"/>
      <c r="MU180" s="311"/>
      <c r="MV180" s="311"/>
      <c r="MW180" s="311"/>
      <c r="MX180" s="311"/>
      <c r="MY180" s="311"/>
      <c r="MZ180" s="311"/>
      <c r="NA180" s="311"/>
      <c r="NB180" s="311"/>
      <c r="NC180" s="311"/>
      <c r="ND180" s="311"/>
      <c r="NE180" s="311"/>
      <c r="NF180" s="311"/>
      <c r="NG180" s="311"/>
      <c r="NH180" s="311"/>
      <c r="NI180" s="311"/>
      <c r="NJ180" s="311"/>
      <c r="NK180" s="311"/>
      <c r="NL180" s="311"/>
      <c r="NM180" s="311"/>
      <c r="NN180" s="311"/>
      <c r="NO180" s="311"/>
      <c r="NP180" s="311"/>
      <c r="NQ180" s="311"/>
      <c r="NR180" s="311"/>
      <c r="NS180" s="311"/>
      <c r="NT180" s="311"/>
      <c r="NU180" s="311"/>
      <c r="NV180" s="311"/>
      <c r="NW180" s="311"/>
      <c r="NX180" s="311"/>
      <c r="NY180" s="311"/>
      <c r="NZ180" s="311"/>
      <c r="OA180" s="311"/>
      <c r="OB180" s="311"/>
      <c r="OC180" s="311"/>
      <c r="OD180" s="311"/>
      <c r="OE180" s="311"/>
      <c r="OF180" s="311"/>
      <c r="OG180" s="311"/>
      <c r="OH180" s="311"/>
      <c r="OI180" s="311"/>
      <c r="OJ180" s="311"/>
      <c r="OK180" s="311"/>
      <c r="OL180" s="311"/>
      <c r="OM180" s="311"/>
      <c r="ON180" s="311"/>
      <c r="OO180" s="311"/>
      <c r="OP180" s="311"/>
      <c r="OQ180" s="311"/>
      <c r="OR180" s="311"/>
      <c r="OS180" s="311"/>
      <c r="OT180" s="311"/>
      <c r="OU180" s="311"/>
      <c r="OV180" s="311"/>
      <c r="OW180" s="311"/>
      <c r="OX180" s="311"/>
      <c r="OY180" s="311"/>
      <c r="OZ180" s="311"/>
      <c r="PA180" s="311"/>
      <c r="PB180" s="311"/>
      <c r="PC180" s="311"/>
      <c r="PD180" s="311"/>
      <c r="PE180" s="311"/>
      <c r="PF180" s="311"/>
      <c r="PG180" s="311"/>
      <c r="PH180" s="311"/>
      <c r="PI180" s="311"/>
      <c r="PJ180" s="311"/>
      <c r="PK180" s="311"/>
      <c r="PL180" s="311"/>
      <c r="PM180" s="311"/>
      <c r="PN180" s="311"/>
      <c r="PO180" s="311"/>
      <c r="PP180" s="311"/>
      <c r="PQ180" s="311"/>
      <c r="PR180" s="311"/>
      <c r="PS180" s="311"/>
      <c r="PT180" s="311"/>
      <c r="PU180" s="311"/>
      <c r="PV180" s="311"/>
      <c r="PW180" s="311"/>
      <c r="PX180" s="311"/>
      <c r="PY180" s="311"/>
      <c r="PZ180" s="311"/>
      <c r="QA180" s="311"/>
      <c r="QB180" s="311"/>
      <c r="QC180" s="311"/>
      <c r="QD180" s="311"/>
      <c r="QE180" s="311"/>
      <c r="QF180" s="311"/>
      <c r="QG180" s="311"/>
      <c r="QH180" s="311"/>
      <c r="QI180" s="311"/>
      <c r="QJ180" s="311"/>
      <c r="QK180" s="311"/>
      <c r="QL180" s="311"/>
      <c r="QM180" s="311"/>
      <c r="QN180" s="311"/>
      <c r="QO180" s="311"/>
      <c r="QP180" s="311"/>
      <c r="QQ180" s="311"/>
      <c r="QR180" s="311"/>
      <c r="QS180" s="311"/>
      <c r="QT180" s="311"/>
      <c r="QU180" s="311"/>
      <c r="QV180" s="311"/>
      <c r="QW180" s="311"/>
      <c r="QX180" s="311"/>
      <c r="QY180" s="311"/>
      <c r="QZ180" s="311"/>
      <c r="RA180" s="311"/>
      <c r="RB180" s="311"/>
      <c r="RC180" s="311"/>
      <c r="RD180" s="311"/>
      <c r="RE180" s="311"/>
      <c r="RF180" s="311"/>
      <c r="RG180" s="311"/>
      <c r="RH180" s="311"/>
      <c r="RI180" s="311"/>
      <c r="RJ180" s="311"/>
      <c r="RK180" s="311"/>
      <c r="RL180" s="311"/>
      <c r="RM180" s="311"/>
      <c r="RN180" s="311"/>
    </row>
    <row r="181" spans="1:482" s="227" customFormat="1" ht="76.5" customHeight="1" x14ac:dyDescent="0.2">
      <c r="A181" s="50" t="s">
        <v>660</v>
      </c>
      <c r="B181" s="50" t="s">
        <v>715</v>
      </c>
      <c r="C181" s="50" t="s">
        <v>716</v>
      </c>
      <c r="D181" s="50" t="s">
        <v>186</v>
      </c>
      <c r="E181" s="50" t="s">
        <v>127</v>
      </c>
      <c r="F181" s="50" t="s">
        <v>128</v>
      </c>
      <c r="G181" s="50" t="s">
        <v>688</v>
      </c>
      <c r="H181" s="312" t="s">
        <v>1947</v>
      </c>
      <c r="I181" s="152" t="s">
        <v>1644</v>
      </c>
      <c r="J181" s="50" t="s">
        <v>132</v>
      </c>
      <c r="K181" s="50" t="s">
        <v>281</v>
      </c>
      <c r="L181" s="50" t="s">
        <v>134</v>
      </c>
      <c r="M181" s="50" t="s">
        <v>285</v>
      </c>
      <c r="N181" s="50" t="s">
        <v>1948</v>
      </c>
      <c r="O181" s="50" t="s">
        <v>137</v>
      </c>
      <c r="P181" s="153">
        <v>40850</v>
      </c>
      <c r="Q181" s="50" t="s">
        <v>216</v>
      </c>
      <c r="R181" s="50" t="s">
        <v>716</v>
      </c>
      <c r="S181" s="50" t="s">
        <v>1928</v>
      </c>
      <c r="T181" s="50" t="s">
        <v>264</v>
      </c>
      <c r="U181" s="50" t="s">
        <v>167</v>
      </c>
      <c r="V181" s="50" t="e">
        <f t="shared" si="59"/>
        <v>#N/A</v>
      </c>
      <c r="W181" s="50" t="s">
        <v>153</v>
      </c>
      <c r="X181" s="50" t="s">
        <v>154</v>
      </c>
      <c r="Y181" s="50" t="s">
        <v>143</v>
      </c>
      <c r="Z181" s="50" t="s">
        <v>144</v>
      </c>
      <c r="AA181" s="153">
        <v>45657</v>
      </c>
      <c r="AB181" s="50" t="s">
        <v>225</v>
      </c>
      <c r="AC181" s="153">
        <v>45266</v>
      </c>
      <c r="AD181" s="50" t="str">
        <f>VLOOKUP($T181,[3]Tipologias!$F$64:$G$67,2,FALSE)</f>
        <v>MEDIO</v>
      </c>
      <c r="AE181" s="50">
        <f t="shared" si="51"/>
        <v>2</v>
      </c>
      <c r="AF181" s="50" t="str">
        <f>VLOOKUP($U181,[3]Tipologias!$C$25:$E$29,3,FALSE)</f>
        <v>BAJO</v>
      </c>
      <c r="AG181" s="50">
        <f t="shared" si="53"/>
        <v>1</v>
      </c>
      <c r="AH181" s="50">
        <f>VLOOKUP($X181,[3]Tipologias!$C$43:$D$47,2,FALSE)</f>
        <v>1.5</v>
      </c>
      <c r="AI181" s="50">
        <f>VLOOKUP($Y181,[3]Tipologias!$C$51:$D$59,2,FALSE)</f>
        <v>1</v>
      </c>
      <c r="AJ181" s="50" t="str">
        <f t="shared" si="54"/>
        <v>MEDIO</v>
      </c>
      <c r="AK181" s="50" t="str">
        <f>VLOOKUP($W181,[3]Tipologias!$C$33:$E$37,3,FALSE)</f>
        <v>ALTO</v>
      </c>
      <c r="AL181" s="50" t="str">
        <f t="shared" si="55"/>
        <v>MEDIO</v>
      </c>
      <c r="AM181" s="51" t="str">
        <f t="shared" si="56"/>
        <v>ALTO</v>
      </c>
      <c r="AN181" s="50" t="str">
        <f t="shared" si="57"/>
        <v>2) INFORMACIÓN PÚBLICA CLASIFICADA</v>
      </c>
      <c r="AO181" s="50" t="e">
        <f>VLOOKUP($T181,[3]Tipologias!$C$6:$I$21,3,FALSE)</f>
        <v>#N/A</v>
      </c>
      <c r="AP181" s="50" t="e">
        <f t="shared" si="58"/>
        <v>#N/A</v>
      </c>
      <c r="AQ181" s="50" t="e">
        <f>VLOOKUP($T181,[3]Tipologias!$C$6:$I$21,5,FALSE)</f>
        <v>#N/A</v>
      </c>
      <c r="AR181" s="180" t="s">
        <v>146</v>
      </c>
      <c r="AS181" s="311"/>
      <c r="AT181" s="311"/>
      <c r="AU181" s="311"/>
      <c r="AV181" s="311"/>
      <c r="AW181" s="311"/>
      <c r="AX181" s="311"/>
      <c r="AY181" s="311"/>
      <c r="AZ181" s="311"/>
      <c r="BA181" s="311"/>
      <c r="BB181" s="311"/>
      <c r="BC181" s="311"/>
      <c r="BD181" s="311"/>
      <c r="BE181" s="311"/>
      <c r="BF181" s="311"/>
      <c r="BG181" s="311"/>
      <c r="BH181" s="311"/>
      <c r="BI181" s="311"/>
      <c r="BJ181" s="311"/>
      <c r="BK181" s="311"/>
      <c r="BL181" s="311"/>
      <c r="BM181" s="311"/>
      <c r="BN181" s="311"/>
      <c r="BO181" s="311"/>
      <c r="BP181" s="311"/>
      <c r="BQ181" s="311"/>
      <c r="BR181" s="311"/>
      <c r="BS181" s="311"/>
      <c r="BT181" s="311"/>
      <c r="BU181" s="311"/>
      <c r="BV181" s="311"/>
      <c r="BW181" s="311"/>
      <c r="BX181" s="311"/>
      <c r="BY181" s="311"/>
      <c r="BZ181" s="311"/>
      <c r="CA181" s="311"/>
      <c r="CB181" s="311"/>
      <c r="CC181" s="311"/>
      <c r="CD181" s="311"/>
      <c r="CE181" s="311"/>
      <c r="CF181" s="311"/>
      <c r="CG181" s="311"/>
      <c r="CH181" s="311"/>
      <c r="CI181" s="311"/>
      <c r="CJ181" s="311"/>
      <c r="CK181" s="311"/>
      <c r="CL181" s="311"/>
      <c r="CM181" s="311"/>
      <c r="CN181" s="311"/>
      <c r="CO181" s="311"/>
      <c r="CP181" s="311"/>
      <c r="CQ181" s="311"/>
      <c r="CR181" s="311"/>
      <c r="CS181" s="311"/>
      <c r="CT181" s="311"/>
      <c r="CU181" s="311"/>
      <c r="CV181" s="311"/>
      <c r="CW181" s="311"/>
      <c r="CX181" s="311"/>
      <c r="CY181" s="311"/>
      <c r="CZ181" s="311"/>
      <c r="DA181" s="311"/>
      <c r="DB181" s="311"/>
      <c r="DC181" s="311"/>
      <c r="DD181" s="311"/>
      <c r="DE181" s="311"/>
      <c r="DF181" s="311"/>
      <c r="DG181" s="311"/>
      <c r="DH181" s="311"/>
      <c r="DI181" s="311"/>
      <c r="DJ181" s="311"/>
      <c r="DK181" s="311"/>
      <c r="DL181" s="311"/>
      <c r="DM181" s="311"/>
      <c r="DN181" s="311"/>
      <c r="DO181" s="311"/>
      <c r="DP181" s="311"/>
      <c r="DQ181" s="311"/>
      <c r="DR181" s="311"/>
      <c r="DS181" s="311"/>
      <c r="DT181" s="311"/>
      <c r="DU181" s="311"/>
      <c r="DV181" s="311"/>
      <c r="DW181" s="311"/>
      <c r="DX181" s="311"/>
      <c r="DY181" s="311"/>
      <c r="DZ181" s="311"/>
      <c r="EA181" s="311"/>
      <c r="EB181" s="311"/>
      <c r="EC181" s="311"/>
      <c r="ED181" s="311"/>
      <c r="EE181" s="311"/>
      <c r="EF181" s="311"/>
      <c r="EG181" s="311"/>
      <c r="EH181" s="311"/>
      <c r="EI181" s="311"/>
      <c r="EJ181" s="311"/>
      <c r="EK181" s="311"/>
      <c r="EL181" s="311"/>
      <c r="EM181" s="311"/>
      <c r="EN181" s="311"/>
      <c r="EO181" s="311"/>
      <c r="EP181" s="311"/>
      <c r="EQ181" s="311"/>
      <c r="ER181" s="311"/>
      <c r="ES181" s="311"/>
      <c r="ET181" s="311"/>
      <c r="EU181" s="311"/>
      <c r="EV181" s="311"/>
      <c r="EW181" s="311"/>
      <c r="EX181" s="311"/>
      <c r="EY181" s="311"/>
      <c r="EZ181" s="311"/>
      <c r="FA181" s="311"/>
      <c r="FB181" s="311"/>
      <c r="FC181" s="311"/>
      <c r="FD181" s="311"/>
      <c r="FE181" s="311"/>
      <c r="FF181" s="311"/>
      <c r="FG181" s="311"/>
      <c r="FH181" s="311"/>
      <c r="FI181" s="311"/>
      <c r="FJ181" s="311"/>
      <c r="FK181" s="311"/>
      <c r="FL181" s="311"/>
      <c r="FM181" s="311"/>
      <c r="FN181" s="311"/>
      <c r="FO181" s="311"/>
      <c r="FP181" s="311"/>
      <c r="FQ181" s="311"/>
      <c r="FR181" s="311"/>
      <c r="FS181" s="311"/>
      <c r="FT181" s="311"/>
      <c r="FU181" s="311"/>
      <c r="FV181" s="311"/>
      <c r="FW181" s="311"/>
      <c r="FX181" s="311"/>
      <c r="FY181" s="311"/>
      <c r="FZ181" s="311"/>
      <c r="GA181" s="311"/>
      <c r="GB181" s="311"/>
      <c r="GC181" s="311"/>
      <c r="GD181" s="311"/>
      <c r="GE181" s="311"/>
      <c r="GF181" s="311"/>
      <c r="GG181" s="311"/>
      <c r="GH181" s="311"/>
      <c r="GI181" s="311"/>
      <c r="GJ181" s="311"/>
      <c r="GK181" s="311"/>
      <c r="GL181" s="311"/>
      <c r="GM181" s="311"/>
      <c r="GN181" s="311"/>
      <c r="GO181" s="311"/>
      <c r="GP181" s="311"/>
      <c r="GQ181" s="311"/>
      <c r="GR181" s="311"/>
      <c r="GS181" s="311"/>
      <c r="GT181" s="311"/>
      <c r="GU181" s="311"/>
      <c r="GV181" s="311"/>
      <c r="GW181" s="311"/>
      <c r="GX181" s="311"/>
      <c r="GY181" s="311"/>
      <c r="GZ181" s="311"/>
      <c r="HA181" s="311"/>
      <c r="HB181" s="311"/>
      <c r="HC181" s="311"/>
      <c r="HD181" s="311"/>
      <c r="HE181" s="311"/>
      <c r="HF181" s="311"/>
      <c r="HG181" s="311"/>
      <c r="HH181" s="311"/>
      <c r="HI181" s="311"/>
      <c r="HJ181" s="311"/>
      <c r="HK181" s="311"/>
      <c r="HL181" s="311"/>
      <c r="HM181" s="311"/>
      <c r="HN181" s="311"/>
      <c r="HO181" s="311"/>
      <c r="HP181" s="311"/>
      <c r="HQ181" s="311"/>
      <c r="HR181" s="311"/>
      <c r="HS181" s="311"/>
      <c r="HT181" s="311"/>
      <c r="HU181" s="311"/>
      <c r="HV181" s="311"/>
      <c r="HW181" s="311"/>
      <c r="HX181" s="311"/>
      <c r="HY181" s="311"/>
      <c r="HZ181" s="311"/>
      <c r="IA181" s="311"/>
      <c r="IB181" s="311"/>
      <c r="IC181" s="311"/>
      <c r="ID181" s="311"/>
      <c r="IE181" s="311"/>
      <c r="IF181" s="311"/>
      <c r="IG181" s="311"/>
      <c r="IH181" s="311"/>
      <c r="II181" s="311"/>
      <c r="IJ181" s="311"/>
      <c r="IK181" s="311"/>
      <c r="IL181" s="311"/>
      <c r="IM181" s="311"/>
      <c r="IN181" s="311"/>
      <c r="IO181" s="311"/>
      <c r="IP181" s="311"/>
      <c r="IQ181" s="311"/>
      <c r="IR181" s="311"/>
      <c r="IS181" s="311"/>
      <c r="IT181" s="311"/>
      <c r="IU181" s="311"/>
      <c r="IV181" s="311"/>
      <c r="IW181" s="311"/>
      <c r="IX181" s="311"/>
      <c r="IY181" s="311"/>
      <c r="IZ181" s="311"/>
      <c r="JA181" s="311"/>
      <c r="JB181" s="311"/>
      <c r="JC181" s="311"/>
      <c r="JD181" s="311"/>
      <c r="JE181" s="311"/>
      <c r="JF181" s="311"/>
      <c r="JG181" s="311"/>
      <c r="JH181" s="311"/>
      <c r="JI181" s="311"/>
      <c r="JJ181" s="311"/>
      <c r="JK181" s="311"/>
      <c r="JL181" s="311"/>
      <c r="JM181" s="311"/>
      <c r="JN181" s="311"/>
      <c r="JO181" s="311"/>
      <c r="JP181" s="311"/>
      <c r="JQ181" s="311"/>
      <c r="JR181" s="311"/>
      <c r="JS181" s="311"/>
      <c r="JT181" s="311"/>
      <c r="JU181" s="311"/>
      <c r="JV181" s="311"/>
      <c r="JW181" s="311"/>
      <c r="JX181" s="311"/>
      <c r="JY181" s="311"/>
      <c r="JZ181" s="311"/>
      <c r="KA181" s="311"/>
      <c r="KB181" s="311"/>
      <c r="KC181" s="311"/>
      <c r="KD181" s="311"/>
      <c r="KE181" s="311"/>
      <c r="KF181" s="311"/>
      <c r="KG181" s="311"/>
      <c r="KH181" s="311"/>
      <c r="KI181" s="311"/>
      <c r="KJ181" s="311"/>
      <c r="KK181" s="311"/>
      <c r="KL181" s="311"/>
      <c r="KM181" s="311"/>
      <c r="KN181" s="311"/>
      <c r="KO181" s="311"/>
      <c r="KP181" s="311"/>
      <c r="KQ181" s="311"/>
      <c r="KR181" s="311"/>
      <c r="KS181" s="311"/>
      <c r="KT181" s="311"/>
      <c r="KU181" s="311"/>
      <c r="KV181" s="311"/>
      <c r="KW181" s="311"/>
      <c r="KX181" s="311"/>
      <c r="KY181" s="311"/>
      <c r="KZ181" s="311"/>
      <c r="LA181" s="311"/>
      <c r="LB181" s="311"/>
      <c r="LC181" s="311"/>
      <c r="LD181" s="311"/>
      <c r="LE181" s="311"/>
      <c r="LF181" s="311"/>
      <c r="LG181" s="311"/>
      <c r="LH181" s="311"/>
      <c r="LI181" s="311"/>
      <c r="LJ181" s="311"/>
      <c r="LK181" s="311"/>
      <c r="LL181" s="311"/>
      <c r="LM181" s="311"/>
      <c r="LN181" s="311"/>
      <c r="LO181" s="311"/>
      <c r="LP181" s="311"/>
      <c r="LQ181" s="311"/>
      <c r="LR181" s="311"/>
      <c r="LS181" s="311"/>
      <c r="LT181" s="311"/>
      <c r="LU181" s="311"/>
      <c r="LV181" s="311"/>
      <c r="LW181" s="311"/>
      <c r="LX181" s="311"/>
      <c r="LY181" s="311"/>
      <c r="LZ181" s="311"/>
      <c r="MA181" s="311"/>
      <c r="MB181" s="311"/>
      <c r="MC181" s="311"/>
      <c r="MD181" s="311"/>
      <c r="ME181" s="311"/>
      <c r="MF181" s="311"/>
      <c r="MG181" s="311"/>
      <c r="MH181" s="311"/>
      <c r="MI181" s="311"/>
      <c r="MJ181" s="311"/>
      <c r="MK181" s="311"/>
      <c r="ML181" s="311"/>
      <c r="MM181" s="311"/>
      <c r="MN181" s="311"/>
      <c r="MO181" s="311"/>
      <c r="MP181" s="311"/>
      <c r="MQ181" s="311"/>
      <c r="MR181" s="311"/>
      <c r="MS181" s="311"/>
      <c r="MT181" s="311"/>
      <c r="MU181" s="311"/>
      <c r="MV181" s="311"/>
      <c r="MW181" s="311"/>
      <c r="MX181" s="311"/>
      <c r="MY181" s="311"/>
      <c r="MZ181" s="311"/>
      <c r="NA181" s="311"/>
      <c r="NB181" s="311"/>
      <c r="NC181" s="311"/>
      <c r="ND181" s="311"/>
      <c r="NE181" s="311"/>
      <c r="NF181" s="311"/>
      <c r="NG181" s="311"/>
      <c r="NH181" s="311"/>
      <c r="NI181" s="311"/>
      <c r="NJ181" s="311"/>
      <c r="NK181" s="311"/>
      <c r="NL181" s="311"/>
      <c r="NM181" s="311"/>
      <c r="NN181" s="311"/>
      <c r="NO181" s="311"/>
      <c r="NP181" s="311"/>
      <c r="NQ181" s="311"/>
      <c r="NR181" s="311"/>
      <c r="NS181" s="311"/>
      <c r="NT181" s="311"/>
      <c r="NU181" s="311"/>
      <c r="NV181" s="311"/>
      <c r="NW181" s="311"/>
      <c r="NX181" s="311"/>
      <c r="NY181" s="311"/>
      <c r="NZ181" s="311"/>
      <c r="OA181" s="311"/>
      <c r="OB181" s="311"/>
      <c r="OC181" s="311"/>
      <c r="OD181" s="311"/>
      <c r="OE181" s="311"/>
      <c r="OF181" s="311"/>
      <c r="OG181" s="311"/>
      <c r="OH181" s="311"/>
      <c r="OI181" s="311"/>
      <c r="OJ181" s="311"/>
      <c r="OK181" s="311"/>
      <c r="OL181" s="311"/>
      <c r="OM181" s="311"/>
      <c r="ON181" s="311"/>
      <c r="OO181" s="311"/>
      <c r="OP181" s="311"/>
      <c r="OQ181" s="311"/>
      <c r="OR181" s="311"/>
      <c r="OS181" s="311"/>
      <c r="OT181" s="311"/>
      <c r="OU181" s="311"/>
      <c r="OV181" s="311"/>
      <c r="OW181" s="311"/>
      <c r="OX181" s="311"/>
      <c r="OY181" s="311"/>
      <c r="OZ181" s="311"/>
      <c r="PA181" s="311"/>
      <c r="PB181" s="311"/>
      <c r="PC181" s="311"/>
      <c r="PD181" s="311"/>
      <c r="PE181" s="311"/>
      <c r="PF181" s="311"/>
      <c r="PG181" s="311"/>
      <c r="PH181" s="311"/>
      <c r="PI181" s="311"/>
      <c r="PJ181" s="311"/>
      <c r="PK181" s="311"/>
      <c r="PL181" s="311"/>
      <c r="PM181" s="311"/>
      <c r="PN181" s="311"/>
      <c r="PO181" s="311"/>
      <c r="PP181" s="311"/>
      <c r="PQ181" s="311"/>
      <c r="PR181" s="311"/>
      <c r="PS181" s="311"/>
      <c r="PT181" s="311"/>
      <c r="PU181" s="311"/>
      <c r="PV181" s="311"/>
      <c r="PW181" s="311"/>
      <c r="PX181" s="311"/>
      <c r="PY181" s="311"/>
      <c r="PZ181" s="311"/>
      <c r="QA181" s="311"/>
      <c r="QB181" s="311"/>
      <c r="QC181" s="311"/>
      <c r="QD181" s="311"/>
      <c r="QE181" s="311"/>
      <c r="QF181" s="311"/>
      <c r="QG181" s="311"/>
      <c r="QH181" s="311"/>
      <c r="QI181" s="311"/>
      <c r="QJ181" s="311"/>
      <c r="QK181" s="311"/>
      <c r="QL181" s="311"/>
      <c r="QM181" s="311"/>
      <c r="QN181" s="311"/>
      <c r="QO181" s="311"/>
      <c r="QP181" s="311"/>
      <c r="QQ181" s="311"/>
      <c r="QR181" s="311"/>
      <c r="QS181" s="311"/>
      <c r="QT181" s="311"/>
      <c r="QU181" s="311"/>
      <c r="QV181" s="311"/>
      <c r="QW181" s="311"/>
      <c r="QX181" s="311"/>
      <c r="QY181" s="311"/>
      <c r="QZ181" s="311"/>
      <c r="RA181" s="311"/>
      <c r="RB181" s="311"/>
      <c r="RC181" s="311"/>
      <c r="RD181" s="311"/>
      <c r="RE181" s="311"/>
      <c r="RF181" s="311"/>
      <c r="RG181" s="311"/>
      <c r="RH181" s="311"/>
      <c r="RI181" s="311"/>
      <c r="RJ181" s="311"/>
      <c r="RK181" s="311"/>
      <c r="RL181" s="311"/>
      <c r="RM181" s="311"/>
      <c r="RN181" s="311"/>
    </row>
    <row r="182" spans="1:482" ht="99" customHeight="1" x14ac:dyDescent="0.2">
      <c r="A182" s="50" t="s">
        <v>124</v>
      </c>
      <c r="B182" s="50" t="s">
        <v>291</v>
      </c>
      <c r="C182" s="50" t="s">
        <v>126</v>
      </c>
      <c r="D182" s="50" t="s">
        <v>780</v>
      </c>
      <c r="E182" s="50" t="s">
        <v>127</v>
      </c>
      <c r="F182" s="50" t="s">
        <v>128</v>
      </c>
      <c r="G182" s="50" t="s">
        <v>781</v>
      </c>
      <c r="H182" s="50" t="s">
        <v>186</v>
      </c>
      <c r="I182" s="177" t="s">
        <v>1839</v>
      </c>
      <c r="J182" s="50" t="s">
        <v>132</v>
      </c>
      <c r="K182" s="50" t="s">
        <v>281</v>
      </c>
      <c r="L182" s="50" t="s">
        <v>1731</v>
      </c>
      <c r="M182" s="50" t="s">
        <v>259</v>
      </c>
      <c r="N182" s="50" t="s">
        <v>1732</v>
      </c>
      <c r="O182" s="50" t="s">
        <v>137</v>
      </c>
      <c r="P182" s="153">
        <v>40980</v>
      </c>
      <c r="Q182" s="50" t="s">
        <v>216</v>
      </c>
      <c r="R182" s="50" t="s">
        <v>1733</v>
      </c>
      <c r="S182" s="50" t="s">
        <v>1733</v>
      </c>
      <c r="T182" s="50" t="s">
        <v>264</v>
      </c>
      <c r="U182" s="50" t="s">
        <v>140</v>
      </c>
      <c r="V182" s="50" t="e">
        <f t="shared" si="52"/>
        <v>#N/A</v>
      </c>
      <c r="W182" s="50" t="s">
        <v>153</v>
      </c>
      <c r="X182" s="50" t="s">
        <v>154</v>
      </c>
      <c r="Y182" s="50" t="s">
        <v>1734</v>
      </c>
      <c r="Z182" s="50" t="s">
        <v>144</v>
      </c>
      <c r="AA182" s="153">
        <v>45657</v>
      </c>
      <c r="AB182" s="50" t="s">
        <v>225</v>
      </c>
      <c r="AC182" s="153">
        <v>45266</v>
      </c>
      <c r="AD182" s="50" t="str">
        <f>VLOOKUP($T182,Tipologias!$F$64:$G$67,2,FALSE)</f>
        <v>MEDIO</v>
      </c>
      <c r="AE182" s="50">
        <f t="shared" si="51"/>
        <v>2</v>
      </c>
      <c r="AF182" s="50" t="str">
        <f>VLOOKUP($U182,Tipologias!$C$25:$E$29,3,FALSE)</f>
        <v>MEDIO</v>
      </c>
      <c r="AG182" s="50">
        <f t="shared" ref="AG182" si="60">IF(U182="",0,IF(AF182="Bajo",1,IF(AF182="Medio",2,3)))</f>
        <v>2</v>
      </c>
      <c r="AH182" s="50">
        <f>VLOOKUP($X182,Tipologias!$C$43:$D$47,2,FALSE)</f>
        <v>1.5</v>
      </c>
      <c r="AI182" s="50">
        <f>VLOOKUP($Y182,Tipologias!$C$51:$D$59,2,FALSE)</f>
        <v>1</v>
      </c>
      <c r="AJ182" s="50" t="str">
        <f t="shared" si="54"/>
        <v>MEDIO</v>
      </c>
      <c r="AK182" s="50" t="str">
        <f>VLOOKUP($W182,Tipologias!$C$33:$E$37,3,FALSE)</f>
        <v>ALTO</v>
      </c>
      <c r="AL182" s="50" t="str">
        <f t="shared" si="55"/>
        <v>MEDIO</v>
      </c>
      <c r="AM182" s="51" t="str">
        <f t="shared" si="56"/>
        <v>ALTO</v>
      </c>
      <c r="AN182" s="50" t="str">
        <f t="shared" si="57"/>
        <v>2) INFORMACIÓN PÚBLICA CLASIFICADA</v>
      </c>
      <c r="AO182" s="50" t="e">
        <f>VLOOKUP($T182,Tipologias!$C$6:$I$21,3,FALSE)</f>
        <v>#N/A</v>
      </c>
      <c r="AP182" s="50" t="e">
        <f t="shared" ref="AP182" si="61">V182</f>
        <v>#N/A</v>
      </c>
      <c r="AQ182" s="50" t="e">
        <f>VLOOKUP($T182,Tipologias!$C$6:$I$21,5,FALSE)</f>
        <v>#N/A</v>
      </c>
      <c r="AR182" s="180" t="s">
        <v>146</v>
      </c>
    </row>
    <row r="183" spans="1:482" ht="81" customHeight="1" x14ac:dyDescent="0.2">
      <c r="A183" s="50" t="s">
        <v>124</v>
      </c>
      <c r="B183" s="50" t="s">
        <v>291</v>
      </c>
      <c r="C183" s="50" t="s">
        <v>126</v>
      </c>
      <c r="D183" s="50" t="s">
        <v>780</v>
      </c>
      <c r="E183" s="50" t="s">
        <v>347</v>
      </c>
      <c r="F183" s="50" t="s">
        <v>128</v>
      </c>
      <c r="G183" s="50" t="s">
        <v>186</v>
      </c>
      <c r="H183" s="50" t="s">
        <v>1645</v>
      </c>
      <c r="I183" s="152" t="s">
        <v>794</v>
      </c>
      <c r="J183" s="50" t="s">
        <v>132</v>
      </c>
      <c r="K183" s="50" t="s">
        <v>281</v>
      </c>
      <c r="L183" s="50" t="s">
        <v>1735</v>
      </c>
      <c r="M183" s="50" t="s">
        <v>184</v>
      </c>
      <c r="N183" s="50" t="s">
        <v>1732</v>
      </c>
      <c r="O183" s="50" t="s">
        <v>137</v>
      </c>
      <c r="P183" s="153">
        <v>40980</v>
      </c>
      <c r="Q183" s="50" t="s">
        <v>138</v>
      </c>
      <c r="R183" s="50" t="s">
        <v>1733</v>
      </c>
      <c r="S183" s="50" t="s">
        <v>1733</v>
      </c>
      <c r="T183" s="50" t="s">
        <v>264</v>
      </c>
      <c r="U183" s="50" t="s">
        <v>140</v>
      </c>
      <c r="V183" s="50" t="e">
        <f t="shared" si="52"/>
        <v>#N/A</v>
      </c>
      <c r="W183" s="50" t="s">
        <v>1205</v>
      </c>
      <c r="X183" s="50" t="s">
        <v>282</v>
      </c>
      <c r="Y183" s="50" t="s">
        <v>155</v>
      </c>
      <c r="Z183" s="50" t="s">
        <v>144</v>
      </c>
      <c r="AA183" s="153">
        <v>45657</v>
      </c>
      <c r="AB183" s="50" t="s">
        <v>225</v>
      </c>
      <c r="AC183" s="153">
        <v>45266</v>
      </c>
      <c r="AD183" s="50" t="str">
        <f>VLOOKUP($T183,Tipologias!$F$64:$G$67,2,FALSE)</f>
        <v>MEDIO</v>
      </c>
      <c r="AE183" s="50">
        <f t="shared" si="51"/>
        <v>2</v>
      </c>
      <c r="AF183" s="50" t="str">
        <f>VLOOKUP($U183,Tipologias!$C$25:$E$29,3,FALSE)</f>
        <v>MEDIO</v>
      </c>
      <c r="AG183" s="50">
        <f t="shared" si="53"/>
        <v>2</v>
      </c>
      <c r="AH183" s="50">
        <f>VLOOKUP($X183,Tipologias!$C$43:$D$47,2,FALSE)</f>
        <v>2</v>
      </c>
      <c r="AI183" s="50">
        <f>VLOOKUP($Y183,Tipologias!$C$51:$D$59,2,FALSE)</f>
        <v>1.25</v>
      </c>
      <c r="AJ183" s="50" t="str">
        <f t="shared" si="54"/>
        <v>MEDIO</v>
      </c>
      <c r="AK183" s="50" t="str">
        <f>VLOOKUP($W183,Tipologias!$C$33:$E$37,3,FALSE)</f>
        <v>ALTO</v>
      </c>
      <c r="AL183" s="50" t="str">
        <f t="shared" si="55"/>
        <v>ALTO</v>
      </c>
      <c r="AM183" s="51" t="str">
        <f t="shared" si="56"/>
        <v>ALTO</v>
      </c>
      <c r="AN183" s="50" t="str">
        <f t="shared" si="57"/>
        <v>2) INFORMACIÓN PÚBLICA CLASIFICADA</v>
      </c>
      <c r="AO183" s="50" t="e">
        <f>VLOOKUP($T183,Tipologias!$C$6:$I$21,3,FALSE)</f>
        <v>#N/A</v>
      </c>
      <c r="AP183" s="50" t="e">
        <f t="shared" si="58"/>
        <v>#N/A</v>
      </c>
      <c r="AQ183" s="50" t="e">
        <f>VLOOKUP($T183,Tipologias!$C$6:$I$21,5,FALSE)</f>
        <v>#N/A</v>
      </c>
      <c r="AR183" s="180" t="s">
        <v>146</v>
      </c>
    </row>
    <row r="184" spans="1:482" ht="67.5" customHeight="1" x14ac:dyDescent="0.2">
      <c r="A184" s="50" t="s">
        <v>124</v>
      </c>
      <c r="B184" s="50" t="s">
        <v>291</v>
      </c>
      <c r="C184" s="50" t="s">
        <v>126</v>
      </c>
      <c r="D184" s="50" t="s">
        <v>780</v>
      </c>
      <c r="E184" s="50" t="s">
        <v>347</v>
      </c>
      <c r="F184" s="50" t="s">
        <v>128</v>
      </c>
      <c r="G184" s="50" t="s">
        <v>186</v>
      </c>
      <c r="H184" s="50" t="s">
        <v>799</v>
      </c>
      <c r="I184" s="152" t="s">
        <v>800</v>
      </c>
      <c r="J184" s="50" t="s">
        <v>132</v>
      </c>
      <c r="K184" s="50" t="s">
        <v>133</v>
      </c>
      <c r="L184" s="50" t="s">
        <v>1736</v>
      </c>
      <c r="M184" s="50" t="s">
        <v>285</v>
      </c>
      <c r="N184" s="50" t="s">
        <v>1737</v>
      </c>
      <c r="O184" s="50" t="s">
        <v>137</v>
      </c>
      <c r="P184" s="153">
        <v>40980</v>
      </c>
      <c r="Q184" s="50" t="s">
        <v>216</v>
      </c>
      <c r="R184" s="50" t="s">
        <v>1733</v>
      </c>
      <c r="S184" s="50" t="s">
        <v>1738</v>
      </c>
      <c r="T184" s="50" t="s">
        <v>264</v>
      </c>
      <c r="U184" s="50" t="s">
        <v>140</v>
      </c>
      <c r="V184" s="50" t="e">
        <f t="shared" si="52"/>
        <v>#N/A</v>
      </c>
      <c r="W184" s="50" t="s">
        <v>141</v>
      </c>
      <c r="X184" s="50" t="s">
        <v>154</v>
      </c>
      <c r="Y184" s="50" t="s">
        <v>200</v>
      </c>
      <c r="Z184" s="50" t="s">
        <v>144</v>
      </c>
      <c r="AA184" s="153">
        <v>45657</v>
      </c>
      <c r="AB184" s="50" t="s">
        <v>225</v>
      </c>
      <c r="AC184" s="153">
        <v>45266</v>
      </c>
      <c r="AD184" s="50" t="str">
        <f>VLOOKUP($T184,Tipologias!$F$64:$G$67,2,FALSE)</f>
        <v>MEDIO</v>
      </c>
      <c r="AE184" s="50">
        <f t="shared" si="51"/>
        <v>2</v>
      </c>
      <c r="AF184" s="50" t="str">
        <f>VLOOKUP($U184,Tipologias!$C$25:$E$29,3,FALSE)</f>
        <v>MEDIO</v>
      </c>
      <c r="AG184" s="50">
        <f t="shared" si="53"/>
        <v>2</v>
      </c>
      <c r="AH184" s="50">
        <f>VLOOKUP($X184,Tipologias!$C$43:$D$47,2,FALSE)</f>
        <v>1.5</v>
      </c>
      <c r="AI184" s="50">
        <f>VLOOKUP($Y184,Tipologias!$C$51:$D$59,2,FALSE)</f>
        <v>0.25</v>
      </c>
      <c r="AJ184" s="50" t="str">
        <f t="shared" si="54"/>
        <v>MEDIO</v>
      </c>
      <c r="AK184" s="50" t="str">
        <f>VLOOKUP($W184,Tipologias!$C$33:$E$37,3,FALSE)</f>
        <v>BAJO</v>
      </c>
      <c r="AL184" s="50" t="str">
        <f t="shared" si="55"/>
        <v>BAJO</v>
      </c>
      <c r="AM184" s="51" t="str">
        <f t="shared" si="56"/>
        <v>MEDIO</v>
      </c>
      <c r="AN184" s="50" t="str">
        <f t="shared" si="57"/>
        <v>2) INFORMACIÓN PÚBLICA CLASIFICADA</v>
      </c>
      <c r="AO184" s="50" t="e">
        <f>VLOOKUP($T184,Tipologias!$C$6:$I$21,3,FALSE)</f>
        <v>#N/A</v>
      </c>
      <c r="AP184" s="50" t="e">
        <f t="shared" si="58"/>
        <v>#N/A</v>
      </c>
      <c r="AQ184" s="50" t="e">
        <f>VLOOKUP($T184,Tipologias!$C$6:$I$21,5,FALSE)</f>
        <v>#N/A</v>
      </c>
      <c r="AR184" s="180" t="s">
        <v>146</v>
      </c>
    </row>
    <row r="185" spans="1:482" ht="67.5" customHeight="1" x14ac:dyDescent="0.2">
      <c r="A185" s="50" t="s">
        <v>124</v>
      </c>
      <c r="B185" s="50" t="s">
        <v>125</v>
      </c>
      <c r="C185" s="50" t="s">
        <v>126</v>
      </c>
      <c r="D185" s="50" t="s">
        <v>125</v>
      </c>
      <c r="E185" s="50" t="s">
        <v>347</v>
      </c>
      <c r="F185" s="50" t="s">
        <v>128</v>
      </c>
      <c r="G185" s="50" t="s">
        <v>186</v>
      </c>
      <c r="H185" s="50" t="s">
        <v>1819</v>
      </c>
      <c r="I185" s="152" t="s">
        <v>1820</v>
      </c>
      <c r="J185" s="50" t="s">
        <v>132</v>
      </c>
      <c r="K185" s="50" t="s">
        <v>281</v>
      </c>
      <c r="L185" s="50" t="s">
        <v>803</v>
      </c>
      <c r="M185" s="50" t="s">
        <v>804</v>
      </c>
      <c r="N185" s="50" t="s">
        <v>1786</v>
      </c>
      <c r="O185" s="50" t="s">
        <v>137</v>
      </c>
      <c r="P185" s="153" t="s">
        <v>806</v>
      </c>
      <c r="Q185" s="50" t="s">
        <v>216</v>
      </c>
      <c r="R185" s="50" t="s">
        <v>126</v>
      </c>
      <c r="S185" s="50" t="s">
        <v>125</v>
      </c>
      <c r="T185" s="50" t="s">
        <v>139</v>
      </c>
      <c r="U185" s="50" t="s">
        <v>167</v>
      </c>
      <c r="V185" s="50" t="str">
        <f t="shared" si="52"/>
        <v>LEY 527 ARTÍCULO 27 Y 28
ARTÍCULO  27. "TODAS LAS PERSONAS TIENEN DERECHO A CONSULTAR LOS DOCUMENTOS DE ARCHIVOS PÚBLICOS Y A QUE SE LES EXPIDA COPIA DE LOS MISMOS, SIEMPRE QUE DICHOS DOCUMENTOS NO TENGAN CARÁCTER RESERVADO CONFORME A LA CONSTITUCIÓN O A LA LEY."</v>
      </c>
      <c r="W185" s="50" t="s">
        <v>168</v>
      </c>
      <c r="X185" s="50" t="s">
        <v>282</v>
      </c>
      <c r="Y185" s="50" t="s">
        <v>143</v>
      </c>
      <c r="Z185" s="50" t="s">
        <v>144</v>
      </c>
      <c r="AA185" s="153">
        <v>45657</v>
      </c>
      <c r="AB185" s="50" t="s">
        <v>145</v>
      </c>
      <c r="AC185" s="153">
        <v>45058</v>
      </c>
      <c r="AD185" s="50" t="str">
        <f>VLOOKUP($T185,Tipologias!$F$64:$G$67,2,FALSE)</f>
        <v>BAJO</v>
      </c>
      <c r="AE185" s="50">
        <f t="shared" si="51"/>
        <v>1</v>
      </c>
      <c r="AF185" s="50" t="str">
        <f>VLOOKUP($U185,Tipologias!$C$25:$E$29,3,FALSE)</f>
        <v>BAJO</v>
      </c>
      <c r="AG185" s="50">
        <f t="shared" si="53"/>
        <v>1</v>
      </c>
      <c r="AH185" s="50">
        <f>VLOOKUP($X185,Tipologias!$C$43:$D$47,2,FALSE)</f>
        <v>2</v>
      </c>
      <c r="AI185" s="50">
        <f>VLOOKUP($Y185,Tipologias!$C$51:$D$59,2,FALSE)</f>
        <v>1</v>
      </c>
      <c r="AJ185" s="50" t="str">
        <f t="shared" si="54"/>
        <v>BAJO</v>
      </c>
      <c r="AK185" s="50" t="str">
        <f>VLOOKUP($W185,Tipologias!$C$33:$E$37,3,FALSE)</f>
        <v>MEDIO</v>
      </c>
      <c r="AL185" s="50" t="str">
        <f t="shared" si="55"/>
        <v>ALTO</v>
      </c>
      <c r="AM185" s="51" t="str">
        <f t="shared" si="56"/>
        <v>ALTO</v>
      </c>
      <c r="AN185" s="50" t="str">
        <f t="shared" si="57"/>
        <v>1) INFORMACIÓN PÚBLICA</v>
      </c>
      <c r="AO185" s="50" t="str">
        <f>VLOOKUP($T185,Tipologias!$C$6:$I$21,3,FALSE)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85" s="50" t="str">
        <f t="shared" si="58"/>
        <v>LEY 527 ARTÍCULO 27 Y 28
ARTÍCULO  27. "TODAS LAS PERSONAS TIENEN DERECHO A CONSULTAR LOS DOCUMENTOS DE ARCHIVOS PÚBLICOS Y A QUE SE LES EXPIDA COPIA DE LOS MISMOS, SIEMPRE QUE DICHOS DOCUMENTOS NO TENGAN CARÁCTER RESERVADO CONFORME A LA CONSTITUCIÓN O A LA LEY."</v>
      </c>
      <c r="AQ185" s="50" t="str">
        <f>VLOOKUP($T185,Tipologias!$C$6:$I$21,5,FALSE)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85" s="180" t="s">
        <v>146</v>
      </c>
    </row>
    <row r="186" spans="1:482" ht="84.75" customHeight="1" x14ac:dyDescent="0.2">
      <c r="A186" s="50" t="s">
        <v>124</v>
      </c>
      <c r="B186" s="50" t="s">
        <v>125</v>
      </c>
      <c r="C186" s="50" t="s">
        <v>126</v>
      </c>
      <c r="D186" s="50" t="s">
        <v>125</v>
      </c>
      <c r="E186" s="50" t="s">
        <v>347</v>
      </c>
      <c r="F186" s="50" t="s">
        <v>128</v>
      </c>
      <c r="G186" s="50" t="s">
        <v>186</v>
      </c>
      <c r="H186" s="50" t="s">
        <v>1646</v>
      </c>
      <c r="I186" s="152" t="s">
        <v>1821</v>
      </c>
      <c r="J186" s="50" t="s">
        <v>132</v>
      </c>
      <c r="K186" s="50" t="s">
        <v>281</v>
      </c>
      <c r="L186" s="50" t="s">
        <v>803</v>
      </c>
      <c r="M186" s="50" t="s">
        <v>804</v>
      </c>
      <c r="N186" s="50" t="s">
        <v>1786</v>
      </c>
      <c r="O186" s="50" t="s">
        <v>137</v>
      </c>
      <c r="P186" s="153">
        <v>43101</v>
      </c>
      <c r="Q186" s="50" t="s">
        <v>216</v>
      </c>
      <c r="R186" s="50" t="s">
        <v>126</v>
      </c>
      <c r="S186" s="50" t="s">
        <v>125</v>
      </c>
      <c r="T186" s="50" t="s">
        <v>139</v>
      </c>
      <c r="U186" s="50" t="s">
        <v>167</v>
      </c>
      <c r="V186" s="50" t="str">
        <f t="shared" si="52"/>
        <v>LEY 527 ARTÍCULO 27 Y 28
ARTÍCULO  27. "TODAS LAS PERSONAS TIENEN DERECHO A CONSULTAR LOS DOCUMENTOS DE ARCHIVOS PÚBLICOS Y A QUE SE LES EXPIDA COPIA DE LOS MISMOS, SIEMPRE QUE DICHOS DOCUMENTOS NO TENGAN CARÁCTER RESERVADO CONFORME A LA CONSTITUCIÓN O A LA LEY."</v>
      </c>
      <c r="W186" s="50" t="s">
        <v>153</v>
      </c>
      <c r="X186" s="50" t="s">
        <v>282</v>
      </c>
      <c r="Y186" s="50" t="s">
        <v>143</v>
      </c>
      <c r="Z186" s="50" t="s">
        <v>144</v>
      </c>
      <c r="AA186" s="153">
        <v>45657</v>
      </c>
      <c r="AB186" s="50" t="s">
        <v>145</v>
      </c>
      <c r="AC186" s="153">
        <v>45058</v>
      </c>
      <c r="AD186" s="50" t="str">
        <f>VLOOKUP($T186,Tipologias!$F$64:$G$67,2,FALSE)</f>
        <v>BAJO</v>
      </c>
      <c r="AE186" s="50">
        <f t="shared" si="51"/>
        <v>1</v>
      </c>
      <c r="AF186" s="50" t="str">
        <f>VLOOKUP($U186,Tipologias!$C$25:$E$29,3,FALSE)</f>
        <v>BAJO</v>
      </c>
      <c r="AG186" s="50">
        <f t="shared" si="53"/>
        <v>1</v>
      </c>
      <c r="AH186" s="50">
        <f>VLOOKUP($X186,Tipologias!$C$43:$D$47,2,FALSE)</f>
        <v>2</v>
      </c>
      <c r="AI186" s="50">
        <f>VLOOKUP($Y186,Tipologias!$C$51:$D$59,2,FALSE)</f>
        <v>1</v>
      </c>
      <c r="AJ186" s="50" t="str">
        <f t="shared" si="54"/>
        <v>BAJO</v>
      </c>
      <c r="AK186" s="50" t="str">
        <f>VLOOKUP($W186,Tipologias!$C$33:$E$37,3,FALSE)</f>
        <v>ALTO</v>
      </c>
      <c r="AL186" s="50" t="str">
        <f t="shared" si="55"/>
        <v>ALTO</v>
      </c>
      <c r="AM186" s="51" t="str">
        <f t="shared" si="56"/>
        <v>ALTO</v>
      </c>
      <c r="AN186" s="50" t="str">
        <f t="shared" si="57"/>
        <v>1) INFORMACIÓN PÚBLICA</v>
      </c>
      <c r="AO186" s="50" t="str">
        <f>VLOOKUP($T186,Tipologias!$C$6:$I$21,3,FALSE)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86" s="50" t="str">
        <f t="shared" si="58"/>
        <v>LEY 527 ARTÍCULO 27 Y 28
ARTÍCULO  27. "TODAS LAS PERSONAS TIENEN DERECHO A CONSULTAR LOS DOCUMENTOS DE ARCHIVOS PÚBLICOS Y A QUE SE LES EXPIDA COPIA DE LOS MISMOS, SIEMPRE QUE DICHOS DOCUMENTOS NO TENGAN CARÁCTER RESERVADO CONFORME A LA CONSTITUCIÓN O A LA LEY."</v>
      </c>
      <c r="AQ186" s="50" t="str">
        <f>VLOOKUP($T186,Tipologias!$C$6:$I$21,5,FALSE)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86" s="180" t="s">
        <v>146</v>
      </c>
    </row>
    <row r="187" spans="1:482" ht="88.5" customHeight="1" x14ac:dyDescent="0.2">
      <c r="A187" s="50" t="s">
        <v>124</v>
      </c>
      <c r="B187" s="50" t="s">
        <v>125</v>
      </c>
      <c r="C187" s="50" t="s">
        <v>126</v>
      </c>
      <c r="D187" s="50" t="s">
        <v>125</v>
      </c>
      <c r="E187" s="50" t="s">
        <v>347</v>
      </c>
      <c r="F187" s="50" t="s">
        <v>128</v>
      </c>
      <c r="G187" s="50" t="s">
        <v>186</v>
      </c>
      <c r="H187" s="50" t="s">
        <v>809</v>
      </c>
      <c r="I187" s="152" t="s">
        <v>1822</v>
      </c>
      <c r="J187" s="50" t="s">
        <v>132</v>
      </c>
      <c r="K187" s="50" t="s">
        <v>281</v>
      </c>
      <c r="L187" s="50" t="s">
        <v>803</v>
      </c>
      <c r="M187" s="50" t="s">
        <v>804</v>
      </c>
      <c r="N187" s="50" t="s">
        <v>1786</v>
      </c>
      <c r="O187" s="50" t="s">
        <v>137</v>
      </c>
      <c r="P187" s="153">
        <v>43831</v>
      </c>
      <c r="Q187" s="50" t="s">
        <v>216</v>
      </c>
      <c r="R187" s="50" t="s">
        <v>126</v>
      </c>
      <c r="S187" s="50" t="s">
        <v>125</v>
      </c>
      <c r="T187" s="50" t="s">
        <v>139</v>
      </c>
      <c r="U187" s="50" t="s">
        <v>167</v>
      </c>
      <c r="V187" s="50" t="str">
        <f t="shared" si="52"/>
        <v>LEY 527 ARTÍCULO 27 Y 28
ARTÍCULO  27. "TODAS LAS PERSONAS TIENEN DERECHO A CONSULTAR LOS DOCUMENTOS DE ARCHIVOS PÚBLICOS Y A QUE SE LES EXPIDA COPIA DE LOS MISMOS, SIEMPRE QUE DICHOS DOCUMENTOS NO TENGAN CARÁCTER RESERVADO CONFORME A LA CONSTITUCIÓN O A LA LEY."</v>
      </c>
      <c r="W187" s="50" t="s">
        <v>153</v>
      </c>
      <c r="X187" s="50" t="s">
        <v>282</v>
      </c>
      <c r="Y187" s="50" t="s">
        <v>143</v>
      </c>
      <c r="Z187" s="50" t="s">
        <v>144</v>
      </c>
      <c r="AA187" s="153">
        <v>45657</v>
      </c>
      <c r="AB187" s="50" t="s">
        <v>145</v>
      </c>
      <c r="AC187" s="153">
        <v>45058</v>
      </c>
      <c r="AD187" s="50" t="str">
        <f>VLOOKUP($T187,Tipologias!$F$64:$G$67,2,FALSE)</f>
        <v>BAJO</v>
      </c>
      <c r="AE187" s="50">
        <f t="shared" si="51"/>
        <v>1</v>
      </c>
      <c r="AF187" s="50" t="str">
        <f>VLOOKUP($U187,Tipologias!$C$25:$E$29,3,FALSE)</f>
        <v>BAJO</v>
      </c>
      <c r="AG187" s="50">
        <f t="shared" si="53"/>
        <v>1</v>
      </c>
      <c r="AH187" s="50">
        <f>VLOOKUP($X187,Tipologias!$C$43:$D$47,2,FALSE)</f>
        <v>2</v>
      </c>
      <c r="AI187" s="50">
        <f>VLOOKUP($Y187,Tipologias!$C$51:$D$59,2,FALSE)</f>
        <v>1</v>
      </c>
      <c r="AJ187" s="50" t="str">
        <f t="shared" si="54"/>
        <v>BAJO</v>
      </c>
      <c r="AK187" s="50" t="str">
        <f>VLOOKUP($W187,Tipologias!$C$33:$E$37,3,FALSE)</f>
        <v>ALTO</v>
      </c>
      <c r="AL187" s="50" t="str">
        <f t="shared" si="55"/>
        <v>ALTO</v>
      </c>
      <c r="AM187" s="51" t="str">
        <f t="shared" si="56"/>
        <v>ALTO</v>
      </c>
      <c r="AN187" s="50" t="str">
        <f t="shared" si="57"/>
        <v>1) INFORMACIÓN PÚBLICA</v>
      </c>
      <c r="AO187" s="50" t="str">
        <f>VLOOKUP($T187,Tipologias!$C$6:$I$21,3,FALSE)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87" s="50" t="str">
        <f t="shared" si="58"/>
        <v>LEY 527 ARTÍCULO 27 Y 28
ARTÍCULO  27. "TODAS LAS PERSONAS TIENEN DERECHO A CONSULTAR LOS DOCUMENTOS DE ARCHIVOS PÚBLICOS Y A QUE SE LES EXPIDA COPIA DE LOS MISMOS, SIEMPRE QUE DICHOS DOCUMENTOS NO TENGAN CARÁCTER RESERVADO CONFORME A LA CONSTITUCIÓN O A LA LEY."</v>
      </c>
      <c r="AQ187" s="50" t="str">
        <f>VLOOKUP($T187,Tipologias!$C$6:$I$21,5,FALSE)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87" s="180" t="s">
        <v>146</v>
      </c>
    </row>
    <row r="188" spans="1:482" ht="67.5" customHeight="1" x14ac:dyDescent="0.2">
      <c r="A188" s="50" t="s">
        <v>124</v>
      </c>
      <c r="B188" s="50" t="s">
        <v>125</v>
      </c>
      <c r="C188" s="50" t="s">
        <v>126</v>
      </c>
      <c r="D188" s="50" t="s">
        <v>125</v>
      </c>
      <c r="E188" s="50" t="s">
        <v>347</v>
      </c>
      <c r="F188" s="50" t="s">
        <v>128</v>
      </c>
      <c r="G188" s="50" t="s">
        <v>186</v>
      </c>
      <c r="H188" s="50" t="s">
        <v>1823</v>
      </c>
      <c r="I188" s="152" t="s">
        <v>1824</v>
      </c>
      <c r="J188" s="50" t="s">
        <v>132</v>
      </c>
      <c r="K188" s="50" t="s">
        <v>281</v>
      </c>
      <c r="L188" s="50" t="s">
        <v>803</v>
      </c>
      <c r="M188" s="50" t="s">
        <v>804</v>
      </c>
      <c r="N188" s="50" t="s">
        <v>1786</v>
      </c>
      <c r="O188" s="50" t="s">
        <v>137</v>
      </c>
      <c r="P188" s="153">
        <v>45200</v>
      </c>
      <c r="Q188" s="50" t="s">
        <v>216</v>
      </c>
      <c r="R188" s="50" t="s">
        <v>126</v>
      </c>
      <c r="S188" s="50" t="s">
        <v>125</v>
      </c>
      <c r="T188" s="50" t="s">
        <v>139</v>
      </c>
      <c r="U188" s="50" t="s">
        <v>167</v>
      </c>
      <c r="V188" s="50" t="str">
        <f t="shared" si="52"/>
        <v>LEY 527 ARTÍCULO 27 Y 28
ARTÍCULO  27. "TODAS LAS PERSONAS TIENEN DERECHO A CONSULTAR LOS DOCUMENTOS DE ARCHIVOS PÚBLICOS Y A QUE SE LES EXPIDA COPIA DE LOS MISMOS, SIEMPRE QUE DICHOS DOCUMENTOS NO TENGAN CARÁCTER RESERVADO CONFORME A LA CONSTITUCIÓN O A LA LEY."</v>
      </c>
      <c r="W188" s="50" t="s">
        <v>168</v>
      </c>
      <c r="X188" s="50" t="s">
        <v>282</v>
      </c>
      <c r="Y188" s="50" t="s">
        <v>143</v>
      </c>
      <c r="Z188" s="50" t="s">
        <v>144</v>
      </c>
      <c r="AA188" s="153">
        <v>45657</v>
      </c>
      <c r="AB188" s="50" t="s">
        <v>145</v>
      </c>
      <c r="AC188" s="153">
        <v>45058</v>
      </c>
      <c r="AD188" s="50" t="str">
        <f>VLOOKUP($T188,Tipologias!$F$64:$G$67,2,FALSE)</f>
        <v>BAJO</v>
      </c>
      <c r="AE188" s="50">
        <f t="shared" si="51"/>
        <v>1</v>
      </c>
      <c r="AF188" s="50" t="str">
        <f>VLOOKUP($U188,Tipologias!$C$25:$E$29,3,FALSE)</f>
        <v>BAJO</v>
      </c>
      <c r="AG188" s="50">
        <f t="shared" si="53"/>
        <v>1</v>
      </c>
      <c r="AH188" s="50">
        <f>VLOOKUP($X188,Tipologias!$C$43:$D$47,2,FALSE)</f>
        <v>2</v>
      </c>
      <c r="AI188" s="50">
        <f>VLOOKUP($Y188,Tipologias!$C$51:$D$59,2,FALSE)</f>
        <v>1</v>
      </c>
      <c r="AJ188" s="50" t="str">
        <f t="shared" si="54"/>
        <v>BAJO</v>
      </c>
      <c r="AK188" s="50" t="str">
        <f>VLOOKUP($W188,Tipologias!$C$33:$E$37,3,FALSE)</f>
        <v>MEDIO</v>
      </c>
      <c r="AL188" s="50" t="str">
        <f t="shared" si="55"/>
        <v>ALTO</v>
      </c>
      <c r="AM188" s="51" t="str">
        <f t="shared" si="56"/>
        <v>ALTO</v>
      </c>
      <c r="AN188" s="50" t="str">
        <f t="shared" si="57"/>
        <v>1) INFORMACIÓN PÚBLICA</v>
      </c>
      <c r="AO188" s="50" t="str">
        <f>VLOOKUP($T188,Tipologias!$C$6:$I$21,3,FALSE)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188" s="50" t="str">
        <f t="shared" si="58"/>
        <v>LEY 527 ARTÍCULO 27 Y 28
ARTÍCULO  27. "TODAS LAS PERSONAS TIENEN DERECHO A CONSULTAR LOS DOCUMENTOS DE ARCHIVOS PÚBLICOS Y A QUE SE LES EXPIDA COPIA DE LOS MISMOS, SIEMPRE QUE DICHOS DOCUMENTOS NO TENGAN CARÁCTER RESERVADO CONFORME A LA CONSTITUCIÓN O A LA LEY."</v>
      </c>
      <c r="AQ188" s="50" t="str">
        <f>VLOOKUP($T188,Tipologias!$C$6:$I$21,5,FALSE)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188" s="180" t="s">
        <v>146</v>
      </c>
    </row>
    <row r="189" spans="1:482" ht="67.5" customHeight="1" x14ac:dyDescent="0.2">
      <c r="A189" s="50" t="s">
        <v>124</v>
      </c>
      <c r="B189" s="50" t="s">
        <v>125</v>
      </c>
      <c r="C189" s="50" t="s">
        <v>126</v>
      </c>
      <c r="D189" s="50" t="s">
        <v>125</v>
      </c>
      <c r="E189" s="50" t="s">
        <v>347</v>
      </c>
      <c r="F189" s="50" t="s">
        <v>788</v>
      </c>
      <c r="G189" s="50" t="s">
        <v>186</v>
      </c>
      <c r="H189" s="50" t="s">
        <v>813</v>
      </c>
      <c r="I189" s="152" t="s">
        <v>1825</v>
      </c>
      <c r="J189" s="50" t="s">
        <v>132</v>
      </c>
      <c r="K189" s="50" t="s">
        <v>281</v>
      </c>
      <c r="L189" s="50" t="s">
        <v>803</v>
      </c>
      <c r="M189" s="50" t="s">
        <v>815</v>
      </c>
      <c r="N189" s="50" t="s">
        <v>1826</v>
      </c>
      <c r="O189" s="50" t="s">
        <v>137</v>
      </c>
      <c r="P189" s="153">
        <v>42370</v>
      </c>
      <c r="Q189" s="50" t="s">
        <v>216</v>
      </c>
      <c r="R189" s="50" t="s">
        <v>126</v>
      </c>
      <c r="S189" s="50" t="s">
        <v>125</v>
      </c>
      <c r="T189" s="50" t="s">
        <v>264</v>
      </c>
      <c r="U189" s="50" t="s">
        <v>140</v>
      </c>
      <c r="V189" s="50" t="e">
        <f t="shared" si="52"/>
        <v>#N/A</v>
      </c>
      <c r="W189" s="50" t="s">
        <v>153</v>
      </c>
      <c r="X189" s="50" t="s">
        <v>142</v>
      </c>
      <c r="Y189" s="50" t="s">
        <v>1212</v>
      </c>
      <c r="Z189" s="50" t="s">
        <v>144</v>
      </c>
      <c r="AA189" s="153">
        <v>45657</v>
      </c>
      <c r="AB189" s="50" t="s">
        <v>145</v>
      </c>
      <c r="AC189" s="153">
        <v>45058</v>
      </c>
      <c r="AD189" s="50" t="str">
        <f>VLOOKUP($T189,Tipologias!$F$64:$G$67,2,FALSE)</f>
        <v>MEDIO</v>
      </c>
      <c r="AE189" s="50">
        <f t="shared" si="51"/>
        <v>2</v>
      </c>
      <c r="AF189" s="50" t="str">
        <f>VLOOKUP($U189,Tipologias!$C$25:$E$29,3,FALSE)</f>
        <v>MEDIO</v>
      </c>
      <c r="AG189" s="50">
        <f t="shared" si="53"/>
        <v>2</v>
      </c>
      <c r="AH189" s="50">
        <f>VLOOKUP($X189,Tipologias!$C$43:$D$47,2,FALSE)</f>
        <v>0.5</v>
      </c>
      <c r="AI189" s="50">
        <f>VLOOKUP($Y189,Tipologias!$C$51:$D$59,2,FALSE)</f>
        <v>2.5</v>
      </c>
      <c r="AJ189" s="50" t="str">
        <f t="shared" si="54"/>
        <v>MEDIO</v>
      </c>
      <c r="AK189" s="50" t="str">
        <f>VLOOKUP($W189,Tipologias!$C$33:$E$37,3,FALSE)</f>
        <v>ALTO</v>
      </c>
      <c r="AL189" s="50" t="str">
        <f t="shared" si="55"/>
        <v>ALTO</v>
      </c>
      <c r="AM189" s="51" t="str">
        <f t="shared" si="56"/>
        <v>ALTO</v>
      </c>
      <c r="AN189" s="50" t="str">
        <f t="shared" si="57"/>
        <v>2) INFORMACIÓN PÚBLICA CLASIFICADA</v>
      </c>
      <c r="AO189" s="50" t="e">
        <f>VLOOKUP($T189,Tipologias!$C$6:$I$21,3,FALSE)</f>
        <v>#N/A</v>
      </c>
      <c r="AP189" s="50" t="e">
        <f t="shared" si="58"/>
        <v>#N/A</v>
      </c>
      <c r="AQ189" s="50" t="e">
        <f>VLOOKUP($T189,Tipologias!$C$6:$I$21,5,FALSE)</f>
        <v>#N/A</v>
      </c>
      <c r="AR189" s="180" t="s">
        <v>146</v>
      </c>
    </row>
    <row r="190" spans="1:482" ht="67.5" customHeight="1" x14ac:dyDescent="0.2">
      <c r="A190" s="50" t="s">
        <v>124</v>
      </c>
      <c r="B190" s="50" t="s">
        <v>125</v>
      </c>
      <c r="C190" s="50" t="s">
        <v>126</v>
      </c>
      <c r="D190" s="50" t="s">
        <v>125</v>
      </c>
      <c r="E190" s="50" t="s">
        <v>347</v>
      </c>
      <c r="F190" s="50" t="s">
        <v>788</v>
      </c>
      <c r="G190" s="50" t="s">
        <v>186</v>
      </c>
      <c r="H190" s="50" t="s">
        <v>816</v>
      </c>
      <c r="I190" s="152" t="s">
        <v>1827</v>
      </c>
      <c r="J190" s="50" t="s">
        <v>132</v>
      </c>
      <c r="K190" s="50" t="s">
        <v>281</v>
      </c>
      <c r="L190" s="50" t="s">
        <v>803</v>
      </c>
      <c r="M190" s="50" t="s">
        <v>815</v>
      </c>
      <c r="N190" s="50" t="s">
        <v>1828</v>
      </c>
      <c r="O190" s="50" t="s">
        <v>137</v>
      </c>
      <c r="P190" s="153">
        <v>42370</v>
      </c>
      <c r="Q190" s="50" t="s">
        <v>138</v>
      </c>
      <c r="R190" s="50" t="s">
        <v>126</v>
      </c>
      <c r="S190" s="50" t="s">
        <v>125</v>
      </c>
      <c r="T190" s="50" t="s">
        <v>264</v>
      </c>
      <c r="U190" s="50" t="s">
        <v>140</v>
      </c>
      <c r="V190" s="50" t="e">
        <f t="shared" si="52"/>
        <v>#N/A</v>
      </c>
      <c r="W190" s="50" t="s">
        <v>153</v>
      </c>
      <c r="X190" s="50" t="s">
        <v>282</v>
      </c>
      <c r="Y190" s="50" t="s">
        <v>1212</v>
      </c>
      <c r="Z190" s="50" t="s">
        <v>144</v>
      </c>
      <c r="AA190" s="153">
        <v>45657</v>
      </c>
      <c r="AB190" s="50" t="s">
        <v>145</v>
      </c>
      <c r="AC190" s="153">
        <v>45058</v>
      </c>
      <c r="AD190" s="50" t="str">
        <f>VLOOKUP($T190,Tipologias!$F$64:$G$67,2,FALSE)</f>
        <v>MEDIO</v>
      </c>
      <c r="AE190" s="50">
        <f t="shared" si="51"/>
        <v>2</v>
      </c>
      <c r="AF190" s="50" t="str">
        <f>VLOOKUP($U190,Tipologias!$C$25:$E$29,3,FALSE)</f>
        <v>MEDIO</v>
      </c>
      <c r="AG190" s="50">
        <f t="shared" si="53"/>
        <v>2</v>
      </c>
      <c r="AH190" s="50">
        <f>VLOOKUP($X190,Tipologias!$C$43:$D$47,2,FALSE)</f>
        <v>2</v>
      </c>
      <c r="AI190" s="50">
        <f>VLOOKUP($Y190,Tipologias!$C$51:$D$59,2,FALSE)</f>
        <v>2.5</v>
      </c>
      <c r="AJ190" s="50" t="str">
        <f>IF(MAX(AE189,AG189)=3,"ALTO",IF(MAX(AE189,AG189)=2,"MEDIO","BAJO"))</f>
        <v>MEDIO</v>
      </c>
      <c r="AK190" s="50" t="str">
        <f>VLOOKUP($W190,Tipologias!$C$33:$E$37,3,FALSE)</f>
        <v>ALTO</v>
      </c>
      <c r="AL190" s="50" t="str">
        <f t="shared" si="55"/>
        <v>ALTO</v>
      </c>
      <c r="AM190" s="51" t="str">
        <f t="shared" ref="AM190:AM197" si="62">IF(AJ190="ALTO","ALTO",IF(AK190="ALTO","ALTO",IF(AL190="ALTO","ALTO",IF(AJ190="MEDIO", "MEDIO",IF(AK190="MEDIO","MEDIO",IF(AL190="MEDIO","MEDIO","BAJO"))))))</f>
        <v>ALTO</v>
      </c>
      <c r="AN190" s="50" t="str">
        <f t="shared" ref="AN190:AN197" si="63">T190</f>
        <v>2) INFORMACIÓN PÚBLICA CLASIFICADA</v>
      </c>
      <c r="AO190" s="50" t="e">
        <f>VLOOKUP($T190,Tipologias!$C$6:$I$21,3,FALSE)</f>
        <v>#N/A</v>
      </c>
      <c r="AP190" s="50" t="e">
        <f t="shared" si="58"/>
        <v>#N/A</v>
      </c>
      <c r="AQ190" s="50" t="e">
        <f>VLOOKUP($T190,Tipologias!$C$6:$I$21,5,FALSE)</f>
        <v>#N/A</v>
      </c>
      <c r="AR190" s="180" t="s">
        <v>146</v>
      </c>
    </row>
    <row r="191" spans="1:482" ht="67.5" customHeight="1" x14ac:dyDescent="0.2">
      <c r="A191" s="50" t="s">
        <v>124</v>
      </c>
      <c r="B191" s="50" t="s">
        <v>125</v>
      </c>
      <c r="C191" s="50" t="s">
        <v>126</v>
      </c>
      <c r="D191" s="50" t="s">
        <v>125</v>
      </c>
      <c r="E191" s="50" t="s">
        <v>347</v>
      </c>
      <c r="F191" s="50" t="s">
        <v>788</v>
      </c>
      <c r="G191" s="50" t="s">
        <v>186</v>
      </c>
      <c r="H191" s="50" t="s">
        <v>818</v>
      </c>
      <c r="I191" s="152" t="s">
        <v>1829</v>
      </c>
      <c r="J191" s="50" t="s">
        <v>132</v>
      </c>
      <c r="K191" s="50" t="s">
        <v>281</v>
      </c>
      <c r="L191" s="50" t="s">
        <v>803</v>
      </c>
      <c r="M191" s="50" t="s">
        <v>815</v>
      </c>
      <c r="N191" s="50" t="s">
        <v>1828</v>
      </c>
      <c r="O191" s="50" t="s">
        <v>137</v>
      </c>
      <c r="P191" s="153">
        <v>42370</v>
      </c>
      <c r="Q191" s="50" t="s">
        <v>138</v>
      </c>
      <c r="R191" s="50" t="s">
        <v>126</v>
      </c>
      <c r="S191" s="50" t="s">
        <v>125</v>
      </c>
      <c r="T191" s="50" t="s">
        <v>264</v>
      </c>
      <c r="U191" s="50" t="s">
        <v>140</v>
      </c>
      <c r="V191" s="50" t="e">
        <f t="shared" si="52"/>
        <v>#N/A</v>
      </c>
      <c r="W191" s="50" t="s">
        <v>153</v>
      </c>
      <c r="X191" s="50" t="s">
        <v>142</v>
      </c>
      <c r="Y191" s="50" t="s">
        <v>1212</v>
      </c>
      <c r="Z191" s="50" t="s">
        <v>144</v>
      </c>
      <c r="AA191" s="153">
        <v>45657</v>
      </c>
      <c r="AB191" s="50" t="s">
        <v>145</v>
      </c>
      <c r="AC191" s="153">
        <v>45058</v>
      </c>
      <c r="AD191" s="50" t="str">
        <f>VLOOKUP($T191,Tipologias!$F$64:$G$67,2,FALSE)</f>
        <v>MEDIO</v>
      </c>
      <c r="AE191" s="50">
        <f t="shared" si="51"/>
        <v>2</v>
      </c>
      <c r="AF191" s="50" t="str">
        <f>VLOOKUP($U191,Tipologias!$C$25:$E$29,3,FALSE)</f>
        <v>MEDIO</v>
      </c>
      <c r="AG191" s="50">
        <f t="shared" si="53"/>
        <v>2</v>
      </c>
      <c r="AH191" s="50">
        <f>VLOOKUP($X191,Tipologias!$C$43:$D$47,2,FALSE)</f>
        <v>0.5</v>
      </c>
      <c r="AI191" s="50">
        <f>VLOOKUP($Y191,Tipologias!$C$51:$D$59,2,FALSE)</f>
        <v>2.5</v>
      </c>
      <c r="AJ191" s="50" t="str">
        <f>IF(MAX(AE189,AG189)=3,"ALTO",IF(MAX(AE189,AG189)=2,"MEDIO","BAJO"))</f>
        <v>MEDIO</v>
      </c>
      <c r="AK191" s="50" t="str">
        <f>VLOOKUP($W191,Tipologias!$C$33:$E$37,3,FALSE)</f>
        <v>ALTO</v>
      </c>
      <c r="AL191" s="50" t="str">
        <f t="shared" si="55"/>
        <v>ALTO</v>
      </c>
      <c r="AM191" s="51" t="str">
        <f t="shared" si="62"/>
        <v>ALTO</v>
      </c>
      <c r="AN191" s="50" t="str">
        <f t="shared" si="63"/>
        <v>2) INFORMACIÓN PÚBLICA CLASIFICADA</v>
      </c>
      <c r="AO191" s="50" t="e">
        <f>VLOOKUP($T191,Tipologias!$C$6:$I$21,3,FALSE)</f>
        <v>#N/A</v>
      </c>
      <c r="AP191" s="50" t="e">
        <f t="shared" si="58"/>
        <v>#N/A</v>
      </c>
      <c r="AQ191" s="50" t="e">
        <f>VLOOKUP($T191,Tipologias!$C$6:$I$21,5,FALSE)</f>
        <v>#N/A</v>
      </c>
      <c r="AR191" s="180" t="s">
        <v>146</v>
      </c>
    </row>
    <row r="192" spans="1:482" ht="67.5" customHeight="1" x14ac:dyDescent="0.2">
      <c r="A192" s="50" t="s">
        <v>124</v>
      </c>
      <c r="B192" s="50" t="s">
        <v>125</v>
      </c>
      <c r="C192" s="50" t="s">
        <v>126</v>
      </c>
      <c r="D192" s="50" t="s">
        <v>125</v>
      </c>
      <c r="E192" s="50" t="s">
        <v>347</v>
      </c>
      <c r="F192" s="50" t="s">
        <v>788</v>
      </c>
      <c r="G192" s="50" t="s">
        <v>186</v>
      </c>
      <c r="H192" s="50" t="s">
        <v>820</v>
      </c>
      <c r="I192" s="152" t="s">
        <v>1830</v>
      </c>
      <c r="J192" s="50" t="s">
        <v>132</v>
      </c>
      <c r="K192" s="50" t="s">
        <v>281</v>
      </c>
      <c r="L192" s="50" t="s">
        <v>803</v>
      </c>
      <c r="M192" s="50" t="s">
        <v>815</v>
      </c>
      <c r="N192" s="50" t="s">
        <v>1828</v>
      </c>
      <c r="O192" s="50" t="s">
        <v>137</v>
      </c>
      <c r="P192" s="153">
        <v>42370</v>
      </c>
      <c r="Q192" s="50" t="s">
        <v>138</v>
      </c>
      <c r="R192" s="50" t="s">
        <v>126</v>
      </c>
      <c r="S192" s="50" t="s">
        <v>125</v>
      </c>
      <c r="T192" s="50" t="s">
        <v>264</v>
      </c>
      <c r="U192" s="50" t="s">
        <v>140</v>
      </c>
      <c r="V192" s="50" t="e">
        <f t="shared" si="52"/>
        <v>#N/A</v>
      </c>
      <c r="W192" s="50" t="s">
        <v>153</v>
      </c>
      <c r="X192" s="50" t="s">
        <v>142</v>
      </c>
      <c r="Y192" s="50" t="s">
        <v>1212</v>
      </c>
      <c r="Z192" s="50" t="s">
        <v>144</v>
      </c>
      <c r="AA192" s="153">
        <v>45657</v>
      </c>
      <c r="AB192" s="50" t="s">
        <v>145</v>
      </c>
      <c r="AC192" s="153">
        <v>45058</v>
      </c>
      <c r="AD192" s="50" t="str">
        <f>VLOOKUP($T192,Tipologias!$F$64:$G$67,2,FALSE)</f>
        <v>MEDIO</v>
      </c>
      <c r="AE192" s="50">
        <f t="shared" si="51"/>
        <v>2</v>
      </c>
      <c r="AF192" s="50" t="str">
        <f>VLOOKUP($U192,Tipologias!$C$25:$E$29,3,FALSE)</f>
        <v>MEDIO</v>
      </c>
      <c r="AG192" s="50">
        <f t="shared" si="53"/>
        <v>2</v>
      </c>
      <c r="AH192" s="50">
        <f>VLOOKUP($X192,Tipologias!$C$43:$D$47,2,FALSE)</f>
        <v>0.5</v>
      </c>
      <c r="AI192" s="50">
        <f>VLOOKUP($Y192,Tipologias!$C$51:$D$59,2,FALSE)</f>
        <v>2.5</v>
      </c>
      <c r="AJ192" s="50" t="str">
        <f>IF(MAX(AE189,AG189)=3,"ALTO",IF(MAX(AE189,AG189)=2,"MEDIO","BAJO"))</f>
        <v>MEDIO</v>
      </c>
      <c r="AK192" s="50" t="str">
        <f>VLOOKUP($W192,Tipologias!$C$33:$E$37,3,FALSE)</f>
        <v>ALTO</v>
      </c>
      <c r="AL192" s="50" t="str">
        <f t="shared" si="55"/>
        <v>ALTO</v>
      </c>
      <c r="AM192" s="51" t="str">
        <f t="shared" si="62"/>
        <v>ALTO</v>
      </c>
      <c r="AN192" s="50" t="str">
        <f t="shared" si="63"/>
        <v>2) INFORMACIÓN PÚBLICA CLASIFICADA</v>
      </c>
      <c r="AO192" s="50" t="e">
        <f>VLOOKUP($T192,Tipologias!$C$6:$I$21,3,FALSE)</f>
        <v>#N/A</v>
      </c>
      <c r="AP192" s="50" t="e">
        <f t="shared" si="58"/>
        <v>#N/A</v>
      </c>
      <c r="AQ192" s="50" t="e">
        <f>VLOOKUP($T192,Tipologias!$C$6:$I$21,5,FALSE)</f>
        <v>#N/A</v>
      </c>
      <c r="AR192" s="180" t="s">
        <v>146</v>
      </c>
    </row>
    <row r="193" spans="1:44" ht="67.5" customHeight="1" x14ac:dyDescent="0.2">
      <c r="A193" s="50" t="s">
        <v>124</v>
      </c>
      <c r="B193" s="50" t="s">
        <v>125</v>
      </c>
      <c r="C193" s="50" t="s">
        <v>126</v>
      </c>
      <c r="D193" s="50" t="s">
        <v>125</v>
      </c>
      <c r="E193" s="50" t="s">
        <v>347</v>
      </c>
      <c r="F193" s="50" t="s">
        <v>788</v>
      </c>
      <c r="G193" s="50" t="s">
        <v>186</v>
      </c>
      <c r="H193" s="50" t="s">
        <v>822</v>
      </c>
      <c r="I193" s="152" t="s">
        <v>1831</v>
      </c>
      <c r="J193" s="50" t="s">
        <v>132</v>
      </c>
      <c r="K193" s="50" t="s">
        <v>281</v>
      </c>
      <c r="L193" s="50" t="s">
        <v>803</v>
      </c>
      <c r="M193" s="50" t="s">
        <v>815</v>
      </c>
      <c r="N193" s="50" t="s">
        <v>1828</v>
      </c>
      <c r="O193" s="50" t="s">
        <v>137</v>
      </c>
      <c r="P193" s="153">
        <v>42370</v>
      </c>
      <c r="Q193" s="50" t="s">
        <v>138</v>
      </c>
      <c r="R193" s="50" t="s">
        <v>126</v>
      </c>
      <c r="S193" s="50" t="s">
        <v>125</v>
      </c>
      <c r="T193" s="50" t="s">
        <v>264</v>
      </c>
      <c r="U193" s="50" t="s">
        <v>140</v>
      </c>
      <c r="V193" s="50" t="e">
        <f t="shared" si="52"/>
        <v>#N/A</v>
      </c>
      <c r="W193" s="50" t="s">
        <v>168</v>
      </c>
      <c r="X193" s="50" t="s">
        <v>142</v>
      </c>
      <c r="Y193" s="50" t="s">
        <v>1212</v>
      </c>
      <c r="Z193" s="50" t="s">
        <v>144</v>
      </c>
      <c r="AA193" s="153">
        <v>45657</v>
      </c>
      <c r="AB193" s="50" t="s">
        <v>145</v>
      </c>
      <c r="AC193" s="153">
        <v>45058</v>
      </c>
      <c r="AD193" s="50" t="str">
        <f>VLOOKUP($T193,Tipologias!$F$64:$G$67,2,FALSE)</f>
        <v>MEDIO</v>
      </c>
      <c r="AE193" s="50">
        <f t="shared" si="51"/>
        <v>2</v>
      </c>
      <c r="AF193" s="50" t="str">
        <f>VLOOKUP($U193,Tipologias!$C$25:$E$29,3,FALSE)</f>
        <v>MEDIO</v>
      </c>
      <c r="AG193" s="50">
        <f t="shared" si="53"/>
        <v>2</v>
      </c>
      <c r="AH193" s="50">
        <f>VLOOKUP($X193,Tipologias!$C$43:$D$47,2,FALSE)</f>
        <v>0.5</v>
      </c>
      <c r="AI193" s="50">
        <f>VLOOKUP($Y193,Tipologias!$C$51:$D$59,2,FALSE)</f>
        <v>2.5</v>
      </c>
      <c r="AJ193" s="50" t="str">
        <f>IF(MAX(AE189,AG189)=3,"ALTO",IF(MAX(AE189,AG189)=2,"MEDIO","BAJO"))</f>
        <v>MEDIO</v>
      </c>
      <c r="AK193" s="50" t="str">
        <f>VLOOKUP($W193,Tipologias!$C$33:$E$37,3,FALSE)</f>
        <v>MEDIO</v>
      </c>
      <c r="AL193" s="50" t="str">
        <f t="shared" si="55"/>
        <v>ALTO</v>
      </c>
      <c r="AM193" s="51" t="str">
        <f t="shared" si="62"/>
        <v>ALTO</v>
      </c>
      <c r="AN193" s="50" t="str">
        <f t="shared" si="63"/>
        <v>2) INFORMACIÓN PÚBLICA CLASIFICADA</v>
      </c>
      <c r="AO193" s="50" t="e">
        <f>VLOOKUP($T193,Tipologias!$C$6:$I$21,3,FALSE)</f>
        <v>#N/A</v>
      </c>
      <c r="AP193" s="50" t="e">
        <f t="shared" si="58"/>
        <v>#N/A</v>
      </c>
      <c r="AQ193" s="50" t="e">
        <f>VLOOKUP($T193,Tipologias!$C$6:$I$21,5,FALSE)</f>
        <v>#N/A</v>
      </c>
      <c r="AR193" s="180" t="s">
        <v>146</v>
      </c>
    </row>
    <row r="194" spans="1:44" ht="67.5" customHeight="1" x14ac:dyDescent="0.2">
      <c r="A194" s="50" t="s">
        <v>124</v>
      </c>
      <c r="B194" s="50" t="s">
        <v>125</v>
      </c>
      <c r="C194" s="50" t="s">
        <v>126</v>
      </c>
      <c r="D194" s="50" t="s">
        <v>125</v>
      </c>
      <c r="E194" s="50" t="s">
        <v>347</v>
      </c>
      <c r="F194" s="50" t="s">
        <v>788</v>
      </c>
      <c r="G194" s="50" t="s">
        <v>186</v>
      </c>
      <c r="H194" s="50" t="s">
        <v>824</v>
      </c>
      <c r="I194" s="152" t="s">
        <v>1832</v>
      </c>
      <c r="J194" s="50" t="s">
        <v>132</v>
      </c>
      <c r="K194" s="50" t="s">
        <v>281</v>
      </c>
      <c r="L194" s="50" t="s">
        <v>803</v>
      </c>
      <c r="M194" s="50" t="s">
        <v>815</v>
      </c>
      <c r="N194" s="50" t="s">
        <v>1828</v>
      </c>
      <c r="O194" s="50" t="s">
        <v>137</v>
      </c>
      <c r="P194" s="153">
        <v>42370</v>
      </c>
      <c r="Q194" s="50" t="s">
        <v>138</v>
      </c>
      <c r="R194" s="50" t="s">
        <v>126</v>
      </c>
      <c r="S194" s="50" t="s">
        <v>125</v>
      </c>
      <c r="T194" s="50" t="s">
        <v>264</v>
      </c>
      <c r="U194" s="50" t="s">
        <v>140</v>
      </c>
      <c r="V194" s="50" t="e">
        <f t="shared" si="52"/>
        <v>#N/A</v>
      </c>
      <c r="W194" s="50" t="s">
        <v>153</v>
      </c>
      <c r="X194" s="50" t="s">
        <v>142</v>
      </c>
      <c r="Y194" s="50" t="s">
        <v>1212</v>
      </c>
      <c r="Z194" s="50" t="s">
        <v>144</v>
      </c>
      <c r="AA194" s="153">
        <v>45657</v>
      </c>
      <c r="AB194" s="50" t="s">
        <v>145</v>
      </c>
      <c r="AC194" s="153">
        <v>45058</v>
      </c>
      <c r="AD194" s="50" t="str">
        <f>VLOOKUP($T194,Tipologias!$F$64:$G$67,2,FALSE)</f>
        <v>MEDIO</v>
      </c>
      <c r="AE194" s="50">
        <f t="shared" si="51"/>
        <v>2</v>
      </c>
      <c r="AF194" s="50" t="str">
        <f>VLOOKUP($U194,Tipologias!$C$25:$E$29,3,FALSE)</f>
        <v>MEDIO</v>
      </c>
      <c r="AG194" s="50">
        <f t="shared" si="53"/>
        <v>2</v>
      </c>
      <c r="AH194" s="50">
        <f>VLOOKUP($X194,Tipologias!$C$43:$D$47,2,FALSE)</f>
        <v>0.5</v>
      </c>
      <c r="AI194" s="50">
        <f>VLOOKUP($Y194,Tipologias!$C$51:$D$59,2,FALSE)</f>
        <v>2.5</v>
      </c>
      <c r="AJ194" s="50" t="str">
        <f>IF(MAX(AE189,AG189)=3,"ALTO",IF(MAX(AE189,AG189)=2,"MEDIO","BAJO"))</f>
        <v>MEDIO</v>
      </c>
      <c r="AK194" s="50" t="str">
        <f>VLOOKUP($W194,Tipologias!$C$33:$E$37,3,FALSE)</f>
        <v>ALTO</v>
      </c>
      <c r="AL194" s="50" t="str">
        <f t="shared" si="55"/>
        <v>ALTO</v>
      </c>
      <c r="AM194" s="51" t="str">
        <f t="shared" si="62"/>
        <v>ALTO</v>
      </c>
      <c r="AN194" s="50" t="str">
        <f t="shared" si="63"/>
        <v>2) INFORMACIÓN PÚBLICA CLASIFICADA</v>
      </c>
      <c r="AO194" s="50" t="e">
        <f>VLOOKUP($T194,Tipologias!$C$6:$I$21,3,FALSE)</f>
        <v>#N/A</v>
      </c>
      <c r="AP194" s="50" t="e">
        <f t="shared" si="58"/>
        <v>#N/A</v>
      </c>
      <c r="AQ194" s="50" t="e">
        <f>VLOOKUP($T194,Tipologias!$C$6:$I$21,5,FALSE)</f>
        <v>#N/A</v>
      </c>
      <c r="AR194" s="180" t="s">
        <v>146</v>
      </c>
    </row>
    <row r="195" spans="1:44" ht="67.5" customHeight="1" x14ac:dyDescent="0.2">
      <c r="A195" s="50" t="s">
        <v>124</v>
      </c>
      <c r="B195" s="50" t="s">
        <v>125</v>
      </c>
      <c r="C195" s="50" t="s">
        <v>126</v>
      </c>
      <c r="D195" s="50" t="s">
        <v>125</v>
      </c>
      <c r="E195" s="50" t="s">
        <v>347</v>
      </c>
      <c r="F195" s="50" t="s">
        <v>788</v>
      </c>
      <c r="G195" s="50" t="s">
        <v>186</v>
      </c>
      <c r="H195" s="50" t="s">
        <v>826</v>
      </c>
      <c r="I195" s="152" t="s">
        <v>1833</v>
      </c>
      <c r="J195" s="50" t="s">
        <v>132</v>
      </c>
      <c r="K195" s="50" t="s">
        <v>281</v>
      </c>
      <c r="L195" s="50" t="s">
        <v>803</v>
      </c>
      <c r="M195" s="50" t="s">
        <v>815</v>
      </c>
      <c r="N195" s="50" t="s">
        <v>1828</v>
      </c>
      <c r="O195" s="50" t="s">
        <v>137</v>
      </c>
      <c r="P195" s="153">
        <v>42370</v>
      </c>
      <c r="Q195" s="50" t="s">
        <v>138</v>
      </c>
      <c r="R195" s="50" t="s">
        <v>126</v>
      </c>
      <c r="S195" s="50" t="s">
        <v>125</v>
      </c>
      <c r="T195" s="50" t="s">
        <v>264</v>
      </c>
      <c r="U195" s="50" t="s">
        <v>140</v>
      </c>
      <c r="V195" s="50" t="e">
        <f t="shared" si="52"/>
        <v>#N/A</v>
      </c>
      <c r="W195" s="50" t="s">
        <v>168</v>
      </c>
      <c r="X195" s="50" t="s">
        <v>179</v>
      </c>
      <c r="Y195" s="50" t="s">
        <v>1212</v>
      </c>
      <c r="Z195" s="50" t="s">
        <v>144</v>
      </c>
      <c r="AA195" s="153">
        <v>45657</v>
      </c>
      <c r="AB195" s="50" t="s">
        <v>145</v>
      </c>
      <c r="AC195" s="153">
        <v>45058</v>
      </c>
      <c r="AD195" s="50" t="str">
        <f>VLOOKUP($T195,Tipologias!$F$64:$G$67,2,FALSE)</f>
        <v>MEDIO</v>
      </c>
      <c r="AE195" s="50">
        <f t="shared" si="51"/>
        <v>2</v>
      </c>
      <c r="AF195" s="50" t="str">
        <f>VLOOKUP($U195,Tipologias!$C$25:$E$29,3,FALSE)</f>
        <v>MEDIO</v>
      </c>
      <c r="AG195" s="50">
        <f>IF(U195="",0,IF(AF195="Bajo",1,IF(AF195="Medio",2,3)))</f>
        <v>2</v>
      </c>
      <c r="AH195" s="50">
        <f>VLOOKUP($X195,Tipologias!$C$43:$D$47,2,FALSE)</f>
        <v>0</v>
      </c>
      <c r="AI195" s="50">
        <f>VLOOKUP($Y195,Tipologias!$C$51:$D$59,2,FALSE)</f>
        <v>2.5</v>
      </c>
      <c r="AJ195" s="50" t="str">
        <f>IF(MAX(AE189,AG189)=3,"ALTO",IF(MAX(AE189,AG189)=2,"MEDIO","BAJO"))</f>
        <v>MEDIO</v>
      </c>
      <c r="AK195" s="50" t="str">
        <f>VLOOKUP($W195,Tipologias!$C$33:$E$37,3,FALSE)</f>
        <v>MEDIO</v>
      </c>
      <c r="AL195" s="50" t="str">
        <f t="shared" si="55"/>
        <v>MEDIO</v>
      </c>
      <c r="AM195" s="51" t="str">
        <f t="shared" si="62"/>
        <v>MEDIO</v>
      </c>
      <c r="AN195" s="50" t="str">
        <f t="shared" si="63"/>
        <v>2) INFORMACIÓN PÚBLICA CLASIFICADA</v>
      </c>
      <c r="AO195" s="50" t="e">
        <f>VLOOKUP($T195,Tipologias!$C$6:$I$21,3,FALSE)</f>
        <v>#N/A</v>
      </c>
      <c r="AP195" s="50" t="e">
        <f t="shared" si="58"/>
        <v>#N/A</v>
      </c>
      <c r="AQ195" s="50" t="e">
        <f>VLOOKUP($T195,Tipologias!$C$6:$I$21,5,FALSE)</f>
        <v>#N/A</v>
      </c>
      <c r="AR195" s="180" t="s">
        <v>146</v>
      </c>
    </row>
    <row r="196" spans="1:44" ht="67.5" customHeight="1" x14ac:dyDescent="0.2">
      <c r="A196" s="50" t="s">
        <v>124</v>
      </c>
      <c r="B196" s="50" t="s">
        <v>125</v>
      </c>
      <c r="C196" s="50" t="s">
        <v>126</v>
      </c>
      <c r="D196" s="50" t="s">
        <v>125</v>
      </c>
      <c r="E196" s="50" t="s">
        <v>347</v>
      </c>
      <c r="F196" s="50" t="s">
        <v>788</v>
      </c>
      <c r="G196" s="50" t="s">
        <v>186</v>
      </c>
      <c r="H196" s="50" t="s">
        <v>828</v>
      </c>
      <c r="I196" s="152" t="s">
        <v>829</v>
      </c>
      <c r="J196" s="50" t="s">
        <v>132</v>
      </c>
      <c r="K196" s="50" t="s">
        <v>281</v>
      </c>
      <c r="L196" s="50" t="s">
        <v>803</v>
      </c>
      <c r="M196" s="50" t="s">
        <v>815</v>
      </c>
      <c r="N196" s="50" t="s">
        <v>1828</v>
      </c>
      <c r="O196" s="50" t="s">
        <v>137</v>
      </c>
      <c r="P196" s="153">
        <v>42370</v>
      </c>
      <c r="Q196" s="50" t="s">
        <v>138</v>
      </c>
      <c r="R196" s="50" t="s">
        <v>126</v>
      </c>
      <c r="S196" s="50" t="s">
        <v>125</v>
      </c>
      <c r="T196" s="50" t="s">
        <v>264</v>
      </c>
      <c r="U196" s="50" t="s">
        <v>140</v>
      </c>
      <c r="V196" s="50" t="e">
        <f t="shared" si="52"/>
        <v>#N/A</v>
      </c>
      <c r="W196" s="50" t="s">
        <v>153</v>
      </c>
      <c r="X196" s="50" t="s">
        <v>142</v>
      </c>
      <c r="Y196" s="50" t="s">
        <v>1212</v>
      </c>
      <c r="Z196" s="50" t="s">
        <v>144</v>
      </c>
      <c r="AA196" s="153">
        <v>45657</v>
      </c>
      <c r="AB196" s="50" t="s">
        <v>145</v>
      </c>
      <c r="AC196" s="153">
        <v>45058</v>
      </c>
      <c r="AD196" s="50" t="str">
        <f>VLOOKUP($T196,Tipologias!$F$64:$G$67,2,FALSE)</f>
        <v>MEDIO</v>
      </c>
      <c r="AE196" s="50">
        <f t="shared" ref="AE196:AE242" si="64">IF(T196="",0,IF(AD196="Bajo",1,IF(AD196="Medio",2,3)))</f>
        <v>2</v>
      </c>
      <c r="AF196" s="50" t="str">
        <f>VLOOKUP($U196,Tipologias!$C$25:$E$29,3,FALSE)</f>
        <v>MEDIO</v>
      </c>
      <c r="AG196" s="50">
        <f t="shared" si="53"/>
        <v>2</v>
      </c>
      <c r="AH196" s="50">
        <f>VLOOKUP($X196,Tipologias!$C$43:$D$47,2,FALSE)</f>
        <v>0.5</v>
      </c>
      <c r="AI196" s="50">
        <f>VLOOKUP($Y196,Tipologias!$C$51:$D$59,2,FALSE)</f>
        <v>2.5</v>
      </c>
      <c r="AJ196" s="50" t="str">
        <f>IF(MAX(AE189,AG189)=3,"ALTO",IF(MAX(AE189,AG189)=2,"MEDIO","BAJO"))</f>
        <v>MEDIO</v>
      </c>
      <c r="AK196" s="50" t="str">
        <f>VLOOKUP($W196,Tipologias!$C$33:$E$37,3,FALSE)</f>
        <v>ALTO</v>
      </c>
      <c r="AL196" s="50" t="str">
        <f t="shared" si="55"/>
        <v>ALTO</v>
      </c>
      <c r="AM196" s="51" t="str">
        <f t="shared" si="62"/>
        <v>ALTO</v>
      </c>
      <c r="AN196" s="50" t="str">
        <f t="shared" si="63"/>
        <v>2) INFORMACIÓN PÚBLICA CLASIFICADA</v>
      </c>
      <c r="AO196" s="50" t="e">
        <f>VLOOKUP($T196,Tipologias!$C$6:$I$21,3,FALSE)</f>
        <v>#N/A</v>
      </c>
      <c r="AP196" s="50" t="e">
        <f t="shared" si="58"/>
        <v>#N/A</v>
      </c>
      <c r="AQ196" s="50" t="e">
        <f>VLOOKUP($T196,Tipologias!$C$6:$I$21,5,FALSE)</f>
        <v>#N/A</v>
      </c>
      <c r="AR196" s="180" t="s">
        <v>146</v>
      </c>
    </row>
    <row r="197" spans="1:44" ht="67.5" customHeight="1" x14ac:dyDescent="0.2">
      <c r="A197" s="50" t="s">
        <v>354</v>
      </c>
      <c r="B197" s="50" t="s">
        <v>464</v>
      </c>
      <c r="C197" s="50" t="s">
        <v>255</v>
      </c>
      <c r="D197" s="50" t="s">
        <v>465</v>
      </c>
      <c r="E197" s="50" t="s">
        <v>127</v>
      </c>
      <c r="F197" s="50" t="s">
        <v>128</v>
      </c>
      <c r="G197" s="50" t="s">
        <v>1598</v>
      </c>
      <c r="H197" s="50" t="s">
        <v>1598</v>
      </c>
      <c r="I197" s="152" t="s">
        <v>1599</v>
      </c>
      <c r="J197" s="50" t="s">
        <v>132</v>
      </c>
      <c r="K197" s="50" t="s">
        <v>177</v>
      </c>
      <c r="L197" s="50" t="s">
        <v>1595</v>
      </c>
      <c r="M197" s="50" t="s">
        <v>259</v>
      </c>
      <c r="N197" s="50" t="s">
        <v>474</v>
      </c>
      <c r="O197" s="50" t="s">
        <v>186</v>
      </c>
      <c r="P197" s="153">
        <v>45245</v>
      </c>
      <c r="Q197" s="50" t="s">
        <v>485</v>
      </c>
      <c r="R197" s="50" t="s">
        <v>1596</v>
      </c>
      <c r="S197" s="50" t="s">
        <v>1596</v>
      </c>
      <c r="T197" s="50" t="s">
        <v>264</v>
      </c>
      <c r="U197" s="50" t="s">
        <v>140</v>
      </c>
      <c r="V197" s="50"/>
      <c r="W197" s="50" t="s">
        <v>168</v>
      </c>
      <c r="X197" s="50" t="s">
        <v>224</v>
      </c>
      <c r="Y197" s="50" t="s">
        <v>200</v>
      </c>
      <c r="Z197" s="50"/>
      <c r="AA197" s="153"/>
      <c r="AB197" s="50"/>
      <c r="AC197" s="153"/>
      <c r="AD197" s="50"/>
      <c r="AE197" s="50"/>
      <c r="AF197" s="50"/>
      <c r="AG197" s="50"/>
      <c r="AH197" s="50"/>
      <c r="AI197" s="50"/>
      <c r="AJ197" s="50" t="str">
        <f>IF(MAX(AE197,AG197)=3,"ALTO",IF(MAX(AE197,AG197)=2,"MEDIO","BAJO"))</f>
        <v>BAJO</v>
      </c>
      <c r="AK197" s="50" t="str">
        <f>VLOOKUP($W197,Tipologias!$C$33:$E$37,3,FALSE)</f>
        <v>MEDIO</v>
      </c>
      <c r="AL197" s="50" t="str">
        <f t="shared" si="55"/>
        <v>BAJO</v>
      </c>
      <c r="AM197" s="51" t="str">
        <f t="shared" si="62"/>
        <v>MEDIO</v>
      </c>
      <c r="AN197" s="50" t="str">
        <f t="shared" si="63"/>
        <v>2) INFORMACIÓN PÚBLICA CLASIFICADA</v>
      </c>
      <c r="AO197" s="50"/>
      <c r="AP197" s="50"/>
      <c r="AQ197" s="50"/>
      <c r="AR197" s="180" t="s">
        <v>146</v>
      </c>
    </row>
    <row r="198" spans="1:44" ht="67.5" customHeight="1" x14ac:dyDescent="0.2">
      <c r="A198" s="50" t="s">
        <v>354</v>
      </c>
      <c r="B198" s="50" t="s">
        <v>464</v>
      </c>
      <c r="C198" s="50" t="s">
        <v>255</v>
      </c>
      <c r="D198" s="50" t="s">
        <v>465</v>
      </c>
      <c r="E198" s="50" t="s">
        <v>127</v>
      </c>
      <c r="F198" s="50" t="s">
        <v>128</v>
      </c>
      <c r="G198" s="50" t="s">
        <v>129</v>
      </c>
      <c r="H198" s="50" t="s">
        <v>129</v>
      </c>
      <c r="I198" s="152" t="s">
        <v>1600</v>
      </c>
      <c r="J198" s="50" t="s">
        <v>132</v>
      </c>
      <c r="K198" s="50" t="s">
        <v>177</v>
      </c>
      <c r="L198" s="50" t="s">
        <v>1595</v>
      </c>
      <c r="M198" s="50" t="s">
        <v>259</v>
      </c>
      <c r="N198" s="50" t="s">
        <v>474</v>
      </c>
      <c r="O198" s="50" t="s">
        <v>186</v>
      </c>
      <c r="P198" s="153">
        <v>45139</v>
      </c>
      <c r="Q198" s="50" t="s">
        <v>216</v>
      </c>
      <c r="R198" s="50" t="s">
        <v>1596</v>
      </c>
      <c r="S198" s="50" t="s">
        <v>1596</v>
      </c>
      <c r="T198" s="50" t="s">
        <v>264</v>
      </c>
      <c r="U198" s="50" t="s">
        <v>140</v>
      </c>
      <c r="V198" s="50"/>
      <c r="W198" s="50" t="s">
        <v>168</v>
      </c>
      <c r="X198" s="50" t="s">
        <v>224</v>
      </c>
      <c r="Y198" s="50" t="s">
        <v>1213</v>
      </c>
      <c r="Z198" s="50"/>
      <c r="AA198" s="153"/>
      <c r="AB198" s="50"/>
      <c r="AC198" s="153"/>
      <c r="AD198" s="50"/>
      <c r="AE198" s="50"/>
      <c r="AF198" s="50"/>
      <c r="AG198" s="50"/>
      <c r="AH198" s="50"/>
      <c r="AI198" s="50"/>
      <c r="AJ198" s="50" t="str">
        <f>IF(MAX(AE198,AG198)=3,"ALTO",IF(MAX(AE198,AG198)=2,"MEDIO","BAJO"))</f>
        <v>BAJO</v>
      </c>
      <c r="AK198" s="50" t="str">
        <f>VLOOKUP($W198,Tipologias!$C$33:$E$37,3,FALSE)</f>
        <v>MEDIO</v>
      </c>
      <c r="AL198" s="50" t="str">
        <f t="shared" si="55"/>
        <v>BAJO</v>
      </c>
      <c r="AM198" s="51" t="str">
        <f>IF(AJ198="ALTO","ALTO",IF(AK198="ALTO","ALTO",IF(AL198="ALTO","ALTO",IF(AJ198="MEDIO", "MEDIO",IF(AK198="MEDIO","MEDIO",IF(AL198="MEDIO","MEDIO","BAJO"))))))</f>
        <v>MEDIO</v>
      </c>
      <c r="AN198" s="50" t="str">
        <f>T198</f>
        <v>2) INFORMACIÓN PÚBLICA CLASIFICADA</v>
      </c>
      <c r="AO198" s="50"/>
      <c r="AP198" s="50"/>
      <c r="AQ198" s="50"/>
      <c r="AR198" s="180" t="s">
        <v>146</v>
      </c>
    </row>
    <row r="199" spans="1:44" ht="67.5" customHeight="1" x14ac:dyDescent="0.2">
      <c r="A199" s="50" t="s">
        <v>354</v>
      </c>
      <c r="B199" s="50" t="s">
        <v>464</v>
      </c>
      <c r="C199" s="50" t="s">
        <v>255</v>
      </c>
      <c r="D199" s="50" t="s">
        <v>465</v>
      </c>
      <c r="E199" s="50" t="s">
        <v>127</v>
      </c>
      <c r="F199" s="50" t="s">
        <v>128</v>
      </c>
      <c r="G199" s="50" t="s">
        <v>1601</v>
      </c>
      <c r="H199" s="50" t="s">
        <v>1601</v>
      </c>
      <c r="I199" s="152" t="s">
        <v>1647</v>
      </c>
      <c r="J199" s="50" t="s">
        <v>186</v>
      </c>
      <c r="K199" s="50" t="s">
        <v>186</v>
      </c>
      <c r="L199" s="50" t="s">
        <v>186</v>
      </c>
      <c r="M199" s="50" t="s">
        <v>186</v>
      </c>
      <c r="N199" s="50" t="s">
        <v>186</v>
      </c>
      <c r="O199" s="50" t="s">
        <v>186</v>
      </c>
      <c r="P199" s="50" t="s">
        <v>186</v>
      </c>
      <c r="Q199" s="50" t="s">
        <v>186</v>
      </c>
      <c r="R199" s="50" t="s">
        <v>186</v>
      </c>
      <c r="S199" s="50" t="s">
        <v>186</v>
      </c>
      <c r="T199" s="50" t="s">
        <v>186</v>
      </c>
      <c r="U199" s="50" t="s">
        <v>186</v>
      </c>
      <c r="V199" s="50"/>
      <c r="W199" s="50" t="s">
        <v>199</v>
      </c>
      <c r="X199" s="50" t="s">
        <v>142</v>
      </c>
      <c r="Y199" s="50" t="s">
        <v>200</v>
      </c>
      <c r="Z199" s="50"/>
      <c r="AA199" s="153"/>
      <c r="AB199" s="50"/>
      <c r="AC199" s="153"/>
      <c r="AD199" s="50"/>
      <c r="AE199" s="50"/>
      <c r="AF199" s="50"/>
      <c r="AG199" s="50"/>
      <c r="AH199" s="50"/>
      <c r="AI199" s="50"/>
      <c r="AJ199" s="50" t="str">
        <f>IF(MAX(AE199,AG199)=3,"ALTO",IF(MAX(AE199,AG199)=2,"MEDIO","BAJO"))</f>
        <v>BAJO</v>
      </c>
      <c r="AK199" s="50" t="str">
        <f>VLOOKUP($W199,Tipologias!$C$33:$E$37,3,FALSE)</f>
        <v>BAJO</v>
      </c>
      <c r="AL199" s="50" t="str">
        <f t="shared" si="55"/>
        <v>BAJO</v>
      </c>
      <c r="AM199" s="51" t="str">
        <f>IF(AJ199="ALTO","ALTO",IF(AK199="ALTO","ALTO",IF(AL199="ALTO","ALTO",IF(AJ199="MEDIO", "MEDIO",IF(AK199="MEDIO","MEDIO",IF(AL199="MEDIO","MEDIO","BAJO"))))))</f>
        <v>BAJO</v>
      </c>
      <c r="AN199" s="50" t="str">
        <f>T199</f>
        <v>N/A</v>
      </c>
      <c r="AO199" s="50"/>
      <c r="AP199" s="50"/>
      <c r="AQ199" s="50"/>
      <c r="AR199" s="180" t="s">
        <v>146</v>
      </c>
    </row>
    <row r="200" spans="1:44" ht="67.5" customHeight="1" x14ac:dyDescent="0.2">
      <c r="A200" s="50" t="s">
        <v>354</v>
      </c>
      <c r="B200" s="50" t="s">
        <v>464</v>
      </c>
      <c r="C200" s="50" t="s">
        <v>255</v>
      </c>
      <c r="D200" s="50" t="s">
        <v>465</v>
      </c>
      <c r="E200" s="50" t="s">
        <v>347</v>
      </c>
      <c r="F200" s="50" t="s">
        <v>128</v>
      </c>
      <c r="G200" s="50" t="s">
        <v>830</v>
      </c>
      <c r="H200" s="50" t="s">
        <v>830</v>
      </c>
      <c r="I200" s="152" t="s">
        <v>831</v>
      </c>
      <c r="J200" s="50" t="s">
        <v>132</v>
      </c>
      <c r="K200" s="50" t="s">
        <v>281</v>
      </c>
      <c r="L200" s="50" t="s">
        <v>803</v>
      </c>
      <c r="M200" s="50" t="s">
        <v>151</v>
      </c>
      <c r="N200" s="50" t="s">
        <v>227</v>
      </c>
      <c r="O200" s="50" t="s">
        <v>137</v>
      </c>
      <c r="P200" s="153">
        <v>41913</v>
      </c>
      <c r="Q200" s="50" t="s">
        <v>216</v>
      </c>
      <c r="R200" s="50" t="s">
        <v>469</v>
      </c>
      <c r="S200" s="50" t="s">
        <v>470</v>
      </c>
      <c r="T200" s="50" t="s">
        <v>139</v>
      </c>
      <c r="U200" s="50" t="s">
        <v>167</v>
      </c>
      <c r="V200" s="50" t="str">
        <f t="shared" si="52"/>
        <v>LEY 527 ARTÍCULO 27 Y 28
ARTÍCULO  27. "TODAS LAS PERSONAS TIENEN DERECHO A CONSULTAR LOS DOCUMENTOS DE ARCHIVOS PÚBLICOS Y A QUE SE LES EXPIDA COPIA DE LOS MISMOS, SIEMPRE QUE DICHOS DOCUMENTOS NO TENGAN CARÁCTER RESERVADO CONFORME A LA CONSTITUCIÓN O A LA LEY."</v>
      </c>
      <c r="W200" s="50" t="s">
        <v>141</v>
      </c>
      <c r="X200" s="50" t="s">
        <v>179</v>
      </c>
      <c r="Y200" s="50" t="s">
        <v>200</v>
      </c>
      <c r="Z200" s="50" t="s">
        <v>144</v>
      </c>
      <c r="AA200" s="153">
        <v>45657</v>
      </c>
      <c r="AB200" s="50" t="s">
        <v>225</v>
      </c>
      <c r="AC200" s="153">
        <v>45266</v>
      </c>
      <c r="AD200" s="50" t="str">
        <f>VLOOKUP($T200,Tipologias!$F$64:$G$67,2,FALSE)</f>
        <v>BAJO</v>
      </c>
      <c r="AE200" s="50">
        <f t="shared" si="64"/>
        <v>1</v>
      </c>
      <c r="AF200" s="50" t="str">
        <f>VLOOKUP($U200,Tipologias!$C$25:$E$29,3,FALSE)</f>
        <v>BAJO</v>
      </c>
      <c r="AG200" s="50">
        <f t="shared" si="53"/>
        <v>1</v>
      </c>
      <c r="AH200" s="50">
        <f>VLOOKUP($X200,[1]Tipologias!$C$42:$D$46,2,FALSE)</f>
        <v>0</v>
      </c>
      <c r="AI200" s="50">
        <f>VLOOKUP($Y200,[1]Tipologias!$C$50:$D$57,2,FALSE)</f>
        <v>0.25</v>
      </c>
      <c r="AJ200" s="50" t="str">
        <f t="shared" si="54"/>
        <v>BAJO</v>
      </c>
      <c r="AK200" s="50" t="str">
        <f>VLOOKUP($W200,Tipologias!$C$33:$E$37,3,FALSE)</f>
        <v>BAJO</v>
      </c>
      <c r="AL200" s="50" t="str">
        <f t="shared" si="55"/>
        <v>BAJO</v>
      </c>
      <c r="AM200" s="51" t="str">
        <f t="shared" si="56"/>
        <v>BAJO</v>
      </c>
      <c r="AN200" s="50" t="str">
        <f t="shared" si="57"/>
        <v>1) INFORMACIÓN PÚBLICA</v>
      </c>
      <c r="AO200" s="50" t="str">
        <f>VLOOKUP($T200,[1]Tipologias!$C$6:$I$21,3,FALSE)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200" s="50" t="str">
        <f t="shared" si="58"/>
        <v>LEY 527 ARTÍCULO 27 Y 28
ARTÍCULO  27. "TODAS LAS PERSONAS TIENEN DERECHO A CONSULTAR LOS DOCUMENTOS DE ARCHIVOS PÚBLICOS Y A QUE SE LES EXPIDA COPIA DE LOS MISMOS, SIEMPRE QUE DICHOS DOCUMENTOS NO TENGAN CARÁCTER RESERVADO CONFORME A LA CONSTITUCIÓN O A LA LEY."</v>
      </c>
      <c r="AQ200" s="50" t="str">
        <f>VLOOKUP($T200,[1]Tipologias!$C$6:$I$21,5,FALSE)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200" s="180" t="s">
        <v>146</v>
      </c>
    </row>
    <row r="201" spans="1:44" ht="67.5" customHeight="1" x14ac:dyDescent="0.2">
      <c r="A201" s="50" t="s">
        <v>354</v>
      </c>
      <c r="B201" s="50" t="s">
        <v>464</v>
      </c>
      <c r="C201" s="50" t="s">
        <v>255</v>
      </c>
      <c r="D201" s="50" t="s">
        <v>465</v>
      </c>
      <c r="E201" s="50" t="s">
        <v>347</v>
      </c>
      <c r="F201" s="50" t="s">
        <v>128</v>
      </c>
      <c r="G201" s="50" t="s">
        <v>186</v>
      </c>
      <c r="H201" s="50" t="s">
        <v>832</v>
      </c>
      <c r="I201" s="152" t="s">
        <v>833</v>
      </c>
      <c r="J201" s="50" t="s">
        <v>132</v>
      </c>
      <c r="K201" s="50" t="s">
        <v>281</v>
      </c>
      <c r="L201" s="50" t="s">
        <v>834</v>
      </c>
      <c r="M201" s="50" t="s">
        <v>835</v>
      </c>
      <c r="N201" s="50" t="s">
        <v>227</v>
      </c>
      <c r="O201" s="316" t="s">
        <v>836</v>
      </c>
      <c r="P201" s="153">
        <v>42004</v>
      </c>
      <c r="Q201" s="50" t="s">
        <v>216</v>
      </c>
      <c r="R201" s="50" t="s">
        <v>469</v>
      </c>
      <c r="S201" s="50" t="s">
        <v>837</v>
      </c>
      <c r="T201" s="50" t="s">
        <v>139</v>
      </c>
      <c r="U201" s="50" t="s">
        <v>167</v>
      </c>
      <c r="V201" s="50" t="str">
        <f>INDEX(tipo1,MATCH(T201,procesa,0),4,1)</f>
        <v>LEY 527 ARTÍCULO 27 Y 28
ARTÍCULO  27. "TODAS LAS PERSONAS TIENEN DERECHO A CONSULTAR LOS DOCUMENTOS DE ARCHIVOS PÚBLICOS Y A QUE SE LES EXPIDA COPIA DE LOS MISMOS, SIEMPRE QUE DICHOS DOCUMENTOS NO TENGAN CARÁCTER RESERVADO CONFORME A LA CONSTITUCIÓN O A LA LEY."</v>
      </c>
      <c r="W201" s="50" t="s">
        <v>141</v>
      </c>
      <c r="X201" s="50" t="s">
        <v>282</v>
      </c>
      <c r="Y201" s="50" t="s">
        <v>155</v>
      </c>
      <c r="Z201" s="50" t="s">
        <v>144</v>
      </c>
      <c r="AA201" s="153">
        <v>45657</v>
      </c>
      <c r="AB201" s="50" t="s">
        <v>225</v>
      </c>
      <c r="AC201" s="153">
        <v>45266</v>
      </c>
      <c r="AD201" s="50" t="str">
        <f>VLOOKUP($T201,Tipologias!$F$64:$G$67,2,FALSE)</f>
        <v>BAJO</v>
      </c>
      <c r="AE201" s="50">
        <f t="shared" si="64"/>
        <v>1</v>
      </c>
      <c r="AF201" s="50" t="str">
        <f>VLOOKUP($U201,Tipologias!$C$25:$E$29,3,FALSE)</f>
        <v>BAJO</v>
      </c>
      <c r="AG201" s="50">
        <f t="shared" si="53"/>
        <v>1</v>
      </c>
      <c r="AH201" s="50">
        <f>VLOOKUP($X201,[1]Tipologias!$C$42:$D$46,2,FALSE)</f>
        <v>2</v>
      </c>
      <c r="AI201" s="50">
        <f>VLOOKUP($Y201,[1]Tipologias!$C$50:$D$57,2,FALSE)</f>
        <v>1.25</v>
      </c>
      <c r="AJ201" s="50" t="str">
        <f>IF(MAX(AE201,AG201)=3,"ALTO",IF(MAX(AE201,AG201)=2,"MEDIO","BAJO"))</f>
        <v>BAJO</v>
      </c>
      <c r="AK201" s="50" t="str">
        <f>VLOOKUP($W201,Tipologias!$C$33:$E$37,3,FALSE)</f>
        <v>BAJO</v>
      </c>
      <c r="AL201" s="50" t="str">
        <f>IF(SUM($AH201,$AI201)&gt;=3,"ALTO",IF(SUM($AH201,$AI201)&lt;2,"BAJO","MEDIO"))</f>
        <v>ALTO</v>
      </c>
      <c r="AM201" s="51" t="str">
        <f>IF(AJ201="ALTO","ALTO",IF(AK201="ALTO","ALTO",IF(AL201="ALTO","ALTO",IF(AJ201="MEDIO", "MEDIO",IF(AK201="MEDIO","MEDIO",IF(AL201="MEDIO","MEDIO","BAJO"))))))</f>
        <v>ALTO</v>
      </c>
      <c r="AN201" s="50" t="str">
        <f>T201</f>
        <v>1) INFORMACIÓN PÚBLICA</v>
      </c>
      <c r="AO201" s="50" t="str">
        <f>VLOOKUP($T201,[1]Tipologias!$C$6:$I$21,3,FALSE)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201" s="50" t="str">
        <f t="shared" si="58"/>
        <v>LEY 527 ARTÍCULO 27 Y 28
ARTÍCULO  27. "TODAS LAS PERSONAS TIENEN DERECHO A CONSULTAR LOS DOCUMENTOS DE ARCHIVOS PÚBLICOS Y A QUE SE LES EXPIDA COPIA DE LOS MISMOS, SIEMPRE QUE DICHOS DOCUMENTOS NO TENGAN CARÁCTER RESERVADO CONFORME A LA CONSTITUCIÓN O A LA LEY."</v>
      </c>
      <c r="AQ201" s="50" t="str">
        <f>VLOOKUP($T201,[1]Tipologias!$C$6:$I$21,5,FALSE)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201" s="180" t="s">
        <v>146</v>
      </c>
    </row>
    <row r="202" spans="1:44" ht="67.5" customHeight="1" x14ac:dyDescent="0.2">
      <c r="A202" s="50" t="s">
        <v>354</v>
      </c>
      <c r="B202" s="50" t="s">
        <v>464</v>
      </c>
      <c r="C202" s="50" t="s">
        <v>255</v>
      </c>
      <c r="D202" s="50" t="s">
        <v>465</v>
      </c>
      <c r="E202" s="50" t="s">
        <v>347</v>
      </c>
      <c r="F202" s="50" t="s">
        <v>783</v>
      </c>
      <c r="G202" s="50" t="s">
        <v>186</v>
      </c>
      <c r="H202" s="50" t="s">
        <v>838</v>
      </c>
      <c r="I202" s="152" t="s">
        <v>839</v>
      </c>
      <c r="J202" s="50" t="s">
        <v>132</v>
      </c>
      <c r="K202" s="50" t="s">
        <v>186</v>
      </c>
      <c r="L202" s="50" t="s">
        <v>186</v>
      </c>
      <c r="M202" s="50" t="s">
        <v>186</v>
      </c>
      <c r="N202" s="50" t="s">
        <v>186</v>
      </c>
      <c r="O202" s="50" t="s">
        <v>186</v>
      </c>
      <c r="P202" s="50" t="s">
        <v>186</v>
      </c>
      <c r="Q202" s="50" t="s">
        <v>186</v>
      </c>
      <c r="R202" s="50" t="s">
        <v>469</v>
      </c>
      <c r="S202" s="190" t="s">
        <v>840</v>
      </c>
      <c r="T202" s="50" t="s">
        <v>139</v>
      </c>
      <c r="U202" s="50" t="s">
        <v>167</v>
      </c>
      <c r="V202" s="50" t="str">
        <f t="shared" ref="V202:V229" si="65">INDEX(tipo1,MATCH(T202,procesa,0),4,1)</f>
        <v>LEY 527 ARTÍCULO 27 Y 28
ARTÍCULO  27. "TODAS LAS PERSONAS TIENEN DERECHO A CONSULTAR LOS DOCUMENTOS DE ARCHIVOS PÚBLICOS Y A QUE SE LES EXPIDA COPIA DE LOS MISMOS, SIEMPRE QUE DICHOS DOCUMENTOS NO TENGAN CARÁCTER RESERVADO CONFORME A LA CONSTITUCIÓN O A LA LEY."</v>
      </c>
      <c r="W202" s="50" t="s">
        <v>199</v>
      </c>
      <c r="X202" s="50" t="s">
        <v>142</v>
      </c>
      <c r="Y202" s="50" t="s">
        <v>471</v>
      </c>
      <c r="Z202" s="50" t="s">
        <v>144</v>
      </c>
      <c r="AA202" s="153">
        <v>45657</v>
      </c>
      <c r="AB202" s="50" t="s">
        <v>225</v>
      </c>
      <c r="AC202" s="153">
        <v>45266</v>
      </c>
      <c r="AD202" s="50" t="str">
        <f>VLOOKUP($T202,Tipologias!$F$64:$G$67,2,FALSE)</f>
        <v>BAJO</v>
      </c>
      <c r="AE202" s="50">
        <f t="shared" si="64"/>
        <v>1</v>
      </c>
      <c r="AF202" s="50" t="str">
        <f>VLOOKUP($U202,Tipologias!$C$25:$E$29,3,FALSE)</f>
        <v>BAJO</v>
      </c>
      <c r="AG202" s="50">
        <f>IF(U202="",0,IF(AF202="Bajo",1,IF(AF202="Medio",2,3)))</f>
        <v>1</v>
      </c>
      <c r="AH202" s="50">
        <f>VLOOKUP($X202,[1]Tipologias!$C$42:$D$46,2,FALSE)</f>
        <v>0.5</v>
      </c>
      <c r="AI202" s="50">
        <f>VLOOKUP($Y202,[1]Tipologias!$C$50:$D$57,2,FALSE)</f>
        <v>1.5</v>
      </c>
      <c r="AJ202" s="50" t="str">
        <f>IF(MAX(AE202,AG202)=3,"ALTO",IF(MAX(AE202,AG202)=2,"MEDIO","BAJO"))</f>
        <v>BAJO</v>
      </c>
      <c r="AK202" s="50" t="str">
        <f>VLOOKUP($W202,Tipologias!$C$33:$E$37,3,FALSE)</f>
        <v>BAJO</v>
      </c>
      <c r="AL202" s="50" t="str">
        <f t="shared" ref="AL202:AL229" si="66">IF(SUM($AH202,$AI202)&gt;=3,"ALTO",IF(SUM($AH202,$AI202)&lt;2,"BAJO","MEDIO"))</f>
        <v>MEDIO</v>
      </c>
      <c r="AM202" s="51" t="str">
        <f t="shared" ref="AM202:AM229" si="67">IF(AJ202="ALTO","ALTO",IF(AK202="ALTO","ALTO",IF(AL202="ALTO","ALTO",IF(AJ202="MEDIO", "MEDIO",IF(AK202="MEDIO","MEDIO",IF(AL202="MEDIO","MEDIO","BAJO"))))))</f>
        <v>MEDIO</v>
      </c>
      <c r="AN202" s="50" t="str">
        <f t="shared" ref="AN202:AN229" si="68">T202</f>
        <v>1) INFORMACIÓN PÚBLICA</v>
      </c>
      <c r="AO202" s="50" t="str">
        <f>VLOOKUP($T202,[1]Tipologias!$C$6:$I$21,3,FALSE)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202" s="50" t="str">
        <f>V202</f>
        <v>LEY 527 ARTÍCULO 27 Y 28
ARTÍCULO  27. "TODAS LAS PERSONAS TIENEN DERECHO A CONSULTAR LOS DOCUMENTOS DE ARCHIVOS PÚBLICOS Y A QUE SE LES EXPIDA COPIA DE LOS MISMOS, SIEMPRE QUE DICHOS DOCUMENTOS NO TENGAN CARÁCTER RESERVADO CONFORME A LA CONSTITUCIÓN O A LA LEY."</v>
      </c>
      <c r="AQ202" s="50" t="str">
        <f>VLOOKUP($T202,[1]Tipologias!$C$6:$I$21,5,FALSE)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202" s="180" t="s">
        <v>146</v>
      </c>
    </row>
    <row r="203" spans="1:44" ht="67.5" customHeight="1" x14ac:dyDescent="0.2">
      <c r="A203" s="50" t="s">
        <v>660</v>
      </c>
      <c r="B203" s="50" t="s">
        <v>661</v>
      </c>
      <c r="C203" s="50" t="s">
        <v>662</v>
      </c>
      <c r="D203" s="50" t="s">
        <v>186</v>
      </c>
      <c r="E203" s="50" t="s">
        <v>347</v>
      </c>
      <c r="F203" s="50" t="s">
        <v>128</v>
      </c>
      <c r="G203" s="50" t="s">
        <v>186</v>
      </c>
      <c r="H203" s="50" t="s">
        <v>841</v>
      </c>
      <c r="I203" s="152" t="s">
        <v>1904</v>
      </c>
      <c r="J203" s="50" t="s">
        <v>132</v>
      </c>
      <c r="K203" s="50" t="s">
        <v>133</v>
      </c>
      <c r="L203" s="50" t="s">
        <v>134</v>
      </c>
      <c r="M203" s="50" t="s">
        <v>285</v>
      </c>
      <c r="N203" s="50" t="s">
        <v>1751</v>
      </c>
      <c r="O203" s="50" t="s">
        <v>137</v>
      </c>
      <c r="P203" s="153">
        <v>44228</v>
      </c>
      <c r="Q203" s="50" t="s">
        <v>216</v>
      </c>
      <c r="R203" s="50" t="s">
        <v>662</v>
      </c>
      <c r="S203" s="50" t="s">
        <v>1905</v>
      </c>
      <c r="T203" s="50" t="s">
        <v>264</v>
      </c>
      <c r="U203" s="50" t="s">
        <v>140</v>
      </c>
      <c r="V203" s="50" t="e">
        <f t="shared" si="65"/>
        <v>#N/A</v>
      </c>
      <c r="W203" s="50" t="s">
        <v>199</v>
      </c>
      <c r="X203" s="50" t="s">
        <v>142</v>
      </c>
      <c r="Y203" s="50" t="s">
        <v>471</v>
      </c>
      <c r="Z203" s="50" t="s">
        <v>144</v>
      </c>
      <c r="AA203" s="153">
        <v>45657</v>
      </c>
      <c r="AB203" s="50" t="s">
        <v>225</v>
      </c>
      <c r="AC203" s="153">
        <v>45266</v>
      </c>
      <c r="AD203" s="50" t="str">
        <f>VLOOKUP($T203,Tipologias!$F$64:$G$67,2,FALSE)</f>
        <v>MEDIO</v>
      </c>
      <c r="AE203" s="50">
        <f t="shared" si="64"/>
        <v>2</v>
      </c>
      <c r="AF203" s="50" t="str">
        <f>VLOOKUP($U203,Tipologias!$C$25:$E$29,3,FALSE)</f>
        <v>MEDIO</v>
      </c>
      <c r="AG203" s="50">
        <f>IF(U203="",0,IF(AF203="Bajo",1,IF(AF203="Medio",2,3)))</f>
        <v>2</v>
      </c>
      <c r="AH203" s="50">
        <f>VLOOKUP($X203,[2]Tipologias!$C$42:$D$46,2,FALSE)</f>
        <v>0.5</v>
      </c>
      <c r="AI203" s="50">
        <f>VLOOKUP($Y203,[2]Tipologias!$C$50:$D$57,2,FALSE)</f>
        <v>1.5</v>
      </c>
      <c r="AJ203" s="50" t="str">
        <f>IF(MAX(AE203,AG203)=3,"ALTO",IF(MAX(AE203,AG203)=2,"MEDIO","BAJO"))</f>
        <v>MEDIO</v>
      </c>
      <c r="AK203" s="50" t="str">
        <f>VLOOKUP($W203,Tipologias!$C$33:$E$37,3,FALSE)</f>
        <v>BAJO</v>
      </c>
      <c r="AL203" s="50" t="str">
        <f t="shared" si="66"/>
        <v>MEDIO</v>
      </c>
      <c r="AM203" s="51" t="str">
        <f t="shared" si="67"/>
        <v>MEDIO</v>
      </c>
      <c r="AN203" s="50" t="str">
        <f t="shared" si="68"/>
        <v>2) INFORMACIÓN PÚBLICA CLASIFICADA</v>
      </c>
      <c r="AO203" s="50" t="e">
        <f>VLOOKUP($T203,[2]Tipologias!$C$6:$I$21,3,FALSE)</f>
        <v>#N/A</v>
      </c>
      <c r="AP203" s="50" t="e">
        <f>V203</f>
        <v>#N/A</v>
      </c>
      <c r="AQ203" s="50" t="e">
        <f>VLOOKUP($T203,[2]Tipologias!$C$6:$I$21,5,FALSE)</f>
        <v>#N/A</v>
      </c>
      <c r="AR203" s="180" t="s">
        <v>146</v>
      </c>
    </row>
    <row r="204" spans="1:44" ht="67.5" customHeight="1" x14ac:dyDescent="0.2">
      <c r="A204" s="50" t="s">
        <v>124</v>
      </c>
      <c r="B204" s="50" t="s">
        <v>74</v>
      </c>
      <c r="C204" s="50" t="s">
        <v>126</v>
      </c>
      <c r="D204" s="50" t="s">
        <v>311</v>
      </c>
      <c r="E204" s="50" t="s">
        <v>347</v>
      </c>
      <c r="F204" s="50" t="s">
        <v>783</v>
      </c>
      <c r="G204" s="50" t="s">
        <v>186</v>
      </c>
      <c r="H204" s="50" t="s">
        <v>843</v>
      </c>
      <c r="I204" s="152" t="s">
        <v>844</v>
      </c>
      <c r="J204" s="50" t="s">
        <v>132</v>
      </c>
      <c r="K204" s="50" t="s">
        <v>186</v>
      </c>
      <c r="L204" s="50" t="s">
        <v>186</v>
      </c>
      <c r="M204" s="50" t="s">
        <v>186</v>
      </c>
      <c r="N204" s="50" t="s">
        <v>186</v>
      </c>
      <c r="O204" s="50" t="s">
        <v>186</v>
      </c>
      <c r="P204" s="50" t="s">
        <v>186</v>
      </c>
      <c r="Q204" s="50" t="s">
        <v>186</v>
      </c>
      <c r="R204" s="50" t="s">
        <v>1666</v>
      </c>
      <c r="S204" s="50" t="s">
        <v>1666</v>
      </c>
      <c r="T204" s="50" t="s">
        <v>139</v>
      </c>
      <c r="U204" s="50" t="s">
        <v>186</v>
      </c>
      <c r="V204" s="50" t="str">
        <f t="shared" si="65"/>
        <v>LEY 527 ARTÍCULO 27 Y 28
ARTÍCULO  27. "TODAS LAS PERSONAS TIENEN DERECHO A CONSULTAR LOS DOCUMENTOS DE ARCHIVOS PÚBLICOS Y A QUE SE LES EXPIDA COPIA DE LOS MISMOS, SIEMPRE QUE DICHOS DOCUMENTOS NO TENGAN CARÁCTER RESERVADO CONFORME A LA CONSTITUCIÓN O A LA LEY."</v>
      </c>
      <c r="W204" s="50" t="s">
        <v>199</v>
      </c>
      <c r="X204" s="50" t="s">
        <v>142</v>
      </c>
      <c r="Y204" s="50" t="s">
        <v>143</v>
      </c>
      <c r="Z204" s="50" t="s">
        <v>144</v>
      </c>
      <c r="AA204" s="153">
        <v>45657</v>
      </c>
      <c r="AB204" s="50" t="s">
        <v>225</v>
      </c>
      <c r="AC204" s="153">
        <v>45266</v>
      </c>
      <c r="AD204" s="50" t="str">
        <f>VLOOKUP($T204,Tipologias!$F$64:$G$67,2,FALSE)</f>
        <v>BAJO</v>
      </c>
      <c r="AE204" s="50">
        <f t="shared" si="64"/>
        <v>1</v>
      </c>
      <c r="AF204" s="50" t="str">
        <f>VLOOKUP($U204,Tipologias!$C$25:$E$29,3,FALSE)</f>
        <v>BAJO</v>
      </c>
      <c r="AG204" s="50">
        <f t="shared" ref="AG204:AG235" si="69">IF(U204="",0,IF(AF204="Bajo",1,IF(AF204="Medio",2,3)))</f>
        <v>1</v>
      </c>
      <c r="AH204" s="50">
        <f>VLOOKUP($X204,Tipologias!$C$43:$D$47,2,FALSE)</f>
        <v>0.5</v>
      </c>
      <c r="AI204" s="50">
        <f>VLOOKUP($Y204,Tipologias!$C$51:$D$59,2,FALSE)</f>
        <v>1</v>
      </c>
      <c r="AJ204" s="50" t="str">
        <f>IF(MAX(AE204,AG204)=3,"ALTO",IF(MAX(AE204,AG204)=2,"MEDIO","BAJO"))</f>
        <v>BAJO</v>
      </c>
      <c r="AK204" s="50" t="str">
        <f>VLOOKUP($W204,Tipologias!$C$33:$E$37,3,FALSE)</f>
        <v>BAJO</v>
      </c>
      <c r="AL204" s="50" t="str">
        <f t="shared" si="66"/>
        <v>BAJO</v>
      </c>
      <c r="AM204" s="51" t="str">
        <f t="shared" si="67"/>
        <v>BAJO</v>
      </c>
      <c r="AN204" s="50" t="s">
        <v>186</v>
      </c>
      <c r="AO204" s="50" t="str">
        <f>VLOOKUP($T204,Tipologias!$C$6:$I$21,3,FALSE)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204" s="50" t="str">
        <f t="shared" ref="AP204:AP235" si="70">V204</f>
        <v>LEY 527 ARTÍCULO 27 Y 28
ARTÍCULO  27. "TODAS LAS PERSONAS TIENEN DERECHO A CONSULTAR LOS DOCUMENTOS DE ARCHIVOS PÚBLICOS Y A QUE SE LES EXPIDA COPIA DE LOS MISMOS, SIEMPRE QUE DICHOS DOCUMENTOS NO TENGAN CARÁCTER RESERVADO CONFORME A LA CONSTITUCIÓN O A LA LEY."</v>
      </c>
      <c r="AQ204" s="50" t="str">
        <f>VLOOKUP($T204,Tipologias!$C$6:$I$21,5,FALSE)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204" s="180" t="s">
        <v>146</v>
      </c>
    </row>
    <row r="205" spans="1:44" ht="67.5" customHeight="1" x14ac:dyDescent="0.2">
      <c r="A205" s="50" t="s">
        <v>124</v>
      </c>
      <c r="B205" s="50" t="s">
        <v>74</v>
      </c>
      <c r="C205" s="50" t="s">
        <v>126</v>
      </c>
      <c r="D205" s="50" t="s">
        <v>311</v>
      </c>
      <c r="E205" s="50" t="s">
        <v>347</v>
      </c>
      <c r="F205" s="50" t="s">
        <v>783</v>
      </c>
      <c r="G205" s="50" t="s">
        <v>186</v>
      </c>
      <c r="H205" s="50" t="s">
        <v>845</v>
      </c>
      <c r="I205" s="152" t="s">
        <v>1667</v>
      </c>
      <c r="J205" s="50" t="s">
        <v>132</v>
      </c>
      <c r="K205" s="50" t="s">
        <v>186</v>
      </c>
      <c r="L205" s="50" t="s">
        <v>186</v>
      </c>
      <c r="M205" s="50" t="s">
        <v>186</v>
      </c>
      <c r="N205" s="50" t="s">
        <v>186</v>
      </c>
      <c r="O205" s="50" t="s">
        <v>186</v>
      </c>
      <c r="P205" s="50" t="s">
        <v>186</v>
      </c>
      <c r="Q205" s="50" t="s">
        <v>186</v>
      </c>
      <c r="R205" s="50" t="s">
        <v>1666</v>
      </c>
      <c r="S205" s="50" t="s">
        <v>1666</v>
      </c>
      <c r="T205" s="50" t="s">
        <v>139</v>
      </c>
      <c r="U205" s="50" t="s">
        <v>186</v>
      </c>
      <c r="V205" s="50" t="str">
        <f t="shared" si="65"/>
        <v>LEY 527 ARTÍCULO 27 Y 28
ARTÍCULO  27. "TODAS LAS PERSONAS TIENEN DERECHO A CONSULTAR LOS DOCUMENTOS DE ARCHIVOS PÚBLICOS Y A QUE SE LES EXPIDA COPIA DE LOS MISMOS, SIEMPRE QUE DICHOS DOCUMENTOS NO TENGAN CARÁCTER RESERVADO CONFORME A LA CONSTITUCIÓN O A LA LEY."</v>
      </c>
      <c r="W205" s="50" t="s">
        <v>199</v>
      </c>
      <c r="X205" s="50" t="s">
        <v>142</v>
      </c>
      <c r="Y205" s="50" t="s">
        <v>143</v>
      </c>
      <c r="Z205" s="50" t="s">
        <v>144</v>
      </c>
      <c r="AA205" s="153">
        <v>45657</v>
      </c>
      <c r="AB205" s="50" t="s">
        <v>225</v>
      </c>
      <c r="AC205" s="153">
        <v>45266</v>
      </c>
      <c r="AD205" s="50" t="str">
        <f>VLOOKUP($T205,Tipologias!$F$64:$G$67,2,FALSE)</f>
        <v>BAJO</v>
      </c>
      <c r="AE205" s="50">
        <f t="shared" si="64"/>
        <v>1</v>
      </c>
      <c r="AF205" s="50" t="str">
        <f>VLOOKUP($U205,Tipologias!$C$25:$E$29,3,FALSE)</f>
        <v>BAJO</v>
      </c>
      <c r="AG205" s="50">
        <f t="shared" si="69"/>
        <v>1</v>
      </c>
      <c r="AH205" s="50">
        <f>VLOOKUP($X205,Tipologias!$C$43:$D$47,2,FALSE)</f>
        <v>0.5</v>
      </c>
      <c r="AI205" s="50">
        <f>VLOOKUP($Y205,Tipologias!$C$51:$D$59,2,FALSE)</f>
        <v>1</v>
      </c>
      <c r="AJ205" s="50" t="str">
        <f>IF(MAX(AE205,AG205)=3,"ALTO",IF(MAX(AE205,AG205)=2,"MEDIO","BAJO"))</f>
        <v>BAJO</v>
      </c>
      <c r="AK205" s="50" t="str">
        <f>VLOOKUP($W205,Tipologias!$C$33:$E$37,3,FALSE)</f>
        <v>BAJO</v>
      </c>
      <c r="AL205" s="50" t="str">
        <f t="shared" si="66"/>
        <v>BAJO</v>
      </c>
      <c r="AM205" s="51" t="str">
        <f>IF(AJ205="ALTO","ALTO",IF(AK205="ALTO","ALTO",IF(AL205="ALTO","ALTO",IF(AJ205="MEDIO", "MEDIO",IF(AK205="MEDIO","MEDIO",IF(AL205="MEDIO","MEDIO","BAJO"))))))</f>
        <v>BAJO</v>
      </c>
      <c r="AN205" s="50" t="s">
        <v>186</v>
      </c>
      <c r="AO205" s="176" t="s">
        <v>146</v>
      </c>
      <c r="AP205" s="50" t="str">
        <f t="shared" si="70"/>
        <v>LEY 527 ARTÍCULO 27 Y 28
ARTÍCULO  27. "TODAS LAS PERSONAS TIENEN DERECHO A CONSULTAR LOS DOCUMENTOS DE ARCHIVOS PÚBLICOS Y A QUE SE LES EXPIDA COPIA DE LOS MISMOS, SIEMPRE QUE DICHOS DOCUMENTOS NO TENGAN CARÁCTER RESERVADO CONFORME A LA CONSTITUCIÓN O A LA LEY."</v>
      </c>
      <c r="AQ205" s="50" t="str">
        <f>VLOOKUP($T205,Tipologias!$C$6:$I$21,5,FALSE)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205" s="180" t="s">
        <v>146</v>
      </c>
    </row>
    <row r="206" spans="1:44" ht="67.5" customHeight="1" x14ac:dyDescent="0.2">
      <c r="A206" s="50" t="s">
        <v>124</v>
      </c>
      <c r="B206" s="50" t="s">
        <v>74</v>
      </c>
      <c r="C206" s="50" t="s">
        <v>126</v>
      </c>
      <c r="D206" s="50" t="s">
        <v>311</v>
      </c>
      <c r="E206" s="50" t="s">
        <v>347</v>
      </c>
      <c r="F206" s="50" t="s">
        <v>788</v>
      </c>
      <c r="G206" s="50" t="s">
        <v>186</v>
      </c>
      <c r="H206" s="50" t="s">
        <v>846</v>
      </c>
      <c r="I206" s="152" t="s">
        <v>847</v>
      </c>
      <c r="J206" s="50" t="s">
        <v>132</v>
      </c>
      <c r="K206" s="50" t="s">
        <v>281</v>
      </c>
      <c r="L206" s="50" t="s">
        <v>1668</v>
      </c>
      <c r="M206" s="50" t="s">
        <v>815</v>
      </c>
      <c r="N206" s="50" t="s">
        <v>1665</v>
      </c>
      <c r="O206" s="50" t="s">
        <v>186</v>
      </c>
      <c r="P206" s="153">
        <v>41270</v>
      </c>
      <c r="Q206" s="50" t="s">
        <v>216</v>
      </c>
      <c r="R206" s="50" t="s">
        <v>1666</v>
      </c>
      <c r="S206" s="50" t="s">
        <v>1666</v>
      </c>
      <c r="T206" s="50" t="s">
        <v>562</v>
      </c>
      <c r="U206" s="50" t="s">
        <v>188</v>
      </c>
      <c r="V206" s="50" t="e">
        <f t="shared" si="65"/>
        <v>#N/A</v>
      </c>
      <c r="W206" s="50" t="s">
        <v>153</v>
      </c>
      <c r="X206" s="50" t="s">
        <v>282</v>
      </c>
      <c r="Y206" s="50" t="s">
        <v>143</v>
      </c>
      <c r="Z206" s="50" t="s">
        <v>144</v>
      </c>
      <c r="AA206" s="153">
        <v>45657</v>
      </c>
      <c r="AB206" s="50" t="s">
        <v>225</v>
      </c>
      <c r="AC206" s="153">
        <v>45266</v>
      </c>
      <c r="AD206" s="50" t="str">
        <f>VLOOKUP($T206,Tipologias!$F$64:$G$67,2,FALSE)</f>
        <v>ALTO</v>
      </c>
      <c r="AE206" s="50">
        <f t="shared" si="64"/>
        <v>3</v>
      </c>
      <c r="AF206" s="50" t="str">
        <f>VLOOKUP($U206,Tipologias!$C$25:$E$29,3,FALSE)</f>
        <v>ALTO</v>
      </c>
      <c r="AG206" s="50">
        <f t="shared" si="69"/>
        <v>3</v>
      </c>
      <c r="AH206" s="50">
        <f>VLOOKUP($X206,Tipologias!$C$43:$D$47,2,FALSE)</f>
        <v>2</v>
      </c>
      <c r="AI206" s="50">
        <f>VLOOKUP($Y206,Tipologias!$C$51:$D$59,2,FALSE)</f>
        <v>1</v>
      </c>
      <c r="AJ206" s="50" t="str">
        <f>IF(MAX(AE189,AG189)=3,"ALTO",IF(MAX(AE189,AG189)=2,"MEDIO","BAJO"))</f>
        <v>MEDIO</v>
      </c>
      <c r="AK206" s="50" t="str">
        <f>VLOOKUP($W206,Tipologias!$C$33:$E$37,3,FALSE)</f>
        <v>ALTO</v>
      </c>
      <c r="AL206" s="50" t="str">
        <f t="shared" si="66"/>
        <v>ALTO</v>
      </c>
      <c r="AM206" s="51" t="str">
        <f t="shared" si="67"/>
        <v>ALTO</v>
      </c>
      <c r="AN206" s="50" t="str">
        <f t="shared" si="68"/>
        <v>3) INFORMACIÓN PÚBLICA RESERVADA</v>
      </c>
      <c r="AO206" s="50" t="e">
        <f>VLOOKUP($T206,Tipologias!$C$6:$I$21,3,FALSE)</f>
        <v>#N/A</v>
      </c>
      <c r="AP206" s="50" t="e">
        <f t="shared" si="70"/>
        <v>#N/A</v>
      </c>
      <c r="AQ206" s="50" t="e">
        <f>VLOOKUP($T206,Tipologias!$C$6:$I$21,5,FALSE)</f>
        <v>#N/A</v>
      </c>
      <c r="AR206" s="180" t="s">
        <v>146</v>
      </c>
    </row>
    <row r="207" spans="1:44" ht="67.5" customHeight="1" x14ac:dyDescent="0.2">
      <c r="A207" s="50" t="s">
        <v>253</v>
      </c>
      <c r="B207" s="50" t="s">
        <v>254</v>
      </c>
      <c r="C207" s="50" t="s">
        <v>255</v>
      </c>
      <c r="D207" s="50" t="s">
        <v>256</v>
      </c>
      <c r="E207" s="50" t="s">
        <v>347</v>
      </c>
      <c r="F207" s="50" t="s">
        <v>849</v>
      </c>
      <c r="G207" s="50" t="s">
        <v>186</v>
      </c>
      <c r="H207" s="50" t="s">
        <v>850</v>
      </c>
      <c r="I207" s="152" t="s">
        <v>851</v>
      </c>
      <c r="J207" s="50" t="s">
        <v>186</v>
      </c>
      <c r="K207" s="50" t="s">
        <v>186</v>
      </c>
      <c r="L207" s="50" t="s">
        <v>186</v>
      </c>
      <c r="M207" s="50" t="s">
        <v>186</v>
      </c>
      <c r="N207" s="50" t="s">
        <v>186</v>
      </c>
      <c r="O207" s="50" t="s">
        <v>186</v>
      </c>
      <c r="P207" s="153" t="s">
        <v>186</v>
      </c>
      <c r="Q207" s="50" t="s">
        <v>216</v>
      </c>
      <c r="R207" s="50" t="s">
        <v>255</v>
      </c>
      <c r="S207" s="50" t="s">
        <v>256</v>
      </c>
      <c r="T207" s="50" t="s">
        <v>264</v>
      </c>
      <c r="U207" s="50" t="s">
        <v>140</v>
      </c>
      <c r="V207" s="50" t="e">
        <f t="shared" si="65"/>
        <v>#N/A</v>
      </c>
      <c r="W207" s="50" t="s">
        <v>168</v>
      </c>
      <c r="X207" s="50" t="s">
        <v>142</v>
      </c>
      <c r="Y207" s="50" t="s">
        <v>143</v>
      </c>
      <c r="Z207" s="50" t="s">
        <v>144</v>
      </c>
      <c r="AA207" s="153">
        <v>45657</v>
      </c>
      <c r="AB207" s="50" t="s">
        <v>225</v>
      </c>
      <c r="AC207" s="153">
        <v>45266</v>
      </c>
      <c r="AD207" s="50" t="str">
        <f>VLOOKUP($T207,Tipologias!$F$64:$G$67,2,FALSE)</f>
        <v>MEDIO</v>
      </c>
      <c r="AE207" s="50">
        <f t="shared" si="64"/>
        <v>2</v>
      </c>
      <c r="AF207" s="50" t="str">
        <f>VLOOKUP($U207,Tipologias!$C$25:$E$29,3,FALSE)</f>
        <v>MEDIO</v>
      </c>
      <c r="AG207" s="50">
        <f t="shared" si="69"/>
        <v>2</v>
      </c>
      <c r="AH207" s="50">
        <f>VLOOKUP($X207,Tipologias!$C$43:$D$47,2,FALSE)</f>
        <v>0.5</v>
      </c>
      <c r="AI207" s="50">
        <f>VLOOKUP($Y207,Tipologias!$C$51:$D$59,2,FALSE)</f>
        <v>1</v>
      </c>
      <c r="AJ207" s="50" t="str">
        <f>IF(MAX(AE189,AG189)=3,"ALTO",IF(MAX(AE189,AG189)=2,"MEDIO","BAJO"))</f>
        <v>MEDIO</v>
      </c>
      <c r="AK207" s="50" t="str">
        <f>VLOOKUP($W207,Tipologias!$C$33:$E$37,3,FALSE)</f>
        <v>MEDIO</v>
      </c>
      <c r="AL207" s="50" t="str">
        <f t="shared" si="66"/>
        <v>BAJO</v>
      </c>
      <c r="AM207" s="51" t="str">
        <f t="shared" si="67"/>
        <v>MEDIO</v>
      </c>
      <c r="AN207" s="50" t="str">
        <f t="shared" si="68"/>
        <v>2) INFORMACIÓN PÚBLICA CLASIFICADA</v>
      </c>
      <c r="AO207" s="50" t="e">
        <f>VLOOKUP($T207,Tipologias!$C$6:$I$21,3,FALSE)</f>
        <v>#N/A</v>
      </c>
      <c r="AP207" s="50" t="e">
        <f t="shared" si="70"/>
        <v>#N/A</v>
      </c>
      <c r="AQ207" s="50" t="e">
        <f>VLOOKUP($T207,Tipologias!$C$6:$I$21,5,FALSE)</f>
        <v>#N/A</v>
      </c>
      <c r="AR207" s="180" t="s">
        <v>146</v>
      </c>
    </row>
    <row r="208" spans="1:44" ht="67.5" customHeight="1" x14ac:dyDescent="0.2">
      <c r="A208" s="50" t="s">
        <v>253</v>
      </c>
      <c r="B208" s="50" t="s">
        <v>254</v>
      </c>
      <c r="C208" s="50" t="s">
        <v>255</v>
      </c>
      <c r="D208" s="50" t="s">
        <v>256</v>
      </c>
      <c r="E208" s="50" t="s">
        <v>347</v>
      </c>
      <c r="F208" s="50" t="s">
        <v>788</v>
      </c>
      <c r="G208" s="50" t="s">
        <v>186</v>
      </c>
      <c r="H208" s="50" t="s">
        <v>852</v>
      </c>
      <c r="I208" s="152" t="s">
        <v>853</v>
      </c>
      <c r="J208" s="50" t="s">
        <v>186</v>
      </c>
      <c r="K208" s="50" t="s">
        <v>186</v>
      </c>
      <c r="L208" s="50" t="s">
        <v>186</v>
      </c>
      <c r="M208" s="50" t="s">
        <v>186</v>
      </c>
      <c r="N208" s="50" t="s">
        <v>273</v>
      </c>
      <c r="O208" s="50" t="s">
        <v>186</v>
      </c>
      <c r="P208" s="153" t="s">
        <v>186</v>
      </c>
      <c r="Q208" s="50" t="s">
        <v>216</v>
      </c>
      <c r="R208" s="50" t="s">
        <v>255</v>
      </c>
      <c r="S208" s="50" t="s">
        <v>255</v>
      </c>
      <c r="T208" s="50" t="s">
        <v>264</v>
      </c>
      <c r="U208" s="50" t="s">
        <v>140</v>
      </c>
      <c r="V208" s="50" t="e">
        <f t="shared" si="65"/>
        <v>#N/A</v>
      </c>
      <c r="W208" s="50" t="s">
        <v>153</v>
      </c>
      <c r="X208" s="50" t="s">
        <v>142</v>
      </c>
      <c r="Y208" s="50" t="s">
        <v>155</v>
      </c>
      <c r="Z208" s="50" t="s">
        <v>144</v>
      </c>
      <c r="AA208" s="153">
        <v>45657</v>
      </c>
      <c r="AB208" s="50" t="s">
        <v>225</v>
      </c>
      <c r="AC208" s="153">
        <v>45266</v>
      </c>
      <c r="AD208" s="50" t="str">
        <f>VLOOKUP($T208,Tipologias!$F$64:$G$67,2,FALSE)</f>
        <v>MEDIO</v>
      </c>
      <c r="AE208" s="50">
        <f t="shared" si="64"/>
        <v>2</v>
      </c>
      <c r="AF208" s="50" t="str">
        <f>VLOOKUP($U208,Tipologias!$C$25:$E$29,3,FALSE)</f>
        <v>MEDIO</v>
      </c>
      <c r="AG208" s="50">
        <f t="shared" si="69"/>
        <v>2</v>
      </c>
      <c r="AH208" s="50">
        <f>VLOOKUP($X208,Tipologias!$C$43:$D$47,2,FALSE)</f>
        <v>0.5</v>
      </c>
      <c r="AI208" s="50">
        <f>VLOOKUP($Y208,Tipologias!$C$51:$D$59,2,FALSE)</f>
        <v>1.25</v>
      </c>
      <c r="AJ208" s="50" t="str">
        <f>IF(MAX(AE189,AG189)=3,"ALTO",IF(MAX(AE189,AG189)=2,"MEDIO","BAJO"))</f>
        <v>MEDIO</v>
      </c>
      <c r="AK208" s="50" t="str">
        <f>VLOOKUP($W208,Tipologias!$C$33:$E$37,3,FALSE)</f>
        <v>ALTO</v>
      </c>
      <c r="AL208" s="50" t="str">
        <f t="shared" si="66"/>
        <v>BAJO</v>
      </c>
      <c r="AM208" s="51" t="str">
        <f t="shared" si="67"/>
        <v>ALTO</v>
      </c>
      <c r="AN208" s="50" t="str">
        <f t="shared" si="68"/>
        <v>2) INFORMACIÓN PÚBLICA CLASIFICADA</v>
      </c>
      <c r="AO208" s="50" t="e">
        <f>VLOOKUP($T208,Tipologias!$C$6:$I$21,3,FALSE)</f>
        <v>#N/A</v>
      </c>
      <c r="AP208" s="50" t="e">
        <f t="shared" si="70"/>
        <v>#N/A</v>
      </c>
      <c r="AQ208" s="50" t="e">
        <f>VLOOKUP($T208,Tipologias!$C$6:$I$21,5,FALSE)</f>
        <v>#N/A</v>
      </c>
      <c r="AR208" s="180" t="s">
        <v>146</v>
      </c>
    </row>
    <row r="209" spans="1:44" ht="67.5" customHeight="1" x14ac:dyDescent="0.2">
      <c r="A209" s="50" t="s">
        <v>253</v>
      </c>
      <c r="B209" s="50" t="s">
        <v>254</v>
      </c>
      <c r="C209" s="50" t="s">
        <v>255</v>
      </c>
      <c r="D209" s="50" t="s">
        <v>256</v>
      </c>
      <c r="E209" s="50" t="s">
        <v>347</v>
      </c>
      <c r="F209" s="50" t="s">
        <v>783</v>
      </c>
      <c r="G209" s="50" t="s">
        <v>186</v>
      </c>
      <c r="H209" s="50" t="s">
        <v>854</v>
      </c>
      <c r="I209" s="152" t="s">
        <v>855</v>
      </c>
      <c r="J209" s="50" t="s">
        <v>186</v>
      </c>
      <c r="K209" s="50" t="s">
        <v>186</v>
      </c>
      <c r="L209" s="50" t="s">
        <v>186</v>
      </c>
      <c r="M209" s="50" t="s">
        <v>186</v>
      </c>
      <c r="N209" s="50" t="s">
        <v>186</v>
      </c>
      <c r="O209" s="50" t="s">
        <v>186</v>
      </c>
      <c r="P209" s="50" t="s">
        <v>186</v>
      </c>
      <c r="Q209" s="50" t="s">
        <v>216</v>
      </c>
      <c r="R209" s="50" t="s">
        <v>255</v>
      </c>
      <c r="S209" s="50" t="s">
        <v>256</v>
      </c>
      <c r="T209" s="50" t="s">
        <v>562</v>
      </c>
      <c r="U209" s="50" t="s">
        <v>188</v>
      </c>
      <c r="V209" s="50" t="e">
        <f t="shared" si="65"/>
        <v>#N/A</v>
      </c>
      <c r="W209" s="50" t="s">
        <v>168</v>
      </c>
      <c r="X209" s="50" t="s">
        <v>142</v>
      </c>
      <c r="Y209" s="50" t="s">
        <v>200</v>
      </c>
      <c r="Z209" s="50" t="s">
        <v>144</v>
      </c>
      <c r="AA209" s="153">
        <v>45657</v>
      </c>
      <c r="AB209" s="50" t="s">
        <v>225</v>
      </c>
      <c r="AC209" s="153">
        <v>45266</v>
      </c>
      <c r="AD209" s="50" t="str">
        <f>VLOOKUP($T209,Tipologias!$F$64:$G$67,2,FALSE)</f>
        <v>ALTO</v>
      </c>
      <c r="AE209" s="50">
        <f t="shared" si="64"/>
        <v>3</v>
      </c>
      <c r="AF209" s="50" t="str">
        <f>VLOOKUP($U209,Tipologias!$C$25:$E$29,3,FALSE)</f>
        <v>ALTO</v>
      </c>
      <c r="AG209" s="50">
        <f t="shared" si="69"/>
        <v>3</v>
      </c>
      <c r="AH209" s="50">
        <f>VLOOKUP($X209,Tipologias!$C$43:$D$47,2,FALSE)</f>
        <v>0.5</v>
      </c>
      <c r="AI209" s="50">
        <f>VLOOKUP($Y209,Tipologias!$C$51:$D$59,2,FALSE)</f>
        <v>0.25</v>
      </c>
      <c r="AJ209" s="50" t="str">
        <f>IF(MAX(AE189,AG189)=3,"ALTO",IF(MAX(AE189,AG189)=2,"MEDIO","BAJO"))</f>
        <v>MEDIO</v>
      </c>
      <c r="AK209" s="50" t="str">
        <f>VLOOKUP($W209,Tipologias!$C$33:$E$37,3,FALSE)</f>
        <v>MEDIO</v>
      </c>
      <c r="AL209" s="50" t="str">
        <f t="shared" si="66"/>
        <v>BAJO</v>
      </c>
      <c r="AM209" s="51" t="str">
        <f t="shared" si="67"/>
        <v>MEDIO</v>
      </c>
      <c r="AN209" s="50" t="str">
        <f t="shared" si="68"/>
        <v>3) INFORMACIÓN PÚBLICA RESERVADA</v>
      </c>
      <c r="AO209" s="50" t="e">
        <f>VLOOKUP($T209,Tipologias!$C$6:$I$21,3,FALSE)</f>
        <v>#N/A</v>
      </c>
      <c r="AP209" s="50" t="e">
        <f t="shared" si="70"/>
        <v>#N/A</v>
      </c>
      <c r="AQ209" s="50" t="e">
        <f>VLOOKUP($T209,Tipologias!$C$6:$I$21,5,FALSE)</f>
        <v>#N/A</v>
      </c>
      <c r="AR209" s="180" t="s">
        <v>146</v>
      </c>
    </row>
    <row r="210" spans="1:44" ht="67.5" customHeight="1" x14ac:dyDescent="0.2">
      <c r="A210" s="50" t="s">
        <v>354</v>
      </c>
      <c r="B210" s="50" t="s">
        <v>355</v>
      </c>
      <c r="C210" s="50" t="s">
        <v>332</v>
      </c>
      <c r="D210" s="50" t="s">
        <v>393</v>
      </c>
      <c r="E210" s="50" t="s">
        <v>347</v>
      </c>
      <c r="F210" s="50" t="s">
        <v>783</v>
      </c>
      <c r="G210" s="50" t="s">
        <v>186</v>
      </c>
      <c r="H210" s="50" t="s">
        <v>1949</v>
      </c>
      <c r="I210" s="152" t="s">
        <v>1655</v>
      </c>
      <c r="J210" s="50" t="s">
        <v>132</v>
      </c>
      <c r="K210" s="50" t="s">
        <v>281</v>
      </c>
      <c r="L210" s="50" t="s">
        <v>134</v>
      </c>
      <c r="M210" s="50" t="s">
        <v>1656</v>
      </c>
      <c r="N210" s="50" t="s">
        <v>1657</v>
      </c>
      <c r="O210" s="50" t="s">
        <v>137</v>
      </c>
      <c r="P210" s="153">
        <v>44958</v>
      </c>
      <c r="Q210" s="50" t="s">
        <v>216</v>
      </c>
      <c r="R210" s="50" t="s">
        <v>393</v>
      </c>
      <c r="S210" s="50" t="s">
        <v>393</v>
      </c>
      <c r="T210" s="50" t="s">
        <v>562</v>
      </c>
      <c r="U210" s="50" t="s">
        <v>188</v>
      </c>
      <c r="V210" s="50"/>
      <c r="W210" s="50" t="s">
        <v>153</v>
      </c>
      <c r="X210" s="50" t="s">
        <v>282</v>
      </c>
      <c r="Y210" s="50" t="s">
        <v>180</v>
      </c>
      <c r="Z210" s="50"/>
      <c r="AA210" s="153"/>
      <c r="AB210" s="50"/>
      <c r="AC210" s="153"/>
      <c r="AD210" s="50"/>
      <c r="AE210" s="50"/>
      <c r="AF210" s="50"/>
      <c r="AG210" s="50"/>
      <c r="AH210" s="50"/>
      <c r="AI210" s="50"/>
      <c r="AJ210" s="50" t="s">
        <v>978</v>
      </c>
      <c r="AK210" s="50" t="s">
        <v>978</v>
      </c>
      <c r="AL210" s="50" t="s">
        <v>1201</v>
      </c>
      <c r="AM210" s="51" t="s">
        <v>978</v>
      </c>
      <c r="AN210" s="50" t="s">
        <v>562</v>
      </c>
      <c r="AO210" s="180" t="s">
        <v>146</v>
      </c>
      <c r="AP210" s="50"/>
      <c r="AQ210" s="50"/>
      <c r="AR210" s="180" t="s">
        <v>146</v>
      </c>
    </row>
    <row r="211" spans="1:44" ht="67.5" customHeight="1" x14ac:dyDescent="0.2">
      <c r="A211" s="50" t="s">
        <v>124</v>
      </c>
      <c r="B211" s="50" t="s">
        <v>291</v>
      </c>
      <c r="C211" s="50" t="s">
        <v>126</v>
      </c>
      <c r="D211" s="50" t="s">
        <v>780</v>
      </c>
      <c r="E211" s="50" t="s">
        <v>347</v>
      </c>
      <c r="F211" s="50" t="s">
        <v>128</v>
      </c>
      <c r="G211" s="50" t="s">
        <v>186</v>
      </c>
      <c r="H211" s="50" t="s">
        <v>873</v>
      </c>
      <c r="I211" s="152" t="s">
        <v>874</v>
      </c>
      <c r="J211" s="50" t="s">
        <v>132</v>
      </c>
      <c r="K211" s="50" t="s">
        <v>281</v>
      </c>
      <c r="L211" s="50" t="s">
        <v>1739</v>
      </c>
      <c r="M211" s="50" t="s">
        <v>184</v>
      </c>
      <c r="N211" s="50" t="s">
        <v>227</v>
      </c>
      <c r="O211" s="50" t="s">
        <v>137</v>
      </c>
      <c r="P211" s="153">
        <v>40980</v>
      </c>
      <c r="Q211" s="50" t="s">
        <v>216</v>
      </c>
      <c r="R211" s="50" t="s">
        <v>1733</v>
      </c>
      <c r="S211" s="50" t="s">
        <v>1740</v>
      </c>
      <c r="T211" s="50" t="s">
        <v>139</v>
      </c>
      <c r="U211" s="50" t="s">
        <v>167</v>
      </c>
      <c r="V211" s="50" t="str">
        <f t="shared" si="65"/>
        <v>LEY 527 ARTÍCULO 27 Y 28
ARTÍCULO  27. "TODAS LAS PERSONAS TIENEN DERECHO A CONSULTAR LOS DOCUMENTOS DE ARCHIVOS PÚBLICOS Y A QUE SE LES EXPIDA COPIA DE LOS MISMOS, SIEMPRE QUE DICHOS DOCUMENTOS NO TENGAN CARÁCTER RESERVADO CONFORME A LA CONSTITUCIÓN O A LA LEY."</v>
      </c>
      <c r="W211" s="50" t="s">
        <v>199</v>
      </c>
      <c r="X211" s="50" t="s">
        <v>282</v>
      </c>
      <c r="Y211" s="50" t="s">
        <v>1212</v>
      </c>
      <c r="Z211" s="50" t="s">
        <v>144</v>
      </c>
      <c r="AA211" s="153">
        <v>45657</v>
      </c>
      <c r="AB211" s="50" t="s">
        <v>225</v>
      </c>
      <c r="AC211" s="153">
        <v>45266</v>
      </c>
      <c r="AD211" s="50" t="str">
        <f>VLOOKUP($T211,Tipologias!$F$64:$G$67,2,FALSE)</f>
        <v>BAJO</v>
      </c>
      <c r="AE211" s="50">
        <f t="shared" si="64"/>
        <v>1</v>
      </c>
      <c r="AF211" s="50" t="str">
        <f>VLOOKUP($U211,Tipologias!$C$25:$E$29,3,FALSE)</f>
        <v>BAJO</v>
      </c>
      <c r="AG211" s="50">
        <f t="shared" si="69"/>
        <v>1</v>
      </c>
      <c r="AH211" s="50">
        <f>VLOOKUP($X211,Tipologias!$C$43:$D$47,2,FALSE)</f>
        <v>2</v>
      </c>
      <c r="AI211" s="50">
        <f>VLOOKUP($Y211,Tipologias!$C$51:$D$59,2,FALSE)</f>
        <v>2.5</v>
      </c>
      <c r="AJ211" s="50" t="str">
        <f t="shared" ref="AJ211:AJ216" si="71">IF(MAX(AE211,AG211)=3,"ALTO",IF(MAX(AE211,AG211)=2,"MEDIO","BAJO"))</f>
        <v>BAJO</v>
      </c>
      <c r="AK211" s="50" t="str">
        <f>VLOOKUP($W211,Tipologias!$C$33:$E$37,3,FALSE)</f>
        <v>BAJO</v>
      </c>
      <c r="AL211" s="50" t="str">
        <f t="shared" si="66"/>
        <v>ALTO</v>
      </c>
      <c r="AM211" s="51" t="str">
        <f t="shared" si="67"/>
        <v>ALTO</v>
      </c>
      <c r="AN211" s="50" t="str">
        <f t="shared" si="68"/>
        <v>1) INFORMACIÓN PÚBLICA</v>
      </c>
      <c r="AO211" s="50" t="str">
        <f>VLOOKUP($T211,Tipologias!$C$6:$I$21,3,FALSE)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211" s="50" t="str">
        <f t="shared" si="70"/>
        <v>LEY 527 ARTÍCULO 27 Y 28
ARTÍCULO  27. "TODAS LAS PERSONAS TIENEN DERECHO A CONSULTAR LOS DOCUMENTOS DE ARCHIVOS PÚBLICOS Y A QUE SE LES EXPIDA COPIA DE LOS MISMOS, SIEMPRE QUE DICHOS DOCUMENTOS NO TENGAN CARÁCTER RESERVADO CONFORME A LA CONSTITUCIÓN O A LA LEY."</v>
      </c>
      <c r="AQ211" s="50" t="str">
        <f>VLOOKUP($T211,Tipologias!$C$6:$I$21,5,FALSE)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211" s="180" t="s">
        <v>146</v>
      </c>
    </row>
    <row r="212" spans="1:44" ht="67.5" customHeight="1" x14ac:dyDescent="0.2">
      <c r="A212" s="50" t="s">
        <v>124</v>
      </c>
      <c r="B212" s="50" t="s">
        <v>291</v>
      </c>
      <c r="C212" s="50" t="s">
        <v>126</v>
      </c>
      <c r="D212" s="50" t="s">
        <v>780</v>
      </c>
      <c r="E212" s="50" t="s">
        <v>347</v>
      </c>
      <c r="F212" s="50" t="s">
        <v>128</v>
      </c>
      <c r="G212" s="50" t="s">
        <v>186</v>
      </c>
      <c r="H212" s="50" t="s">
        <v>1757</v>
      </c>
      <c r="I212" s="152" t="s">
        <v>1758</v>
      </c>
      <c r="J212" s="50" t="s">
        <v>132</v>
      </c>
      <c r="K212" s="50" t="s">
        <v>281</v>
      </c>
      <c r="L212" s="50" t="s">
        <v>1735</v>
      </c>
      <c r="M212" s="50" t="s">
        <v>151</v>
      </c>
      <c r="N212" s="50" t="s">
        <v>1751</v>
      </c>
      <c r="O212" s="50" t="s">
        <v>186</v>
      </c>
      <c r="P212" s="153">
        <v>40980</v>
      </c>
      <c r="Q212" s="50" t="s">
        <v>216</v>
      </c>
      <c r="R212" s="50" t="s">
        <v>1733</v>
      </c>
      <c r="S212" s="50" t="s">
        <v>780</v>
      </c>
      <c r="T212" s="50" t="s">
        <v>264</v>
      </c>
      <c r="U212" s="50" t="s">
        <v>140</v>
      </c>
      <c r="V212" s="50" t="e">
        <f t="shared" si="65"/>
        <v>#N/A</v>
      </c>
      <c r="W212" s="50" t="s">
        <v>141</v>
      </c>
      <c r="X212" s="50" t="s">
        <v>142</v>
      </c>
      <c r="Y212" s="50" t="s">
        <v>1213</v>
      </c>
      <c r="Z212" s="50" t="s">
        <v>144</v>
      </c>
      <c r="AA212" s="153">
        <v>45657</v>
      </c>
      <c r="AB212" s="50" t="s">
        <v>225</v>
      </c>
      <c r="AC212" s="153">
        <v>45266</v>
      </c>
      <c r="AD212" s="50" t="str">
        <f>VLOOKUP($T212,Tipologias!$F$64:$G$67,2,FALSE)</f>
        <v>MEDIO</v>
      </c>
      <c r="AE212" s="50">
        <f t="shared" si="64"/>
        <v>2</v>
      </c>
      <c r="AF212" s="50" t="str">
        <f>VLOOKUP($U212,Tipologias!$C$25:$E$29,3,FALSE)</f>
        <v>MEDIO</v>
      </c>
      <c r="AG212" s="50">
        <f t="shared" si="69"/>
        <v>2</v>
      </c>
      <c r="AH212" s="50">
        <f>VLOOKUP($X212,Tipologias!$C$43:$D$47,2,FALSE)</f>
        <v>0.5</v>
      </c>
      <c r="AI212" s="50">
        <f>VLOOKUP($Y212,Tipologias!$C$51:$D$59,2,FALSE)</f>
        <v>2.25</v>
      </c>
      <c r="AJ212" s="50" t="str">
        <f t="shared" si="71"/>
        <v>MEDIO</v>
      </c>
      <c r="AK212" s="50" t="str">
        <f>VLOOKUP($W212,Tipologias!$C$33:$E$37,3,FALSE)</f>
        <v>BAJO</v>
      </c>
      <c r="AL212" s="50" t="str">
        <f t="shared" si="66"/>
        <v>MEDIO</v>
      </c>
      <c r="AM212" s="51" t="str">
        <f t="shared" si="67"/>
        <v>MEDIO</v>
      </c>
      <c r="AN212" s="50" t="str">
        <f t="shared" si="68"/>
        <v>2) INFORMACIÓN PÚBLICA CLASIFICADA</v>
      </c>
      <c r="AO212" s="50" t="e">
        <f>VLOOKUP($T212,Tipologias!$C$6:$I$21,3,FALSE)</f>
        <v>#N/A</v>
      </c>
      <c r="AP212" s="50" t="e">
        <f t="shared" si="70"/>
        <v>#N/A</v>
      </c>
      <c r="AQ212" s="50" t="e">
        <f>VLOOKUP($T212,Tipologias!$C$6:$I$21,5,FALSE)</f>
        <v>#N/A</v>
      </c>
      <c r="AR212" s="180" t="s">
        <v>146</v>
      </c>
    </row>
    <row r="213" spans="1:44" ht="118.5" customHeight="1" x14ac:dyDescent="0.2">
      <c r="A213" s="50" t="s">
        <v>124</v>
      </c>
      <c r="B213" s="50" t="s">
        <v>291</v>
      </c>
      <c r="C213" s="50" t="s">
        <v>126</v>
      </c>
      <c r="D213" s="50" t="s">
        <v>780</v>
      </c>
      <c r="E213" s="50" t="s">
        <v>347</v>
      </c>
      <c r="F213" s="50" t="s">
        <v>877</v>
      </c>
      <c r="G213" s="50" t="s">
        <v>186</v>
      </c>
      <c r="H213" s="50" t="s">
        <v>1760</v>
      </c>
      <c r="I213" s="152" t="s">
        <v>1759</v>
      </c>
      <c r="J213" s="50" t="s">
        <v>132</v>
      </c>
      <c r="K213" s="50" t="s">
        <v>281</v>
      </c>
      <c r="L213" s="50" t="s">
        <v>186</v>
      </c>
      <c r="M213" s="50" t="s">
        <v>1761</v>
      </c>
      <c r="N213" s="50" t="s">
        <v>1762</v>
      </c>
      <c r="O213" s="50" t="s">
        <v>186</v>
      </c>
      <c r="P213" s="153">
        <v>40980</v>
      </c>
      <c r="Q213" s="50" t="s">
        <v>216</v>
      </c>
      <c r="R213" s="50" t="s">
        <v>1733</v>
      </c>
      <c r="S213" s="50" t="s">
        <v>780</v>
      </c>
      <c r="T213" s="50" t="s">
        <v>139</v>
      </c>
      <c r="U213" s="50" t="s">
        <v>167</v>
      </c>
      <c r="V213" s="50" t="str">
        <f t="shared" si="65"/>
        <v>LEY 527 ARTÍCULO 27 Y 28
ARTÍCULO  27. "TODAS LAS PERSONAS TIENEN DERECHO A CONSULTAR LOS DOCUMENTOS DE ARCHIVOS PÚBLICOS Y A QUE SE LES EXPIDA COPIA DE LOS MISMOS, SIEMPRE QUE DICHOS DOCUMENTOS NO TENGAN CARÁCTER RESERVADO CONFORME A LA CONSTITUCIÓN O A LA LEY."</v>
      </c>
      <c r="W213" s="50" t="s">
        <v>1205</v>
      </c>
      <c r="X213" s="50" t="s">
        <v>282</v>
      </c>
      <c r="Y213" s="50" t="s">
        <v>1212</v>
      </c>
      <c r="Z213" s="50" t="s">
        <v>144</v>
      </c>
      <c r="AA213" s="153">
        <v>45657</v>
      </c>
      <c r="AB213" s="50" t="s">
        <v>225</v>
      </c>
      <c r="AC213" s="153">
        <v>45266</v>
      </c>
      <c r="AD213" s="50" t="str">
        <f>VLOOKUP($T213,Tipologias!$F$64:$G$67,2,FALSE)</f>
        <v>BAJO</v>
      </c>
      <c r="AE213" s="50">
        <f t="shared" si="64"/>
        <v>1</v>
      </c>
      <c r="AF213" s="50" t="str">
        <f>VLOOKUP($U213,Tipologias!$C$25:$E$29,3,FALSE)</f>
        <v>BAJO</v>
      </c>
      <c r="AG213" s="50">
        <f t="shared" si="69"/>
        <v>1</v>
      </c>
      <c r="AH213" s="50">
        <f>VLOOKUP($X213,Tipologias!$C$43:$D$47,2,FALSE)</f>
        <v>2</v>
      </c>
      <c r="AI213" s="50">
        <f>VLOOKUP($Y213,Tipologias!$C$51:$D$59,2,FALSE)</f>
        <v>2.5</v>
      </c>
      <c r="AJ213" s="50" t="str">
        <f t="shared" si="71"/>
        <v>BAJO</v>
      </c>
      <c r="AK213" s="50" t="str">
        <f>VLOOKUP($W213,Tipologias!$C$33:$E$37,3,FALSE)</f>
        <v>ALTO</v>
      </c>
      <c r="AL213" s="50" t="str">
        <f t="shared" si="66"/>
        <v>ALTO</v>
      </c>
      <c r="AM213" s="51" t="str">
        <f t="shared" si="67"/>
        <v>ALTO</v>
      </c>
      <c r="AN213" s="50" t="str">
        <f t="shared" si="68"/>
        <v>1) INFORMACIÓN PÚBLICA</v>
      </c>
      <c r="AO213" s="50" t="str">
        <f>VLOOKUP($T213,Tipologias!$C$6:$I$21,3,FALSE)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213" s="50" t="str">
        <f t="shared" si="70"/>
        <v>LEY 527 ARTÍCULO 27 Y 28
ARTÍCULO  27. "TODAS LAS PERSONAS TIENEN DERECHO A CONSULTAR LOS DOCUMENTOS DE ARCHIVOS PÚBLICOS Y A QUE SE LES EXPIDA COPIA DE LOS MISMOS, SIEMPRE QUE DICHOS DOCUMENTOS NO TENGAN CARÁCTER RESERVADO CONFORME A LA CONSTITUCIÓN O A LA LEY."</v>
      </c>
      <c r="AQ213" s="50" t="str">
        <f>VLOOKUP($T213,Tipologias!$C$6:$I$21,5,FALSE)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213" s="180" t="s">
        <v>146</v>
      </c>
    </row>
    <row r="214" spans="1:44" ht="67.5" customHeight="1" x14ac:dyDescent="0.2">
      <c r="A214" s="50" t="s">
        <v>124</v>
      </c>
      <c r="B214" s="50" t="s">
        <v>291</v>
      </c>
      <c r="C214" s="50" t="s">
        <v>126</v>
      </c>
      <c r="D214" s="50" t="s">
        <v>780</v>
      </c>
      <c r="E214" s="50" t="s">
        <v>347</v>
      </c>
      <c r="F214" s="50" t="s">
        <v>128</v>
      </c>
      <c r="G214" s="50" t="s">
        <v>186</v>
      </c>
      <c r="H214" s="50" t="s">
        <v>880</v>
      </c>
      <c r="I214" s="152" t="s">
        <v>1752</v>
      </c>
      <c r="J214" s="50" t="s">
        <v>132</v>
      </c>
      <c r="K214" s="50" t="s">
        <v>281</v>
      </c>
      <c r="L214" s="50" t="s">
        <v>1744</v>
      </c>
      <c r="M214" s="50" t="s">
        <v>184</v>
      </c>
      <c r="N214" s="50" t="s">
        <v>227</v>
      </c>
      <c r="O214" s="50" t="s">
        <v>186</v>
      </c>
      <c r="P214" s="153">
        <v>40980</v>
      </c>
      <c r="Q214" s="50" t="s">
        <v>166</v>
      </c>
      <c r="R214" s="50" t="s">
        <v>1733</v>
      </c>
      <c r="S214" s="50" t="s">
        <v>1753</v>
      </c>
      <c r="T214" s="50" t="s">
        <v>139</v>
      </c>
      <c r="U214" s="50" t="s">
        <v>167</v>
      </c>
      <c r="V214" s="50" t="str">
        <f t="shared" si="65"/>
        <v>LEY 527 ARTÍCULO 27 Y 28
ARTÍCULO  27. "TODAS LAS PERSONAS TIENEN DERECHO A CONSULTAR LOS DOCUMENTOS DE ARCHIVOS PÚBLICOS Y A QUE SE LES EXPIDA COPIA DE LOS MISMOS, SIEMPRE QUE DICHOS DOCUMENTOS NO TENGAN CARÁCTER RESERVADO CONFORME A LA CONSTITUCIÓN O A LA LEY."</v>
      </c>
      <c r="W214" s="50" t="s">
        <v>199</v>
      </c>
      <c r="X214" s="50" t="s">
        <v>282</v>
      </c>
      <c r="Y214" s="50" t="s">
        <v>143</v>
      </c>
      <c r="Z214" s="50" t="s">
        <v>144</v>
      </c>
      <c r="AA214" s="153">
        <v>45657</v>
      </c>
      <c r="AB214" s="50" t="s">
        <v>225</v>
      </c>
      <c r="AC214" s="153">
        <v>45266</v>
      </c>
      <c r="AD214" s="50" t="str">
        <f>VLOOKUP($T214,Tipologias!$F$64:$G$67,2,FALSE)</f>
        <v>BAJO</v>
      </c>
      <c r="AE214" s="50">
        <f t="shared" si="64"/>
        <v>1</v>
      </c>
      <c r="AF214" s="50" t="str">
        <f>VLOOKUP($U214,Tipologias!$C$25:$E$29,3,FALSE)</f>
        <v>BAJO</v>
      </c>
      <c r="AG214" s="50">
        <f t="shared" si="69"/>
        <v>1</v>
      </c>
      <c r="AH214" s="50">
        <f>VLOOKUP($X214,Tipologias!$C$43:$D$47,2,FALSE)</f>
        <v>2</v>
      </c>
      <c r="AI214" s="50">
        <f>VLOOKUP($Y214,Tipologias!$C$51:$D$59,2,FALSE)</f>
        <v>1</v>
      </c>
      <c r="AJ214" s="50" t="str">
        <f t="shared" si="71"/>
        <v>BAJO</v>
      </c>
      <c r="AK214" s="50" t="str">
        <f>VLOOKUP($W214,Tipologias!$C$33:$E$37,3,FALSE)</f>
        <v>BAJO</v>
      </c>
      <c r="AL214" s="50" t="str">
        <f t="shared" si="66"/>
        <v>ALTO</v>
      </c>
      <c r="AM214" s="51" t="str">
        <f t="shared" si="67"/>
        <v>ALTO</v>
      </c>
      <c r="AN214" s="50" t="str">
        <f t="shared" si="68"/>
        <v>1) INFORMACIÓN PÚBLICA</v>
      </c>
      <c r="AO214" s="50" t="str">
        <f>VLOOKUP($T214,Tipologias!$C$6:$I$21,3,FALSE)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214" s="50" t="str">
        <f t="shared" si="70"/>
        <v>LEY 527 ARTÍCULO 27 Y 28
ARTÍCULO  27. "TODAS LAS PERSONAS TIENEN DERECHO A CONSULTAR LOS DOCUMENTOS DE ARCHIVOS PÚBLICOS Y A QUE SE LES EXPIDA COPIA DE LOS MISMOS, SIEMPRE QUE DICHOS DOCUMENTOS NO TENGAN CARÁCTER RESERVADO CONFORME A LA CONSTITUCIÓN O A LA LEY."</v>
      </c>
      <c r="AQ214" s="50" t="str">
        <f>VLOOKUP($T214,Tipologias!$C$6:$I$21,5,FALSE)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214" s="180" t="s">
        <v>146</v>
      </c>
    </row>
    <row r="215" spans="1:44" ht="67.5" customHeight="1" x14ac:dyDescent="0.2">
      <c r="A215" s="50" t="s">
        <v>124</v>
      </c>
      <c r="B215" s="50" t="s">
        <v>291</v>
      </c>
      <c r="C215" s="50" t="s">
        <v>126</v>
      </c>
      <c r="D215" s="50" t="s">
        <v>780</v>
      </c>
      <c r="E215" s="50" t="s">
        <v>347</v>
      </c>
      <c r="F215" s="50" t="s">
        <v>128</v>
      </c>
      <c r="G215" s="50" t="s">
        <v>186</v>
      </c>
      <c r="H215" s="50" t="s">
        <v>1755</v>
      </c>
      <c r="I215" s="152" t="s">
        <v>1754</v>
      </c>
      <c r="J215" s="50" t="s">
        <v>132</v>
      </c>
      <c r="K215" s="50" t="s">
        <v>281</v>
      </c>
      <c r="L215" s="50" t="s">
        <v>1744</v>
      </c>
      <c r="M215" s="50" t="s">
        <v>184</v>
      </c>
      <c r="N215" s="50" t="s">
        <v>1751</v>
      </c>
      <c r="O215" s="50" t="s">
        <v>186</v>
      </c>
      <c r="P215" s="153">
        <v>40980</v>
      </c>
      <c r="Q215" s="50" t="s">
        <v>223</v>
      </c>
      <c r="R215" s="50" t="s">
        <v>1733</v>
      </c>
      <c r="S215" s="50" t="s">
        <v>1756</v>
      </c>
      <c r="T215" s="50" t="s">
        <v>264</v>
      </c>
      <c r="U215" s="50" t="s">
        <v>140</v>
      </c>
      <c r="V215" s="50" t="e">
        <f t="shared" si="65"/>
        <v>#N/A</v>
      </c>
      <c r="W215" s="50" t="s">
        <v>153</v>
      </c>
      <c r="X215" s="50" t="s">
        <v>282</v>
      </c>
      <c r="Y215" s="50" t="s">
        <v>180</v>
      </c>
      <c r="Z215" s="50" t="s">
        <v>144</v>
      </c>
      <c r="AA215" s="153">
        <v>45657</v>
      </c>
      <c r="AB215" s="50" t="s">
        <v>225</v>
      </c>
      <c r="AC215" s="153">
        <v>45266</v>
      </c>
      <c r="AD215" s="50" t="str">
        <f>VLOOKUP($T215,Tipologias!$F$64:$G$67,2,FALSE)</f>
        <v>MEDIO</v>
      </c>
      <c r="AE215" s="50">
        <f t="shared" si="64"/>
        <v>2</v>
      </c>
      <c r="AF215" s="50" t="str">
        <f>VLOOKUP($U215,Tipologias!$C$25:$E$29,3,FALSE)</f>
        <v>MEDIO</v>
      </c>
      <c r="AG215" s="50">
        <f t="shared" si="69"/>
        <v>2</v>
      </c>
      <c r="AH215" s="50">
        <f>VLOOKUP($X215,Tipologias!$C$43:$D$47,2,FALSE)</f>
        <v>2</v>
      </c>
      <c r="AI215" s="50">
        <f>VLOOKUP($Y215,Tipologias!$C$51:$D$59,2,FALSE)</f>
        <v>0.5</v>
      </c>
      <c r="AJ215" s="50" t="str">
        <f t="shared" si="71"/>
        <v>MEDIO</v>
      </c>
      <c r="AK215" s="50" t="str">
        <f>VLOOKUP($W215,Tipologias!$C$33:$E$37,3,FALSE)</f>
        <v>ALTO</v>
      </c>
      <c r="AL215" s="50" t="str">
        <f t="shared" si="66"/>
        <v>MEDIO</v>
      </c>
      <c r="AM215" s="51" t="str">
        <f t="shared" si="67"/>
        <v>ALTO</v>
      </c>
      <c r="AN215" s="50" t="str">
        <f t="shared" si="68"/>
        <v>2) INFORMACIÓN PÚBLICA CLASIFICADA</v>
      </c>
      <c r="AO215" s="50" t="e">
        <f>VLOOKUP($T215,Tipologias!$C$6:$I$21,3,FALSE)</f>
        <v>#N/A</v>
      </c>
      <c r="AP215" s="50" t="e">
        <f t="shared" si="70"/>
        <v>#N/A</v>
      </c>
      <c r="AQ215" s="50" t="e">
        <f>VLOOKUP($T215,Tipologias!$C$6:$I$21,5,FALSE)</f>
        <v>#N/A</v>
      </c>
      <c r="AR215" s="180" t="s">
        <v>146</v>
      </c>
    </row>
    <row r="216" spans="1:44" ht="67.5" customHeight="1" x14ac:dyDescent="0.2">
      <c r="A216" s="50" t="s">
        <v>124</v>
      </c>
      <c r="B216" s="50" t="s">
        <v>291</v>
      </c>
      <c r="C216" s="50" t="s">
        <v>126</v>
      </c>
      <c r="D216" s="50" t="s">
        <v>780</v>
      </c>
      <c r="E216" s="50" t="s">
        <v>347</v>
      </c>
      <c r="F216" s="50" t="s">
        <v>128</v>
      </c>
      <c r="G216" s="50" t="s">
        <v>186</v>
      </c>
      <c r="H216" s="50" t="s">
        <v>884</v>
      </c>
      <c r="I216" s="152" t="s">
        <v>885</v>
      </c>
      <c r="J216" s="50" t="s">
        <v>132</v>
      </c>
      <c r="K216" s="50" t="s">
        <v>281</v>
      </c>
      <c r="L216" s="50" t="s">
        <v>1744</v>
      </c>
      <c r="M216" s="50" t="s">
        <v>184</v>
      </c>
      <c r="N216" s="50" t="s">
        <v>1751</v>
      </c>
      <c r="O216" s="50" t="s">
        <v>186</v>
      </c>
      <c r="P216" s="153">
        <v>43494</v>
      </c>
      <c r="Q216" s="50" t="s">
        <v>138</v>
      </c>
      <c r="R216" s="50" t="s">
        <v>1733</v>
      </c>
      <c r="S216" s="50" t="s">
        <v>780</v>
      </c>
      <c r="T216" s="50" t="s">
        <v>264</v>
      </c>
      <c r="U216" s="50" t="s">
        <v>140</v>
      </c>
      <c r="V216" s="50" t="e">
        <f t="shared" si="65"/>
        <v>#N/A</v>
      </c>
      <c r="W216" s="50" t="s">
        <v>168</v>
      </c>
      <c r="X216" s="50" t="s">
        <v>224</v>
      </c>
      <c r="Y216" s="50" t="s">
        <v>143</v>
      </c>
      <c r="Z216" s="50" t="s">
        <v>144</v>
      </c>
      <c r="AA216" s="153">
        <v>45657</v>
      </c>
      <c r="AB216" s="50" t="s">
        <v>225</v>
      </c>
      <c r="AC216" s="153">
        <v>45266</v>
      </c>
      <c r="AD216" s="50" t="str">
        <f>VLOOKUP($T216,Tipologias!$F$64:$G$67,2,FALSE)</f>
        <v>MEDIO</v>
      </c>
      <c r="AE216" s="50">
        <f t="shared" si="64"/>
        <v>2</v>
      </c>
      <c r="AF216" s="50" t="str">
        <f>VLOOKUP($U216,Tipologias!$C$25:$E$29,3,FALSE)</f>
        <v>MEDIO</v>
      </c>
      <c r="AG216" s="50">
        <f t="shared" si="69"/>
        <v>2</v>
      </c>
      <c r="AH216" s="50">
        <f>VLOOKUP($X216,Tipologias!$C$43:$D$47,2,FALSE)</f>
        <v>1</v>
      </c>
      <c r="AI216" s="50">
        <f>VLOOKUP($Y216,Tipologias!$C$51:$D$59,2,FALSE)</f>
        <v>1</v>
      </c>
      <c r="AJ216" s="50" t="str">
        <f t="shared" si="71"/>
        <v>MEDIO</v>
      </c>
      <c r="AK216" s="50" t="str">
        <f>VLOOKUP($W216,Tipologias!$C$33:$E$37,3,FALSE)</f>
        <v>MEDIO</v>
      </c>
      <c r="AL216" s="50" t="str">
        <f t="shared" si="66"/>
        <v>MEDIO</v>
      </c>
      <c r="AM216" s="51" t="str">
        <f t="shared" si="67"/>
        <v>MEDIO</v>
      </c>
      <c r="AN216" s="50" t="str">
        <f t="shared" si="68"/>
        <v>2) INFORMACIÓN PÚBLICA CLASIFICADA</v>
      </c>
      <c r="AO216" s="50" t="e">
        <f>VLOOKUP($T216,Tipologias!$C$6:$I$21,3,FALSE)</f>
        <v>#N/A</v>
      </c>
      <c r="AP216" s="50" t="e">
        <f t="shared" si="70"/>
        <v>#N/A</v>
      </c>
      <c r="AQ216" s="50" t="e">
        <f>VLOOKUP($T216,Tipologias!$C$6:$I$21,5,FALSE)</f>
        <v>#N/A</v>
      </c>
      <c r="AR216" s="180" t="s">
        <v>146</v>
      </c>
    </row>
    <row r="217" spans="1:44" ht="67.5" customHeight="1" x14ac:dyDescent="0.2">
      <c r="A217" s="50" t="s">
        <v>124</v>
      </c>
      <c r="B217" s="50" t="s">
        <v>74</v>
      </c>
      <c r="C217" s="50" t="s">
        <v>126</v>
      </c>
      <c r="D217" s="50" t="s">
        <v>311</v>
      </c>
      <c r="E217" s="50" t="s">
        <v>347</v>
      </c>
      <c r="F217" s="50" t="s">
        <v>788</v>
      </c>
      <c r="G217" s="50" t="s">
        <v>186</v>
      </c>
      <c r="H217" s="50" t="s">
        <v>1893</v>
      </c>
      <c r="I217" s="152" t="s">
        <v>887</v>
      </c>
      <c r="J217" s="50" t="s">
        <v>132</v>
      </c>
      <c r="K217" s="50" t="s">
        <v>281</v>
      </c>
      <c r="L217" s="50" t="s">
        <v>186</v>
      </c>
      <c r="M217" s="50" t="s">
        <v>186</v>
      </c>
      <c r="N217" s="50" t="s">
        <v>1603</v>
      </c>
      <c r="O217" s="50" t="s">
        <v>186</v>
      </c>
      <c r="P217" s="50" t="s">
        <v>186</v>
      </c>
      <c r="Q217" s="50" t="s">
        <v>216</v>
      </c>
      <c r="R217" s="50" t="s">
        <v>255</v>
      </c>
      <c r="S217" s="50" t="s">
        <v>311</v>
      </c>
      <c r="T217" s="50" t="s">
        <v>264</v>
      </c>
      <c r="U217" s="50" t="s">
        <v>188</v>
      </c>
      <c r="V217" s="50" t="e">
        <f t="shared" si="65"/>
        <v>#N/A</v>
      </c>
      <c r="W217" s="50" t="s">
        <v>168</v>
      </c>
      <c r="X217" s="50" t="s">
        <v>142</v>
      </c>
      <c r="Y217" s="50" t="s">
        <v>143</v>
      </c>
      <c r="Z217" s="50" t="s">
        <v>144</v>
      </c>
      <c r="AA217" s="153">
        <v>45657</v>
      </c>
      <c r="AB217" s="50" t="s">
        <v>225</v>
      </c>
      <c r="AC217" s="153">
        <v>45266</v>
      </c>
      <c r="AD217" s="50" t="str">
        <f>VLOOKUP($T217,Tipologias!$F$64:$G$67,2,FALSE)</f>
        <v>MEDIO</v>
      </c>
      <c r="AE217" s="50">
        <f t="shared" si="64"/>
        <v>2</v>
      </c>
      <c r="AF217" s="50" t="str">
        <f>VLOOKUP($U217,Tipologias!$C$25:$E$29,3,FALSE)</f>
        <v>ALTO</v>
      </c>
      <c r="AG217" s="50">
        <f t="shared" si="69"/>
        <v>3</v>
      </c>
      <c r="AH217" s="50">
        <f>VLOOKUP($X217,Tipologias!$C$43:$D$47,2,FALSE)</f>
        <v>0.5</v>
      </c>
      <c r="AI217" s="50">
        <f>VLOOKUP($Y217,Tipologias!$C$51:$D$59,2,FALSE)</f>
        <v>1</v>
      </c>
      <c r="AJ217" s="50" t="str">
        <f>IF(MAX(AE189,AG189)=3,"ALTO",IF(MAX(AE189,AG189)=2,"MEDIO","BAJO"))</f>
        <v>MEDIO</v>
      </c>
      <c r="AK217" s="50" t="str">
        <f>VLOOKUP($W217,Tipologias!$C$33:$E$37,3,FALSE)</f>
        <v>MEDIO</v>
      </c>
      <c r="AL217" s="50" t="str">
        <f t="shared" si="66"/>
        <v>BAJO</v>
      </c>
      <c r="AM217" s="51" t="str">
        <f t="shared" si="67"/>
        <v>MEDIO</v>
      </c>
      <c r="AN217" s="50" t="str">
        <f t="shared" si="68"/>
        <v>2) INFORMACIÓN PÚBLICA CLASIFICADA</v>
      </c>
      <c r="AO217" s="50" t="e">
        <f>VLOOKUP($T217,Tipologias!$C$6:$I$21,3,FALSE)</f>
        <v>#N/A</v>
      </c>
      <c r="AP217" s="50" t="e">
        <f t="shared" si="70"/>
        <v>#N/A</v>
      </c>
      <c r="AQ217" s="50" t="e">
        <f>VLOOKUP($T217,Tipologias!$C$6:$I$21,5,FALSE)</f>
        <v>#N/A</v>
      </c>
      <c r="AR217" s="180" t="s">
        <v>146</v>
      </c>
    </row>
    <row r="218" spans="1:44" ht="95.45" customHeight="1" x14ac:dyDescent="0.2">
      <c r="A218" s="50" t="s">
        <v>124</v>
      </c>
      <c r="B218" s="50" t="s">
        <v>331</v>
      </c>
      <c r="C218" s="50" t="s">
        <v>332</v>
      </c>
      <c r="D218" s="50" t="s">
        <v>333</v>
      </c>
      <c r="E218" s="50" t="s">
        <v>347</v>
      </c>
      <c r="F218" s="50" t="s">
        <v>849</v>
      </c>
      <c r="G218" s="50" t="s">
        <v>186</v>
      </c>
      <c r="H218" s="50" t="s">
        <v>891</v>
      </c>
      <c r="I218" s="50" t="s">
        <v>892</v>
      </c>
      <c r="J218" s="50" t="s">
        <v>186</v>
      </c>
      <c r="K218" s="50" t="s">
        <v>150</v>
      </c>
      <c r="L218" s="50" t="s">
        <v>893</v>
      </c>
      <c r="M218" s="50" t="s">
        <v>186</v>
      </c>
      <c r="N218" s="50" t="s">
        <v>894</v>
      </c>
      <c r="O218" s="50" t="s">
        <v>186</v>
      </c>
      <c r="P218" s="153">
        <v>41635</v>
      </c>
      <c r="Q218" s="50" t="s">
        <v>216</v>
      </c>
      <c r="R218" s="50" t="s">
        <v>332</v>
      </c>
      <c r="S218" s="50" t="s">
        <v>333</v>
      </c>
      <c r="T218" s="50" t="s">
        <v>562</v>
      </c>
      <c r="U218" s="50" t="s">
        <v>188</v>
      </c>
      <c r="V218" s="50" t="e">
        <f t="shared" si="65"/>
        <v>#N/A</v>
      </c>
      <c r="W218" s="50" t="s">
        <v>153</v>
      </c>
      <c r="X218" s="50" t="s">
        <v>154</v>
      </c>
      <c r="Y218" s="50" t="s">
        <v>155</v>
      </c>
      <c r="Z218" s="50" t="s">
        <v>144</v>
      </c>
      <c r="AA218" s="153">
        <v>45657</v>
      </c>
      <c r="AB218" s="50" t="s">
        <v>337</v>
      </c>
      <c r="AC218" s="153">
        <v>45270</v>
      </c>
      <c r="AD218" s="50" t="str">
        <f>VLOOKUP($T218,Tipologias!$F$64:$G$67,2,FALSE)</f>
        <v>ALTO</v>
      </c>
      <c r="AE218" s="50">
        <f t="shared" si="64"/>
        <v>3</v>
      </c>
      <c r="AF218" s="50" t="str">
        <f>VLOOKUP($U218,Tipologias!$C$25:$E$29,3,FALSE)</f>
        <v>ALTO</v>
      </c>
      <c r="AG218" s="50">
        <f t="shared" si="69"/>
        <v>3</v>
      </c>
      <c r="AH218" s="50">
        <f>VLOOKUP($X218,Tipologias!$C$43:$D$47,2,FALSE)</f>
        <v>1.5</v>
      </c>
      <c r="AI218" s="50">
        <f>VLOOKUP($Y218,Tipologias!$C$51:$D$59,2,FALSE)</f>
        <v>1.25</v>
      </c>
      <c r="AJ218" s="50" t="str">
        <f>IF(MAX(AE189,AG189)=3,"ALTO",IF(MAX(AE189,AG189)=2,"MEDIO","BAJO"))</f>
        <v>MEDIO</v>
      </c>
      <c r="AK218" s="50" t="str">
        <f>VLOOKUP($W218,Tipologias!$C$33:$E$37,3,FALSE)</f>
        <v>ALTO</v>
      </c>
      <c r="AL218" s="50" t="str">
        <f t="shared" si="66"/>
        <v>MEDIO</v>
      </c>
      <c r="AM218" s="51" t="str">
        <f t="shared" si="67"/>
        <v>ALTO</v>
      </c>
      <c r="AN218" s="50" t="str">
        <f t="shared" si="68"/>
        <v>3) INFORMACIÓN PÚBLICA RESERVADA</v>
      </c>
      <c r="AO218" s="50" t="e">
        <f>VLOOKUP($T218,Tipologias!$C$6:$I$21,3,FALSE)</f>
        <v>#N/A</v>
      </c>
      <c r="AP218" s="50" t="e">
        <f t="shared" si="70"/>
        <v>#N/A</v>
      </c>
      <c r="AQ218" s="50" t="e">
        <f>VLOOKUP($T218,Tipologias!$C$6:$I$21,5,FALSE)</f>
        <v>#N/A</v>
      </c>
      <c r="AR218" s="180" t="s">
        <v>146</v>
      </c>
    </row>
    <row r="219" spans="1:44" ht="67.5" customHeight="1" x14ac:dyDescent="0.2">
      <c r="A219" s="50" t="s">
        <v>124</v>
      </c>
      <c r="B219" s="50" t="s">
        <v>331</v>
      </c>
      <c r="C219" s="50" t="s">
        <v>332</v>
      </c>
      <c r="D219" s="50" t="s">
        <v>333</v>
      </c>
      <c r="E219" s="50" t="s">
        <v>347</v>
      </c>
      <c r="F219" s="50" t="s">
        <v>788</v>
      </c>
      <c r="G219" s="50" t="s">
        <v>186</v>
      </c>
      <c r="H219" s="50" t="s">
        <v>1604</v>
      </c>
      <c r="I219" s="50" t="s">
        <v>896</v>
      </c>
      <c r="J219" s="50" t="s">
        <v>186</v>
      </c>
      <c r="K219" s="50" t="s">
        <v>281</v>
      </c>
      <c r="L219" s="50" t="s">
        <v>893</v>
      </c>
      <c r="M219" s="50" t="s">
        <v>186</v>
      </c>
      <c r="N219" s="50" t="s">
        <v>894</v>
      </c>
      <c r="O219" s="50" t="s">
        <v>186</v>
      </c>
      <c r="P219" s="153">
        <v>43826</v>
      </c>
      <c r="Q219" s="50" t="s">
        <v>216</v>
      </c>
      <c r="R219" s="50" t="s">
        <v>332</v>
      </c>
      <c r="S219" s="50" t="s">
        <v>333</v>
      </c>
      <c r="T219" s="50" t="s">
        <v>562</v>
      </c>
      <c r="U219" s="50" t="s">
        <v>188</v>
      </c>
      <c r="V219" s="50" t="e">
        <f t="shared" si="65"/>
        <v>#N/A</v>
      </c>
      <c r="W219" s="50" t="s">
        <v>153</v>
      </c>
      <c r="X219" s="50" t="s">
        <v>154</v>
      </c>
      <c r="Y219" s="50" t="s">
        <v>155</v>
      </c>
      <c r="Z219" s="50" t="s">
        <v>144</v>
      </c>
      <c r="AA219" s="153">
        <v>45657</v>
      </c>
      <c r="AB219" s="50" t="s">
        <v>337</v>
      </c>
      <c r="AC219" s="153">
        <v>45270</v>
      </c>
      <c r="AD219" s="50" t="str">
        <f>VLOOKUP($T219,Tipologias!$F$64:$G$67,2,FALSE)</f>
        <v>ALTO</v>
      </c>
      <c r="AE219" s="50">
        <f t="shared" si="64"/>
        <v>3</v>
      </c>
      <c r="AF219" s="50" t="str">
        <f>VLOOKUP($U219,Tipologias!$C$25:$E$29,3,FALSE)</f>
        <v>ALTO</v>
      </c>
      <c r="AG219" s="50">
        <f t="shared" si="69"/>
        <v>3</v>
      </c>
      <c r="AH219" s="50">
        <f>VLOOKUP($X219,Tipologias!$C$43:$D$47,2,FALSE)</f>
        <v>1.5</v>
      </c>
      <c r="AI219" s="50">
        <f>VLOOKUP($Y219,Tipologias!$C$51:$D$59,2,FALSE)</f>
        <v>1.25</v>
      </c>
      <c r="AJ219" s="50" t="str">
        <f>IF(MAX(AE189,AG189)=3,"ALTO",IF(MAX(AE189,AG189)=2,"MEDIO","BAJO"))</f>
        <v>MEDIO</v>
      </c>
      <c r="AK219" s="50" t="str">
        <f>VLOOKUP($W219,Tipologias!$C$33:$E$37,3,FALSE)</f>
        <v>ALTO</v>
      </c>
      <c r="AL219" s="50" t="str">
        <f t="shared" si="66"/>
        <v>MEDIO</v>
      </c>
      <c r="AM219" s="51" t="str">
        <f t="shared" si="67"/>
        <v>ALTO</v>
      </c>
      <c r="AN219" s="50" t="str">
        <f t="shared" si="68"/>
        <v>3) INFORMACIÓN PÚBLICA RESERVADA</v>
      </c>
      <c r="AO219" s="50" t="e">
        <f>VLOOKUP($T219,Tipologias!$C$6:$I$21,3,FALSE)</f>
        <v>#N/A</v>
      </c>
      <c r="AP219" s="50" t="e">
        <f t="shared" si="70"/>
        <v>#N/A</v>
      </c>
      <c r="AQ219" s="50" t="e">
        <f>VLOOKUP($T219,Tipologias!$C$6:$I$21,5,FALSE)</f>
        <v>#N/A</v>
      </c>
      <c r="AR219" s="180" t="s">
        <v>146</v>
      </c>
    </row>
    <row r="220" spans="1:44" ht="67.5" customHeight="1" x14ac:dyDescent="0.2">
      <c r="A220" s="50" t="s">
        <v>124</v>
      </c>
      <c r="B220" s="50" t="s">
        <v>331</v>
      </c>
      <c r="C220" s="50" t="s">
        <v>332</v>
      </c>
      <c r="D220" s="50" t="s">
        <v>333</v>
      </c>
      <c r="E220" s="50" t="s">
        <v>347</v>
      </c>
      <c r="F220" s="50" t="s">
        <v>788</v>
      </c>
      <c r="G220" s="50" t="s">
        <v>186</v>
      </c>
      <c r="H220" s="50" t="s">
        <v>897</v>
      </c>
      <c r="I220" s="50" t="s">
        <v>898</v>
      </c>
      <c r="J220" s="50" t="s">
        <v>132</v>
      </c>
      <c r="K220" s="50" t="s">
        <v>281</v>
      </c>
      <c r="L220" s="50" t="s">
        <v>893</v>
      </c>
      <c r="M220" s="50" t="s">
        <v>186</v>
      </c>
      <c r="N220" s="50" t="s">
        <v>894</v>
      </c>
      <c r="O220" s="50" t="s">
        <v>186</v>
      </c>
      <c r="P220" s="153">
        <v>43826</v>
      </c>
      <c r="Q220" s="50" t="s">
        <v>216</v>
      </c>
      <c r="R220" s="50" t="s">
        <v>332</v>
      </c>
      <c r="S220" s="50" t="s">
        <v>333</v>
      </c>
      <c r="T220" s="50" t="s">
        <v>562</v>
      </c>
      <c r="U220" s="50" t="s">
        <v>188</v>
      </c>
      <c r="V220" s="50" t="e">
        <f t="shared" si="65"/>
        <v>#N/A</v>
      </c>
      <c r="W220" s="50" t="s">
        <v>153</v>
      </c>
      <c r="X220" s="50" t="s">
        <v>154</v>
      </c>
      <c r="Y220" s="50" t="s">
        <v>155</v>
      </c>
      <c r="Z220" s="50" t="s">
        <v>144</v>
      </c>
      <c r="AA220" s="153">
        <v>45657</v>
      </c>
      <c r="AB220" s="50" t="s">
        <v>337</v>
      </c>
      <c r="AC220" s="153">
        <v>45270</v>
      </c>
      <c r="AD220" s="50" t="str">
        <f>VLOOKUP($T220,Tipologias!$F$64:$G$67,2,FALSE)</f>
        <v>ALTO</v>
      </c>
      <c r="AE220" s="50">
        <f t="shared" si="64"/>
        <v>3</v>
      </c>
      <c r="AF220" s="50" t="str">
        <f>VLOOKUP($U220,Tipologias!$C$25:$E$29,3,FALSE)</f>
        <v>ALTO</v>
      </c>
      <c r="AG220" s="50">
        <f t="shared" si="69"/>
        <v>3</v>
      </c>
      <c r="AH220" s="50">
        <f>VLOOKUP($X220,Tipologias!$C$43:$D$47,2,FALSE)</f>
        <v>1.5</v>
      </c>
      <c r="AI220" s="50">
        <f>VLOOKUP($Y220,Tipologias!$C$51:$D$59,2,FALSE)</f>
        <v>1.25</v>
      </c>
      <c r="AJ220" s="50" t="str">
        <f>IF(MAX(AE189,AG189)=3,"ALTO",IF(MAX(AE189,AG189)=2,"MEDIO","BAJO"))</f>
        <v>MEDIO</v>
      </c>
      <c r="AK220" s="50" t="str">
        <f>VLOOKUP($W220,Tipologias!$C$33:$E$37,3,FALSE)</f>
        <v>ALTO</v>
      </c>
      <c r="AL220" s="50" t="str">
        <f t="shared" si="66"/>
        <v>MEDIO</v>
      </c>
      <c r="AM220" s="51" t="str">
        <f t="shared" si="67"/>
        <v>ALTO</v>
      </c>
      <c r="AN220" s="50" t="str">
        <f t="shared" si="68"/>
        <v>3) INFORMACIÓN PÚBLICA RESERVADA</v>
      </c>
      <c r="AO220" s="50" t="e">
        <f>VLOOKUP($T220,Tipologias!$C$6:$I$21,3,FALSE)</f>
        <v>#N/A</v>
      </c>
      <c r="AP220" s="50" t="e">
        <f t="shared" si="70"/>
        <v>#N/A</v>
      </c>
      <c r="AQ220" s="50" t="e">
        <f>VLOOKUP($T220,Tipologias!$C$6:$I$21,5,FALSE)</f>
        <v>#N/A</v>
      </c>
      <c r="AR220" s="180" t="s">
        <v>146</v>
      </c>
    </row>
    <row r="221" spans="1:44" ht="92.25" customHeight="1" x14ac:dyDescent="0.2">
      <c r="A221" s="50" t="s">
        <v>124</v>
      </c>
      <c r="B221" s="50" t="s">
        <v>331</v>
      </c>
      <c r="C221" s="50" t="s">
        <v>332</v>
      </c>
      <c r="D221" s="50" t="s">
        <v>333</v>
      </c>
      <c r="E221" s="50" t="s">
        <v>347</v>
      </c>
      <c r="F221" s="50" t="s">
        <v>788</v>
      </c>
      <c r="G221" s="50" t="s">
        <v>186</v>
      </c>
      <c r="H221" s="50" t="s">
        <v>899</v>
      </c>
      <c r="I221" s="177" t="s">
        <v>1605</v>
      </c>
      <c r="J221" s="50" t="s">
        <v>186</v>
      </c>
      <c r="K221" s="50" t="s">
        <v>281</v>
      </c>
      <c r="L221" s="50" t="s">
        <v>893</v>
      </c>
      <c r="M221" s="50" t="s">
        <v>186</v>
      </c>
      <c r="N221" s="50" t="s">
        <v>901</v>
      </c>
      <c r="O221" s="50" t="s">
        <v>186</v>
      </c>
      <c r="P221" s="153">
        <v>40850</v>
      </c>
      <c r="Q221" s="50" t="s">
        <v>216</v>
      </c>
      <c r="R221" s="50" t="s">
        <v>332</v>
      </c>
      <c r="S221" s="50" t="s">
        <v>333</v>
      </c>
      <c r="T221" s="50" t="s">
        <v>264</v>
      </c>
      <c r="U221" s="50" t="s">
        <v>140</v>
      </c>
      <c r="V221" s="50" t="e">
        <f t="shared" si="65"/>
        <v>#N/A</v>
      </c>
      <c r="W221" s="50" t="s">
        <v>168</v>
      </c>
      <c r="X221" s="50" t="s">
        <v>142</v>
      </c>
      <c r="Y221" s="50" t="s">
        <v>143</v>
      </c>
      <c r="Z221" s="50" t="s">
        <v>144</v>
      </c>
      <c r="AA221" s="153">
        <v>45657</v>
      </c>
      <c r="AB221" s="50" t="s">
        <v>337</v>
      </c>
      <c r="AC221" s="153">
        <v>45270</v>
      </c>
      <c r="AD221" s="50" t="str">
        <f>VLOOKUP($T221,Tipologias!$F$64:$G$67,2,FALSE)</f>
        <v>MEDIO</v>
      </c>
      <c r="AE221" s="50">
        <f t="shared" si="64"/>
        <v>2</v>
      </c>
      <c r="AF221" s="50" t="str">
        <f>VLOOKUP($U221,Tipologias!$C$25:$E$29,3,FALSE)</f>
        <v>MEDIO</v>
      </c>
      <c r="AG221" s="50">
        <f t="shared" si="69"/>
        <v>2</v>
      </c>
      <c r="AH221" s="50">
        <f>VLOOKUP($X221,Tipologias!$C$43:$D$47,2,FALSE)</f>
        <v>0.5</v>
      </c>
      <c r="AI221" s="50">
        <f>VLOOKUP($Y221,Tipologias!$C$51:$D$59,2,FALSE)</f>
        <v>1</v>
      </c>
      <c r="AJ221" s="50" t="str">
        <f>IF(MAX(AE189,AG189)=3,"ALTO",IF(MAX(AE189,AG189)=2,"MEDIO","BAJO"))</f>
        <v>MEDIO</v>
      </c>
      <c r="AK221" s="50" t="str">
        <f>VLOOKUP($W221,Tipologias!$C$33:$E$37,3,FALSE)</f>
        <v>MEDIO</v>
      </c>
      <c r="AL221" s="50" t="str">
        <f t="shared" si="66"/>
        <v>BAJO</v>
      </c>
      <c r="AM221" s="51" t="str">
        <f t="shared" si="67"/>
        <v>MEDIO</v>
      </c>
      <c r="AN221" s="50" t="str">
        <f t="shared" si="68"/>
        <v>2) INFORMACIÓN PÚBLICA CLASIFICADA</v>
      </c>
      <c r="AO221" s="50" t="e">
        <f>VLOOKUP($T221,Tipologias!$C$6:$I$21,3,FALSE)</f>
        <v>#N/A</v>
      </c>
      <c r="AP221" s="50" t="e">
        <f t="shared" si="70"/>
        <v>#N/A</v>
      </c>
      <c r="AQ221" s="50" t="e">
        <f>VLOOKUP($T221,Tipologias!$C$6:$I$21,5,FALSE)</f>
        <v>#N/A</v>
      </c>
      <c r="AR221" s="180" t="s">
        <v>146</v>
      </c>
    </row>
    <row r="222" spans="1:44" ht="77.25" customHeight="1" x14ac:dyDescent="0.2">
      <c r="A222" s="50" t="s">
        <v>124</v>
      </c>
      <c r="B222" s="50" t="s">
        <v>331</v>
      </c>
      <c r="C222" s="50" t="s">
        <v>332</v>
      </c>
      <c r="D222" s="50" t="s">
        <v>333</v>
      </c>
      <c r="E222" s="50" t="s">
        <v>347</v>
      </c>
      <c r="F222" s="50" t="s">
        <v>849</v>
      </c>
      <c r="G222" s="50" t="s">
        <v>186</v>
      </c>
      <c r="H222" s="50" t="s">
        <v>902</v>
      </c>
      <c r="I222" s="177" t="s">
        <v>1606</v>
      </c>
      <c r="J222" s="50" t="s">
        <v>186</v>
      </c>
      <c r="K222" s="50" t="s">
        <v>150</v>
      </c>
      <c r="L222" s="50" t="s">
        <v>893</v>
      </c>
      <c r="M222" s="50" t="s">
        <v>186</v>
      </c>
      <c r="N222" s="50" t="s">
        <v>904</v>
      </c>
      <c r="O222" s="50" t="s">
        <v>186</v>
      </c>
      <c r="P222" s="153">
        <v>40850</v>
      </c>
      <c r="Q222" s="50" t="s">
        <v>216</v>
      </c>
      <c r="R222" s="50" t="s">
        <v>332</v>
      </c>
      <c r="S222" s="50" t="s">
        <v>333</v>
      </c>
      <c r="T222" s="50" t="s">
        <v>562</v>
      </c>
      <c r="U222" s="50" t="s">
        <v>140</v>
      </c>
      <c r="V222" s="50" t="e">
        <f t="shared" si="65"/>
        <v>#N/A</v>
      </c>
      <c r="W222" s="50" t="s">
        <v>153</v>
      </c>
      <c r="X222" s="50" t="s">
        <v>154</v>
      </c>
      <c r="Y222" s="50" t="s">
        <v>471</v>
      </c>
      <c r="Z222" s="50" t="s">
        <v>144</v>
      </c>
      <c r="AA222" s="153">
        <v>45657</v>
      </c>
      <c r="AB222" s="50" t="s">
        <v>337</v>
      </c>
      <c r="AC222" s="153">
        <v>45270</v>
      </c>
      <c r="AD222" s="50" t="str">
        <f>VLOOKUP($T222,Tipologias!$F$64:$G$67,2,FALSE)</f>
        <v>ALTO</v>
      </c>
      <c r="AE222" s="50">
        <f t="shared" si="64"/>
        <v>3</v>
      </c>
      <c r="AF222" s="50" t="str">
        <f>VLOOKUP($U222,Tipologias!$C$25:$E$29,3,FALSE)</f>
        <v>MEDIO</v>
      </c>
      <c r="AG222" s="50">
        <f t="shared" si="69"/>
        <v>2</v>
      </c>
      <c r="AH222" s="50">
        <f>VLOOKUP($X222,Tipologias!$C$43:$D$47,2,FALSE)</f>
        <v>1.5</v>
      </c>
      <c r="AI222" s="50">
        <f>VLOOKUP($Y222,Tipologias!$C$51:$D$59,2,FALSE)</f>
        <v>1.5</v>
      </c>
      <c r="AJ222" s="50" t="str">
        <f>IF(MAX(AE189,AG189)=3,"ALTO",IF(MAX(AE189,AG189)=2,"MEDIO","BAJO"))</f>
        <v>MEDIO</v>
      </c>
      <c r="AK222" s="50" t="str">
        <f>VLOOKUP($W222,Tipologias!$C$33:$E$37,3,FALSE)</f>
        <v>ALTO</v>
      </c>
      <c r="AL222" s="50" t="str">
        <f t="shared" si="66"/>
        <v>ALTO</v>
      </c>
      <c r="AM222" s="51" t="str">
        <f t="shared" si="67"/>
        <v>ALTO</v>
      </c>
      <c r="AN222" s="50" t="str">
        <f t="shared" si="68"/>
        <v>3) INFORMACIÓN PÚBLICA RESERVADA</v>
      </c>
      <c r="AO222" s="50" t="e">
        <f>VLOOKUP($T222,Tipologias!$C$6:$I$21,3,FALSE)</f>
        <v>#N/A</v>
      </c>
      <c r="AP222" s="50" t="e">
        <f t="shared" si="70"/>
        <v>#N/A</v>
      </c>
      <c r="AQ222" s="50" t="e">
        <f>VLOOKUP($T222,Tipologias!$C$6:$I$21,5,FALSE)</f>
        <v>#N/A</v>
      </c>
      <c r="AR222" s="180" t="s">
        <v>146</v>
      </c>
    </row>
    <row r="223" spans="1:44" ht="67.5" customHeight="1" x14ac:dyDescent="0.2">
      <c r="A223" s="50" t="s">
        <v>124</v>
      </c>
      <c r="B223" s="50" t="s">
        <v>331</v>
      </c>
      <c r="C223" s="50" t="s">
        <v>332</v>
      </c>
      <c r="D223" s="50" t="s">
        <v>333</v>
      </c>
      <c r="E223" s="50" t="s">
        <v>347</v>
      </c>
      <c r="F223" s="50" t="s">
        <v>849</v>
      </c>
      <c r="G223" s="50" t="s">
        <v>186</v>
      </c>
      <c r="H223" s="50" t="s">
        <v>905</v>
      </c>
      <c r="I223" s="177" t="s">
        <v>1607</v>
      </c>
      <c r="J223" s="50" t="s">
        <v>186</v>
      </c>
      <c r="K223" s="50" t="s">
        <v>150</v>
      </c>
      <c r="L223" s="50" t="s">
        <v>893</v>
      </c>
      <c r="M223" s="50" t="s">
        <v>186</v>
      </c>
      <c r="N223" s="50" t="s">
        <v>894</v>
      </c>
      <c r="O223" s="50" t="s">
        <v>186</v>
      </c>
      <c r="P223" s="153" t="s">
        <v>186</v>
      </c>
      <c r="Q223" s="50" t="s">
        <v>216</v>
      </c>
      <c r="R223" s="50" t="s">
        <v>332</v>
      </c>
      <c r="S223" s="50" t="s">
        <v>333</v>
      </c>
      <c r="T223" s="50" t="s">
        <v>562</v>
      </c>
      <c r="U223" s="50" t="s">
        <v>188</v>
      </c>
      <c r="V223" s="50" t="e">
        <f t="shared" si="65"/>
        <v>#N/A</v>
      </c>
      <c r="W223" s="50" t="s">
        <v>153</v>
      </c>
      <c r="X223" s="50" t="s">
        <v>154</v>
      </c>
      <c r="Y223" s="50" t="s">
        <v>155</v>
      </c>
      <c r="Z223" s="50" t="s">
        <v>144</v>
      </c>
      <c r="AA223" s="153">
        <v>45657</v>
      </c>
      <c r="AB223" s="50" t="s">
        <v>337</v>
      </c>
      <c r="AC223" s="153">
        <v>45270</v>
      </c>
      <c r="AD223" s="50" t="str">
        <f>VLOOKUP($T223,Tipologias!$F$64:$G$67,2,FALSE)</f>
        <v>ALTO</v>
      </c>
      <c r="AE223" s="50">
        <f t="shared" si="64"/>
        <v>3</v>
      </c>
      <c r="AF223" s="50" t="str">
        <f>VLOOKUP($U223,Tipologias!$C$25:$E$29,3,FALSE)</f>
        <v>ALTO</v>
      </c>
      <c r="AG223" s="50">
        <f t="shared" si="69"/>
        <v>3</v>
      </c>
      <c r="AH223" s="50">
        <f>VLOOKUP($X223,Tipologias!$C$43:$D$47,2,FALSE)</f>
        <v>1.5</v>
      </c>
      <c r="AI223" s="50">
        <f>VLOOKUP($Y223,Tipologias!$C$51:$D$59,2,FALSE)</f>
        <v>1.25</v>
      </c>
      <c r="AJ223" s="50" t="str">
        <f>IF(MAX(AE189,AG189)=3,"ALTO",IF(MAX(AE189,AG189)=2,"MEDIO","BAJO"))</f>
        <v>MEDIO</v>
      </c>
      <c r="AK223" s="50" t="str">
        <f>VLOOKUP($W223,Tipologias!$C$33:$E$37,3,FALSE)</f>
        <v>ALTO</v>
      </c>
      <c r="AL223" s="50" t="str">
        <f t="shared" si="66"/>
        <v>MEDIO</v>
      </c>
      <c r="AM223" s="51" t="str">
        <f t="shared" si="67"/>
        <v>ALTO</v>
      </c>
      <c r="AN223" s="50" t="str">
        <f t="shared" si="68"/>
        <v>3) INFORMACIÓN PÚBLICA RESERVADA</v>
      </c>
      <c r="AO223" s="50" t="e">
        <f>VLOOKUP($T223,Tipologias!$C$6:$I$21,3,FALSE)</f>
        <v>#N/A</v>
      </c>
      <c r="AP223" s="50" t="e">
        <f t="shared" si="70"/>
        <v>#N/A</v>
      </c>
      <c r="AQ223" s="50" t="e">
        <f>VLOOKUP($T223,Tipologias!$C$6:$I$21,5,FALSE)</f>
        <v>#N/A</v>
      </c>
      <c r="AR223" s="180" t="s">
        <v>146</v>
      </c>
    </row>
    <row r="224" spans="1:44" ht="67.5" customHeight="1" x14ac:dyDescent="0.2">
      <c r="A224" s="50" t="s">
        <v>124</v>
      </c>
      <c r="B224" s="50" t="s">
        <v>331</v>
      </c>
      <c r="C224" s="50" t="s">
        <v>332</v>
      </c>
      <c r="D224" s="50" t="s">
        <v>333</v>
      </c>
      <c r="E224" s="50" t="s">
        <v>347</v>
      </c>
      <c r="F224" s="50" t="s">
        <v>877</v>
      </c>
      <c r="G224" s="50" t="s">
        <v>186</v>
      </c>
      <c r="H224" s="50" t="s">
        <v>1608</v>
      </c>
      <c r="I224" s="177" t="s">
        <v>908</v>
      </c>
      <c r="J224" s="50" t="s">
        <v>132</v>
      </c>
      <c r="K224" s="50" t="s">
        <v>281</v>
      </c>
      <c r="L224" s="50" t="s">
        <v>1814</v>
      </c>
      <c r="M224" s="50" t="s">
        <v>186</v>
      </c>
      <c r="N224" s="50" t="s">
        <v>901</v>
      </c>
      <c r="O224" s="50" t="s">
        <v>186</v>
      </c>
      <c r="P224" s="153">
        <v>40850</v>
      </c>
      <c r="Q224" s="50" t="s">
        <v>216</v>
      </c>
      <c r="R224" s="50" t="s">
        <v>332</v>
      </c>
      <c r="S224" s="50" t="s">
        <v>333</v>
      </c>
      <c r="T224" s="50" t="s">
        <v>264</v>
      </c>
      <c r="U224" s="50" t="s">
        <v>140</v>
      </c>
      <c r="V224" s="50" t="e">
        <f t="shared" si="65"/>
        <v>#N/A</v>
      </c>
      <c r="W224" s="50" t="s">
        <v>153</v>
      </c>
      <c r="X224" s="50" t="s">
        <v>154</v>
      </c>
      <c r="Y224" s="50" t="s">
        <v>471</v>
      </c>
      <c r="Z224" s="50" t="s">
        <v>144</v>
      </c>
      <c r="AA224" s="153">
        <v>45657</v>
      </c>
      <c r="AB224" s="50" t="s">
        <v>337</v>
      </c>
      <c r="AC224" s="153">
        <v>45270</v>
      </c>
      <c r="AD224" s="50" t="str">
        <f>VLOOKUP($T224,Tipologias!$F$64:$G$67,2,FALSE)</f>
        <v>MEDIO</v>
      </c>
      <c r="AE224" s="50">
        <f t="shared" si="64"/>
        <v>2</v>
      </c>
      <c r="AF224" s="50" t="str">
        <f>VLOOKUP($U224,Tipologias!$C$25:$E$29,3,FALSE)</f>
        <v>MEDIO</v>
      </c>
      <c r="AG224" s="50">
        <f t="shared" si="69"/>
        <v>2</v>
      </c>
      <c r="AH224" s="50">
        <f>VLOOKUP($X224,Tipologias!$C$43:$D$47,2,FALSE)</f>
        <v>1.5</v>
      </c>
      <c r="AI224" s="50">
        <f>VLOOKUP($Y224,Tipologias!$C$51:$D$59,2,FALSE)</f>
        <v>1.5</v>
      </c>
      <c r="AJ224" s="50" t="str">
        <f>IF(MAX(AE189,AG189)=3,"ALTO",IF(MAX(AE189,AG189)=2,"MEDIO","BAJO"))</f>
        <v>MEDIO</v>
      </c>
      <c r="AK224" s="50" t="str">
        <f>VLOOKUP($W224,Tipologias!$C$33:$E$37,3,FALSE)</f>
        <v>ALTO</v>
      </c>
      <c r="AL224" s="50" t="str">
        <f t="shared" si="66"/>
        <v>ALTO</v>
      </c>
      <c r="AM224" s="51" t="str">
        <f t="shared" si="67"/>
        <v>ALTO</v>
      </c>
      <c r="AN224" s="50" t="str">
        <f t="shared" si="68"/>
        <v>2) INFORMACIÓN PÚBLICA CLASIFICADA</v>
      </c>
      <c r="AO224" s="50" t="e">
        <f>VLOOKUP($T224,Tipologias!$C$6:$I$21,3,FALSE)</f>
        <v>#N/A</v>
      </c>
      <c r="AP224" s="50" t="e">
        <f t="shared" si="70"/>
        <v>#N/A</v>
      </c>
      <c r="AQ224" s="50" t="e">
        <f>VLOOKUP($T224,Tipologias!$C$6:$I$21,5,FALSE)</f>
        <v>#N/A</v>
      </c>
      <c r="AR224" s="180" t="s">
        <v>146</v>
      </c>
    </row>
    <row r="225" spans="1:44" ht="67.5" customHeight="1" x14ac:dyDescent="0.2">
      <c r="A225" s="50" t="s">
        <v>124</v>
      </c>
      <c r="B225" s="50" t="s">
        <v>331</v>
      </c>
      <c r="C225" s="50" t="s">
        <v>332</v>
      </c>
      <c r="D225" s="50" t="s">
        <v>333</v>
      </c>
      <c r="E225" s="50" t="s">
        <v>347</v>
      </c>
      <c r="F225" s="50" t="s">
        <v>877</v>
      </c>
      <c r="G225" s="50" t="s">
        <v>186</v>
      </c>
      <c r="H225" s="50" t="s">
        <v>909</v>
      </c>
      <c r="I225" s="177" t="s">
        <v>1812</v>
      </c>
      <c r="J225" s="50" t="s">
        <v>186</v>
      </c>
      <c r="K225" s="50" t="s">
        <v>186</v>
      </c>
      <c r="L225" s="50" t="s">
        <v>1813</v>
      </c>
      <c r="M225" s="50" t="s">
        <v>186</v>
      </c>
      <c r="N225" s="50" t="s">
        <v>894</v>
      </c>
      <c r="O225" s="50" t="s">
        <v>186</v>
      </c>
      <c r="P225" s="153">
        <v>41635</v>
      </c>
      <c r="Q225" s="50" t="s">
        <v>186</v>
      </c>
      <c r="R225" s="50" t="s">
        <v>332</v>
      </c>
      <c r="S225" s="50" t="s">
        <v>333</v>
      </c>
      <c r="T225" s="50" t="s">
        <v>562</v>
      </c>
      <c r="U225" s="50" t="s">
        <v>188</v>
      </c>
      <c r="V225" s="50" t="e">
        <f t="shared" si="65"/>
        <v>#N/A</v>
      </c>
      <c r="W225" s="50" t="s">
        <v>153</v>
      </c>
      <c r="X225" s="50" t="s">
        <v>154</v>
      </c>
      <c r="Y225" s="50" t="s">
        <v>155</v>
      </c>
      <c r="Z225" s="50" t="s">
        <v>144</v>
      </c>
      <c r="AA225" s="153">
        <v>45657</v>
      </c>
      <c r="AB225" s="50" t="s">
        <v>337</v>
      </c>
      <c r="AC225" s="153">
        <v>45270</v>
      </c>
      <c r="AD225" s="50" t="str">
        <f>VLOOKUP($T225,Tipologias!$F$64:$G$67,2,FALSE)</f>
        <v>ALTO</v>
      </c>
      <c r="AE225" s="50">
        <f t="shared" si="64"/>
        <v>3</v>
      </c>
      <c r="AF225" s="50" t="str">
        <f>VLOOKUP($U225,Tipologias!$C$25:$E$29,3,FALSE)</f>
        <v>ALTO</v>
      </c>
      <c r="AG225" s="50">
        <f t="shared" si="69"/>
        <v>3</v>
      </c>
      <c r="AH225" s="50">
        <f>VLOOKUP($X225,Tipologias!$C$43:$D$47,2,FALSE)</f>
        <v>1.5</v>
      </c>
      <c r="AI225" s="50">
        <f>VLOOKUP($Y225,Tipologias!$C$51:$D$59,2,FALSE)</f>
        <v>1.25</v>
      </c>
      <c r="AJ225" s="50" t="str">
        <f>IF(MAX(AE189,AG189)=3,"ALTO",IF(MAX(AE189,AG189)=2,"MEDIO","BAJO"))</f>
        <v>MEDIO</v>
      </c>
      <c r="AK225" s="50" t="str">
        <f>VLOOKUP($W225,Tipologias!$C$33:$E$37,3,FALSE)</f>
        <v>ALTO</v>
      </c>
      <c r="AL225" s="50" t="str">
        <f t="shared" si="66"/>
        <v>MEDIO</v>
      </c>
      <c r="AM225" s="51" t="str">
        <f t="shared" si="67"/>
        <v>ALTO</v>
      </c>
      <c r="AN225" s="50" t="str">
        <f t="shared" si="68"/>
        <v>3) INFORMACIÓN PÚBLICA RESERVADA</v>
      </c>
      <c r="AO225" s="50" t="e">
        <f>VLOOKUP($T225,Tipologias!$C$6:$I$21,3,FALSE)</f>
        <v>#N/A</v>
      </c>
      <c r="AP225" s="50" t="e">
        <f t="shared" si="70"/>
        <v>#N/A</v>
      </c>
      <c r="AQ225" s="50" t="e">
        <f>VLOOKUP($T225,Tipologias!$C$6:$I$21,5,FALSE)</f>
        <v>#N/A</v>
      </c>
      <c r="AR225" s="180" t="s">
        <v>146</v>
      </c>
    </row>
    <row r="226" spans="1:44" ht="67.5" customHeight="1" x14ac:dyDescent="0.2">
      <c r="A226" s="50" t="s">
        <v>124</v>
      </c>
      <c r="B226" s="50" t="s">
        <v>331</v>
      </c>
      <c r="C226" s="50" t="s">
        <v>332</v>
      </c>
      <c r="D226" s="50" t="s">
        <v>333</v>
      </c>
      <c r="E226" s="50" t="s">
        <v>347</v>
      </c>
      <c r="F226" s="50" t="s">
        <v>877</v>
      </c>
      <c r="G226" s="50" t="s">
        <v>186</v>
      </c>
      <c r="H226" s="50" t="s">
        <v>911</v>
      </c>
      <c r="I226" s="177" t="s">
        <v>1841</v>
      </c>
      <c r="J226" s="50" t="s">
        <v>186</v>
      </c>
      <c r="K226" s="50" t="s">
        <v>150</v>
      </c>
      <c r="L226" s="50" t="s">
        <v>893</v>
      </c>
      <c r="M226" s="50" t="s">
        <v>186</v>
      </c>
      <c r="N226" s="50" t="s">
        <v>913</v>
      </c>
      <c r="O226" s="50" t="s">
        <v>186</v>
      </c>
      <c r="P226" s="153">
        <v>41638</v>
      </c>
      <c r="Q226" s="50" t="s">
        <v>216</v>
      </c>
      <c r="R226" s="50" t="s">
        <v>332</v>
      </c>
      <c r="S226" s="50" t="s">
        <v>333</v>
      </c>
      <c r="T226" s="50" t="s">
        <v>562</v>
      </c>
      <c r="U226" s="50" t="s">
        <v>188</v>
      </c>
      <c r="V226" s="50" t="e">
        <f t="shared" si="65"/>
        <v>#N/A</v>
      </c>
      <c r="W226" s="50" t="s">
        <v>1205</v>
      </c>
      <c r="X226" s="50" t="s">
        <v>154</v>
      </c>
      <c r="Y226" s="50" t="s">
        <v>471</v>
      </c>
      <c r="Z226" s="50" t="s">
        <v>144</v>
      </c>
      <c r="AA226" s="153">
        <v>45657</v>
      </c>
      <c r="AB226" s="50" t="s">
        <v>337</v>
      </c>
      <c r="AC226" s="153">
        <v>45270</v>
      </c>
      <c r="AD226" s="50" t="str">
        <f>VLOOKUP($T226,Tipologias!$F$64:$G$67,2,FALSE)</f>
        <v>ALTO</v>
      </c>
      <c r="AE226" s="50">
        <f t="shared" si="64"/>
        <v>3</v>
      </c>
      <c r="AF226" s="50" t="str">
        <f>VLOOKUP($U226,Tipologias!$C$25:$E$29,3,FALSE)</f>
        <v>ALTO</v>
      </c>
      <c r="AG226" s="50">
        <f t="shared" si="69"/>
        <v>3</v>
      </c>
      <c r="AH226" s="50">
        <f>VLOOKUP($X226,Tipologias!$C$43:$D$47,2,FALSE)</f>
        <v>1.5</v>
      </c>
      <c r="AI226" s="50">
        <f>VLOOKUP($Y226,Tipologias!$C$51:$D$59,2,FALSE)</f>
        <v>1.5</v>
      </c>
      <c r="AJ226" s="50" t="str">
        <f>VLOOKUP($W226,Tipologias!$C$33:$E$37,3,FALSE)</f>
        <v>ALTO</v>
      </c>
      <c r="AK226" s="50" t="str">
        <f>VLOOKUP($W226,Tipologias!$C$33:$E$37,3,FALSE)</f>
        <v>ALTO</v>
      </c>
      <c r="AL226" s="50" t="str">
        <f t="shared" si="66"/>
        <v>ALTO</v>
      </c>
      <c r="AM226" s="51" t="str">
        <f t="shared" si="67"/>
        <v>ALTO</v>
      </c>
      <c r="AN226" s="50" t="str">
        <f t="shared" si="68"/>
        <v>3) INFORMACIÓN PÚBLICA RESERVADA</v>
      </c>
      <c r="AO226" s="50" t="e">
        <f>VLOOKUP($T226,Tipologias!$C$6:$I$21,3,FALSE)</f>
        <v>#N/A</v>
      </c>
      <c r="AP226" s="50" t="e">
        <f t="shared" si="70"/>
        <v>#N/A</v>
      </c>
      <c r="AQ226" s="50" t="e">
        <f>VLOOKUP($T226,Tipologias!$C$6:$I$21,5,FALSE)</f>
        <v>#N/A</v>
      </c>
      <c r="AR226" s="180" t="s">
        <v>146</v>
      </c>
    </row>
    <row r="227" spans="1:44" ht="67.5" customHeight="1" x14ac:dyDescent="0.2">
      <c r="A227" s="50" t="s">
        <v>124</v>
      </c>
      <c r="B227" s="50" t="s">
        <v>331</v>
      </c>
      <c r="C227" s="50" t="s">
        <v>332</v>
      </c>
      <c r="D227" s="50" t="s">
        <v>333</v>
      </c>
      <c r="E227" s="50" t="s">
        <v>347</v>
      </c>
      <c r="F227" s="50" t="s">
        <v>788</v>
      </c>
      <c r="G227" s="50" t="s">
        <v>186</v>
      </c>
      <c r="H227" s="50" t="s">
        <v>914</v>
      </c>
      <c r="I227" s="177" t="s">
        <v>915</v>
      </c>
      <c r="J227" s="50" t="s">
        <v>132</v>
      </c>
      <c r="K227" s="50" t="s">
        <v>281</v>
      </c>
      <c r="L227" s="50" t="s">
        <v>893</v>
      </c>
      <c r="M227" s="50" t="s">
        <v>186</v>
      </c>
      <c r="N227" s="50" t="s">
        <v>1842</v>
      </c>
      <c r="O227" s="50" t="s">
        <v>186</v>
      </c>
      <c r="P227" s="153" t="s">
        <v>186</v>
      </c>
      <c r="Q227" s="50" t="s">
        <v>216</v>
      </c>
      <c r="R227" s="50" t="s">
        <v>332</v>
      </c>
      <c r="S227" s="50" t="s">
        <v>333</v>
      </c>
      <c r="T227" s="50" t="s">
        <v>264</v>
      </c>
      <c r="U227" s="50" t="s">
        <v>188</v>
      </c>
      <c r="V227" s="50" t="e">
        <f t="shared" si="65"/>
        <v>#N/A</v>
      </c>
      <c r="W227" s="50" t="s">
        <v>141</v>
      </c>
      <c r="X227" s="50" t="s">
        <v>142</v>
      </c>
      <c r="Y227" s="50" t="s">
        <v>180</v>
      </c>
      <c r="Z227" s="50" t="s">
        <v>144</v>
      </c>
      <c r="AA227" s="153">
        <v>45657</v>
      </c>
      <c r="AB227" s="50" t="s">
        <v>337</v>
      </c>
      <c r="AC227" s="153">
        <v>45270</v>
      </c>
      <c r="AD227" s="50" t="str">
        <f>VLOOKUP($T227,Tipologias!$F$64:$G$67,2,FALSE)</f>
        <v>MEDIO</v>
      </c>
      <c r="AE227" s="50">
        <f t="shared" si="64"/>
        <v>2</v>
      </c>
      <c r="AF227" s="50" t="str">
        <f>VLOOKUP($U227,Tipologias!$C$25:$E$29,3,FALSE)</f>
        <v>ALTO</v>
      </c>
      <c r="AG227" s="50">
        <f t="shared" si="69"/>
        <v>3</v>
      </c>
      <c r="AH227" s="50">
        <f>VLOOKUP($X227,Tipologias!$C$43:$D$47,2,FALSE)</f>
        <v>0.5</v>
      </c>
      <c r="AI227" s="50">
        <f>VLOOKUP($Y227,Tipologias!$C$51:$D$59,2,FALSE)</f>
        <v>0.5</v>
      </c>
      <c r="AJ227" s="50" t="str">
        <f>IF(MAX(AE189,AG189)=3,"ALTO",IF(MAX(AE189,AG189)=2,"MEDIO","BAJO"))</f>
        <v>MEDIO</v>
      </c>
      <c r="AK227" s="50" t="str">
        <f>VLOOKUP($W227,Tipologias!$C$33:$E$37,3,FALSE)</f>
        <v>BAJO</v>
      </c>
      <c r="AL227" s="50" t="str">
        <f t="shared" si="66"/>
        <v>BAJO</v>
      </c>
      <c r="AM227" s="51" t="str">
        <f t="shared" si="67"/>
        <v>MEDIO</v>
      </c>
      <c r="AN227" s="50" t="str">
        <f t="shared" si="68"/>
        <v>2) INFORMACIÓN PÚBLICA CLASIFICADA</v>
      </c>
      <c r="AO227" s="50" t="e">
        <f>VLOOKUP($T227,Tipologias!$C$6:$I$21,3,FALSE)</f>
        <v>#N/A</v>
      </c>
      <c r="AP227" s="50" t="e">
        <f t="shared" si="70"/>
        <v>#N/A</v>
      </c>
      <c r="AQ227" s="50" t="e">
        <f>VLOOKUP($T227,Tipologias!$C$6:$I$21,5,FALSE)</f>
        <v>#N/A</v>
      </c>
      <c r="AR227" s="180" t="s">
        <v>146</v>
      </c>
    </row>
    <row r="228" spans="1:44" ht="67.5" customHeight="1" x14ac:dyDescent="0.2">
      <c r="A228" s="50" t="s">
        <v>124</v>
      </c>
      <c r="B228" s="50" t="s">
        <v>331</v>
      </c>
      <c r="C228" s="50" t="s">
        <v>332</v>
      </c>
      <c r="D228" s="50" t="s">
        <v>333</v>
      </c>
      <c r="E228" s="50" t="s">
        <v>347</v>
      </c>
      <c r="F228" s="50" t="s">
        <v>788</v>
      </c>
      <c r="G228" s="50" t="s">
        <v>186</v>
      </c>
      <c r="H228" s="50" t="s">
        <v>917</v>
      </c>
      <c r="I228" s="177" t="s">
        <v>1609</v>
      </c>
      <c r="J228" s="50" t="s">
        <v>132</v>
      </c>
      <c r="K228" s="50" t="s">
        <v>281</v>
      </c>
      <c r="L228" s="50" t="s">
        <v>893</v>
      </c>
      <c r="M228" s="50" t="s">
        <v>186</v>
      </c>
      <c r="N228" s="50" t="s">
        <v>919</v>
      </c>
      <c r="O228" s="50" t="s">
        <v>186</v>
      </c>
      <c r="P228" s="153" t="s">
        <v>186</v>
      </c>
      <c r="Q228" s="50" t="s">
        <v>216</v>
      </c>
      <c r="R228" s="50" t="s">
        <v>332</v>
      </c>
      <c r="S228" s="50" t="s">
        <v>333</v>
      </c>
      <c r="T228" s="50" t="s">
        <v>562</v>
      </c>
      <c r="U228" s="50" t="s">
        <v>188</v>
      </c>
      <c r="V228" s="50" t="e">
        <f t="shared" si="65"/>
        <v>#N/A</v>
      </c>
      <c r="W228" s="50" t="s">
        <v>153</v>
      </c>
      <c r="X228" s="50" t="s">
        <v>224</v>
      </c>
      <c r="Y228" s="50" t="s">
        <v>180</v>
      </c>
      <c r="Z228" s="50" t="s">
        <v>144</v>
      </c>
      <c r="AA228" s="153">
        <v>45657</v>
      </c>
      <c r="AB228" s="50" t="s">
        <v>337</v>
      </c>
      <c r="AC228" s="153">
        <v>45270</v>
      </c>
      <c r="AD228" s="50" t="str">
        <f>VLOOKUP($T228,Tipologias!$F$64:$G$67,2,FALSE)</f>
        <v>ALTO</v>
      </c>
      <c r="AE228" s="50">
        <f t="shared" si="64"/>
        <v>3</v>
      </c>
      <c r="AF228" s="50" t="str">
        <f>VLOOKUP($U228,Tipologias!$C$25:$E$29,3,FALSE)</f>
        <v>ALTO</v>
      </c>
      <c r="AG228" s="50">
        <f t="shared" si="69"/>
        <v>3</v>
      </c>
      <c r="AH228" s="50">
        <f>VLOOKUP($X228,Tipologias!$C$43:$D$47,2,FALSE)</f>
        <v>1</v>
      </c>
      <c r="AI228" s="50">
        <f>VLOOKUP($Y228,Tipologias!$C$51:$D$59,2,FALSE)</f>
        <v>0.5</v>
      </c>
      <c r="AJ228" s="50" t="str">
        <f>IF(MAX(AE189,AG189)=3,"ALTO",IF(MAX(AE189,AG189)=2,"MEDIO","BAJO"))</f>
        <v>MEDIO</v>
      </c>
      <c r="AK228" s="50" t="str">
        <f>VLOOKUP($W228,Tipologias!$C$33:$E$37,3,FALSE)</f>
        <v>ALTO</v>
      </c>
      <c r="AL228" s="50" t="str">
        <f t="shared" si="66"/>
        <v>BAJO</v>
      </c>
      <c r="AM228" s="51" t="str">
        <f t="shared" si="67"/>
        <v>ALTO</v>
      </c>
      <c r="AN228" s="50" t="str">
        <f t="shared" si="68"/>
        <v>3) INFORMACIÓN PÚBLICA RESERVADA</v>
      </c>
      <c r="AO228" s="50" t="e">
        <f>VLOOKUP($T228,Tipologias!$C$6:$I$21,3,FALSE)</f>
        <v>#N/A</v>
      </c>
      <c r="AP228" s="50" t="e">
        <f t="shared" si="70"/>
        <v>#N/A</v>
      </c>
      <c r="AQ228" s="50" t="e">
        <f>VLOOKUP($T228,Tipologias!$C$6:$I$21,5,FALSE)</f>
        <v>#N/A</v>
      </c>
      <c r="AR228" s="180" t="s">
        <v>146</v>
      </c>
    </row>
    <row r="229" spans="1:44" ht="85.5" customHeight="1" x14ac:dyDescent="0.2">
      <c r="A229" s="50" t="s">
        <v>124</v>
      </c>
      <c r="B229" s="50" t="s">
        <v>331</v>
      </c>
      <c r="C229" s="50" t="s">
        <v>332</v>
      </c>
      <c r="D229" s="50" t="s">
        <v>333</v>
      </c>
      <c r="E229" s="50" t="s">
        <v>347</v>
      </c>
      <c r="F229" s="50" t="s">
        <v>783</v>
      </c>
      <c r="G229" s="50" t="s">
        <v>186</v>
      </c>
      <c r="H229" s="50" t="s">
        <v>1848</v>
      </c>
      <c r="I229" s="177" t="s">
        <v>1847</v>
      </c>
      <c r="J229" s="50" t="s">
        <v>132</v>
      </c>
      <c r="K229" s="50" t="s">
        <v>186</v>
      </c>
      <c r="L229" s="50" t="s">
        <v>186</v>
      </c>
      <c r="M229" s="50" t="s">
        <v>186</v>
      </c>
      <c r="N229" s="50" t="s">
        <v>186</v>
      </c>
      <c r="O229" s="50" t="s">
        <v>186</v>
      </c>
      <c r="P229" s="50" t="s">
        <v>186</v>
      </c>
      <c r="Q229" s="50" t="s">
        <v>216</v>
      </c>
      <c r="R229" s="50" t="s">
        <v>332</v>
      </c>
      <c r="S229" s="50" t="s">
        <v>333</v>
      </c>
      <c r="T229" s="50" t="s">
        <v>562</v>
      </c>
      <c r="U229" s="50" t="s">
        <v>188</v>
      </c>
      <c r="V229" s="50" t="e">
        <f t="shared" si="65"/>
        <v>#N/A</v>
      </c>
      <c r="W229" s="50" t="s">
        <v>199</v>
      </c>
      <c r="X229" s="50" t="s">
        <v>142</v>
      </c>
      <c r="Y229" s="50" t="s">
        <v>180</v>
      </c>
      <c r="Z229" s="50" t="s">
        <v>144</v>
      </c>
      <c r="AA229" s="153">
        <v>45657</v>
      </c>
      <c r="AB229" s="50" t="s">
        <v>225</v>
      </c>
      <c r="AC229" s="153">
        <v>45270</v>
      </c>
      <c r="AD229" s="50" t="str">
        <f>VLOOKUP($T229,Tipologias!$F$64:$G$67,2,FALSE)</f>
        <v>ALTO</v>
      </c>
      <c r="AE229" s="50">
        <f t="shared" si="64"/>
        <v>3</v>
      </c>
      <c r="AF229" s="50" t="str">
        <f>VLOOKUP($U229,Tipologias!$C$25:$E$29,3,FALSE)</f>
        <v>ALTO</v>
      </c>
      <c r="AG229" s="50">
        <f t="shared" si="69"/>
        <v>3</v>
      </c>
      <c r="AH229" s="50">
        <f>VLOOKUP($X229,Tipologias!$C$43:$D$47,2,FALSE)</f>
        <v>0.5</v>
      </c>
      <c r="AI229" s="50">
        <f>VLOOKUP($Y229,Tipologias!$C$51:$D$59,2,FALSE)</f>
        <v>0.5</v>
      </c>
      <c r="AJ229" s="50" t="str">
        <f>IF(MAX(AE189,AG189)=3,"ALTO",IF(MAX(AE189,AG189)=2,"MEDIO","BAJO"))</f>
        <v>MEDIO</v>
      </c>
      <c r="AK229" s="50" t="str">
        <f>VLOOKUP($W229,Tipologias!$C$33:$E$37,3,FALSE)</f>
        <v>BAJO</v>
      </c>
      <c r="AL229" s="50" t="str">
        <f t="shared" si="66"/>
        <v>BAJO</v>
      </c>
      <c r="AM229" s="51" t="str">
        <f t="shared" si="67"/>
        <v>MEDIO</v>
      </c>
      <c r="AN229" s="50" t="str">
        <f t="shared" si="68"/>
        <v>3) INFORMACIÓN PÚBLICA RESERVADA</v>
      </c>
      <c r="AO229" s="50" t="e">
        <f>VLOOKUP($T229,Tipologias!$C$6:$I$21,3,FALSE)</f>
        <v>#N/A</v>
      </c>
      <c r="AP229" s="50" t="e">
        <f t="shared" si="70"/>
        <v>#N/A</v>
      </c>
      <c r="AQ229" s="50" t="e">
        <f>VLOOKUP($T229,Tipologias!$C$6:$I$21,5,FALSE)</f>
        <v>#N/A</v>
      </c>
      <c r="AR229" s="180" t="s">
        <v>146</v>
      </c>
    </row>
    <row r="230" spans="1:44" ht="67.5" customHeight="1" x14ac:dyDescent="0.2">
      <c r="A230" s="50" t="s">
        <v>124</v>
      </c>
      <c r="B230" s="50" t="s">
        <v>331</v>
      </c>
      <c r="C230" s="50" t="s">
        <v>332</v>
      </c>
      <c r="D230" s="50" t="s">
        <v>333</v>
      </c>
      <c r="E230" s="50" t="s">
        <v>347</v>
      </c>
      <c r="F230" s="50" t="s">
        <v>849</v>
      </c>
      <c r="G230" s="50" t="s">
        <v>186</v>
      </c>
      <c r="H230" s="50" t="s">
        <v>936</v>
      </c>
      <c r="I230" s="177" t="s">
        <v>1843</v>
      </c>
      <c r="J230" s="50" t="s">
        <v>132</v>
      </c>
      <c r="K230" s="50" t="s">
        <v>150</v>
      </c>
      <c r="L230" s="50" t="s">
        <v>1813</v>
      </c>
      <c r="M230" s="50" t="s">
        <v>186</v>
      </c>
      <c r="N230" s="50" t="s">
        <v>938</v>
      </c>
      <c r="O230" s="50" t="s">
        <v>186</v>
      </c>
      <c r="P230" s="153">
        <v>40850</v>
      </c>
      <c r="Q230" s="50" t="s">
        <v>216</v>
      </c>
      <c r="R230" s="50" t="s">
        <v>332</v>
      </c>
      <c r="S230" s="50" t="s">
        <v>333</v>
      </c>
      <c r="T230" s="50" t="s">
        <v>264</v>
      </c>
      <c r="U230" s="50" t="s">
        <v>140</v>
      </c>
      <c r="V230" s="50" t="e">
        <f t="shared" ref="V230:V243" si="72">INDEX(tipo1,MATCH(T230,procesa,0),4,1)</f>
        <v>#N/A</v>
      </c>
      <c r="W230" s="50" t="s">
        <v>168</v>
      </c>
      <c r="X230" s="50" t="s">
        <v>142</v>
      </c>
      <c r="Y230" s="50" t="s">
        <v>155</v>
      </c>
      <c r="Z230" s="50" t="s">
        <v>144</v>
      </c>
      <c r="AA230" s="153">
        <v>45657</v>
      </c>
      <c r="AB230" s="50" t="s">
        <v>337</v>
      </c>
      <c r="AC230" s="153">
        <v>45270</v>
      </c>
      <c r="AD230" s="50" t="str">
        <f>VLOOKUP($T230,Tipologias!$F$64:$G$67,2,FALSE)</f>
        <v>MEDIO</v>
      </c>
      <c r="AE230" s="50">
        <f t="shared" si="64"/>
        <v>2</v>
      </c>
      <c r="AF230" s="50" t="str">
        <f>VLOOKUP($U230,Tipologias!$C$25:$E$29,3,FALSE)</f>
        <v>MEDIO</v>
      </c>
      <c r="AG230" s="50">
        <f t="shared" si="69"/>
        <v>2</v>
      </c>
      <c r="AH230" s="50">
        <f>VLOOKUP($X230,Tipologias!$C$43:$D$47,2,FALSE)</f>
        <v>0.5</v>
      </c>
      <c r="AI230" s="50">
        <f>VLOOKUP($Y230,Tipologias!$C$51:$D$59,2,FALSE)</f>
        <v>1.25</v>
      </c>
      <c r="AJ230" s="50" t="str">
        <f>IF(MAX(AE189,AG189)=3,"ALTO",IF(MAX(AE189,AG189)=2,"MEDIO","BAJO"))</f>
        <v>MEDIO</v>
      </c>
      <c r="AK230" s="50" t="str">
        <f>VLOOKUP($W230,Tipologias!$C$33:$E$37,3,FALSE)</f>
        <v>MEDIO</v>
      </c>
      <c r="AL230" s="50" t="str">
        <f t="shared" ref="AL230:AL243" si="73">IF(SUM($AH230,$AI230)&gt;=3,"ALTO",IF(SUM($AH230,$AI230)&lt;2,"BAJO","MEDIO"))</f>
        <v>BAJO</v>
      </c>
      <c r="AM230" s="51" t="str">
        <f t="shared" ref="AM230:AM243" si="74">IF(AJ230="ALTO","ALTO",IF(AK230="ALTO","ALTO",IF(AL230="ALTO","ALTO",IF(AJ230="MEDIO", "MEDIO",IF(AK230="MEDIO","MEDIO",IF(AL230="MEDIO","MEDIO","BAJO"))))))</f>
        <v>MEDIO</v>
      </c>
      <c r="AN230" s="50" t="str">
        <f t="shared" ref="AN230:AN243" si="75">T230</f>
        <v>2) INFORMACIÓN PÚBLICA CLASIFICADA</v>
      </c>
      <c r="AO230" s="50" t="e">
        <f>VLOOKUP($T230,Tipologias!$C$6:$I$21,3,FALSE)</f>
        <v>#N/A</v>
      </c>
      <c r="AP230" s="50" t="e">
        <f t="shared" si="70"/>
        <v>#N/A</v>
      </c>
      <c r="AQ230" s="50" t="e">
        <f>VLOOKUP($T230,Tipologias!$C$6:$I$21,5,FALSE)</f>
        <v>#N/A</v>
      </c>
      <c r="AR230" s="180" t="s">
        <v>146</v>
      </c>
    </row>
    <row r="231" spans="1:44" ht="67.5" customHeight="1" x14ac:dyDescent="0.2">
      <c r="A231" s="50" t="s">
        <v>124</v>
      </c>
      <c r="B231" s="50" t="s">
        <v>331</v>
      </c>
      <c r="C231" s="50" t="s">
        <v>332</v>
      </c>
      <c r="D231" s="50" t="s">
        <v>333</v>
      </c>
      <c r="E231" s="50" t="s">
        <v>347</v>
      </c>
      <c r="F231" s="50" t="s">
        <v>849</v>
      </c>
      <c r="G231" s="50" t="s">
        <v>186</v>
      </c>
      <c r="H231" s="50" t="s">
        <v>939</v>
      </c>
      <c r="I231" s="50" t="s">
        <v>940</v>
      </c>
      <c r="J231" s="50" t="s">
        <v>132</v>
      </c>
      <c r="K231" s="50" t="s">
        <v>150</v>
      </c>
      <c r="L231" s="50" t="s">
        <v>1844</v>
      </c>
      <c r="M231" s="50" t="s">
        <v>186</v>
      </c>
      <c r="N231" s="50" t="s">
        <v>938</v>
      </c>
      <c r="O231" s="50" t="s">
        <v>186</v>
      </c>
      <c r="P231" s="153">
        <v>40850</v>
      </c>
      <c r="Q231" s="50" t="s">
        <v>216</v>
      </c>
      <c r="R231" s="50" t="s">
        <v>332</v>
      </c>
      <c r="S231" s="50" t="s">
        <v>333</v>
      </c>
      <c r="T231" s="50" t="s">
        <v>264</v>
      </c>
      <c r="U231" s="50" t="s">
        <v>140</v>
      </c>
      <c r="V231" s="50" t="e">
        <f t="shared" si="72"/>
        <v>#N/A</v>
      </c>
      <c r="W231" s="50" t="s">
        <v>141</v>
      </c>
      <c r="X231" s="50" t="s">
        <v>142</v>
      </c>
      <c r="Y231" s="50" t="s">
        <v>155</v>
      </c>
      <c r="Z231" s="50" t="s">
        <v>144</v>
      </c>
      <c r="AA231" s="153">
        <v>45657</v>
      </c>
      <c r="AB231" s="50" t="s">
        <v>337</v>
      </c>
      <c r="AC231" s="153">
        <v>45270</v>
      </c>
      <c r="AD231" s="50" t="str">
        <f>VLOOKUP($T231,Tipologias!$F$64:$G$67,2,FALSE)</f>
        <v>MEDIO</v>
      </c>
      <c r="AE231" s="50">
        <f t="shared" si="64"/>
        <v>2</v>
      </c>
      <c r="AF231" s="50" t="str">
        <f>VLOOKUP($U231,Tipologias!$C$25:$E$29,3,FALSE)</f>
        <v>MEDIO</v>
      </c>
      <c r="AG231" s="50">
        <f t="shared" si="69"/>
        <v>2</v>
      </c>
      <c r="AH231" s="50">
        <f>VLOOKUP($X231,Tipologias!$C$43:$D$47,2,FALSE)</f>
        <v>0.5</v>
      </c>
      <c r="AI231" s="50">
        <f>VLOOKUP($Y231,Tipologias!$C$51:$D$59,2,FALSE)</f>
        <v>1.25</v>
      </c>
      <c r="AJ231" s="50" t="str">
        <f>IF(MAX(AE189,AG189)=3,"ALTO",IF(MAX(AE189,AG189)=2,"MEDIO","BAJO"))</f>
        <v>MEDIO</v>
      </c>
      <c r="AK231" s="50" t="str">
        <f>VLOOKUP($W231,Tipologias!$C$33:$E$37,3,FALSE)</f>
        <v>BAJO</v>
      </c>
      <c r="AL231" s="50" t="str">
        <f t="shared" si="73"/>
        <v>BAJO</v>
      </c>
      <c r="AM231" s="51" t="str">
        <f t="shared" si="74"/>
        <v>MEDIO</v>
      </c>
      <c r="AN231" s="50" t="str">
        <f t="shared" si="75"/>
        <v>2) INFORMACIÓN PÚBLICA CLASIFICADA</v>
      </c>
      <c r="AO231" s="50" t="e">
        <f>VLOOKUP($T231,Tipologias!$C$6:$I$21,3,FALSE)</f>
        <v>#N/A</v>
      </c>
      <c r="AP231" s="50" t="e">
        <f t="shared" si="70"/>
        <v>#N/A</v>
      </c>
      <c r="AQ231" s="50" t="e">
        <f>VLOOKUP($T231,Tipologias!$C$6:$I$21,5,FALSE)</f>
        <v>#N/A</v>
      </c>
      <c r="AR231" s="180" t="s">
        <v>146</v>
      </c>
    </row>
    <row r="232" spans="1:44" ht="67.5" customHeight="1" x14ac:dyDescent="0.2">
      <c r="A232" s="50" t="s">
        <v>124</v>
      </c>
      <c r="B232" s="50" t="s">
        <v>331</v>
      </c>
      <c r="C232" s="50" t="s">
        <v>332</v>
      </c>
      <c r="D232" s="50" t="s">
        <v>333</v>
      </c>
      <c r="E232" s="50" t="s">
        <v>347</v>
      </c>
      <c r="F232" s="50" t="s">
        <v>128</v>
      </c>
      <c r="G232" s="50" t="s">
        <v>186</v>
      </c>
      <c r="H232" s="50" t="s">
        <v>1815</v>
      </c>
      <c r="I232" s="177" t="s">
        <v>1816</v>
      </c>
      <c r="J232" s="50" t="s">
        <v>132</v>
      </c>
      <c r="K232" s="50" t="s">
        <v>281</v>
      </c>
      <c r="L232" s="50" t="s">
        <v>893</v>
      </c>
      <c r="M232" s="50" t="s">
        <v>186</v>
      </c>
      <c r="N232" s="50" t="s">
        <v>946</v>
      </c>
      <c r="O232" s="50" t="s">
        <v>186</v>
      </c>
      <c r="P232" s="153">
        <v>42369</v>
      </c>
      <c r="Q232" s="50" t="s">
        <v>152</v>
      </c>
      <c r="R232" s="50" t="s">
        <v>332</v>
      </c>
      <c r="S232" s="50" t="s">
        <v>333</v>
      </c>
      <c r="T232" s="50" t="s">
        <v>562</v>
      </c>
      <c r="U232" s="50" t="s">
        <v>188</v>
      </c>
      <c r="V232" s="50" t="e">
        <f t="shared" si="72"/>
        <v>#N/A</v>
      </c>
      <c r="W232" s="50" t="s">
        <v>153</v>
      </c>
      <c r="X232" s="50" t="s">
        <v>154</v>
      </c>
      <c r="Y232" s="50" t="s">
        <v>471</v>
      </c>
      <c r="Z232" s="50" t="s">
        <v>144</v>
      </c>
      <c r="AA232" s="153">
        <v>45657</v>
      </c>
      <c r="AB232" s="50" t="s">
        <v>337</v>
      </c>
      <c r="AC232" s="153">
        <v>45270</v>
      </c>
      <c r="AD232" s="50" t="str">
        <f>VLOOKUP($T232,Tipologias!$F$64:$G$67,2,FALSE)</f>
        <v>ALTO</v>
      </c>
      <c r="AE232" s="50">
        <f t="shared" si="64"/>
        <v>3</v>
      </c>
      <c r="AF232" s="50" t="str">
        <f>VLOOKUP($U232,Tipologias!$C$25:$E$29,3,FALSE)</f>
        <v>ALTO</v>
      </c>
      <c r="AG232" s="50">
        <f t="shared" si="69"/>
        <v>3</v>
      </c>
      <c r="AH232" s="50">
        <f>VLOOKUP($X232,Tipologias!$C$43:$D$47,2,FALSE)</f>
        <v>1.5</v>
      </c>
      <c r="AI232" s="50">
        <f>VLOOKUP($Y232,Tipologias!$C$51:$D$59,2,FALSE)</f>
        <v>1.5</v>
      </c>
      <c r="AJ232" s="50" t="str">
        <f>IF(MAX(AE232,AG232)=3,"ALTO",IF(MAX(AE232,AG232)=2,"MEDIO","BAJO"))</f>
        <v>ALTO</v>
      </c>
      <c r="AK232" s="50" t="str">
        <f>VLOOKUP($W232,Tipologias!$C$33:$E$37,3,FALSE)</f>
        <v>ALTO</v>
      </c>
      <c r="AL232" s="50" t="str">
        <f t="shared" si="73"/>
        <v>ALTO</v>
      </c>
      <c r="AM232" s="51" t="str">
        <f t="shared" si="74"/>
        <v>ALTO</v>
      </c>
      <c r="AN232" s="50" t="str">
        <f t="shared" si="75"/>
        <v>3) INFORMACIÓN PÚBLICA RESERVADA</v>
      </c>
      <c r="AO232" s="50" t="e">
        <f>VLOOKUP($T232,Tipologias!$C$6:$I$21,3,FALSE)</f>
        <v>#N/A</v>
      </c>
      <c r="AP232" s="50" t="e">
        <f t="shared" si="70"/>
        <v>#N/A</v>
      </c>
      <c r="AQ232" s="50" t="e">
        <f>VLOOKUP($T232,Tipologias!$C$6:$I$21,5,FALSE)</f>
        <v>#N/A</v>
      </c>
      <c r="AR232" s="180" t="s">
        <v>146</v>
      </c>
    </row>
    <row r="233" spans="1:44" ht="67.5" customHeight="1" x14ac:dyDescent="0.2">
      <c r="A233" s="50" t="s">
        <v>124</v>
      </c>
      <c r="B233" s="50" t="s">
        <v>331</v>
      </c>
      <c r="C233" s="50" t="s">
        <v>332</v>
      </c>
      <c r="D233" s="50" t="s">
        <v>333</v>
      </c>
      <c r="E233" s="50" t="s">
        <v>347</v>
      </c>
      <c r="F233" s="50" t="s">
        <v>128</v>
      </c>
      <c r="G233" s="50" t="s">
        <v>186</v>
      </c>
      <c r="H233" s="50" t="s">
        <v>658</v>
      </c>
      <c r="I233" s="177" t="s">
        <v>1845</v>
      </c>
      <c r="J233" s="50" t="s">
        <v>132</v>
      </c>
      <c r="K233" s="50" t="s">
        <v>281</v>
      </c>
      <c r="L233" s="50" t="s">
        <v>134</v>
      </c>
      <c r="M233" s="50" t="s">
        <v>1846</v>
      </c>
      <c r="N233" s="50" t="s">
        <v>1788</v>
      </c>
      <c r="O233" s="50" t="s">
        <v>137</v>
      </c>
      <c r="P233" s="153">
        <v>40850</v>
      </c>
      <c r="Q233" s="50" t="s">
        <v>223</v>
      </c>
      <c r="R233" s="50" t="s">
        <v>332</v>
      </c>
      <c r="S233" s="50" t="s">
        <v>333</v>
      </c>
      <c r="T233" s="50" t="s">
        <v>139</v>
      </c>
      <c r="U233" s="50" t="s">
        <v>167</v>
      </c>
      <c r="V233" s="50" t="str">
        <f t="shared" si="72"/>
        <v>LEY 527 ARTÍCULO 27 Y 28
ARTÍCULO  27. "TODAS LAS PERSONAS TIENEN DERECHO A CONSULTAR LOS DOCUMENTOS DE ARCHIVOS PÚBLICOS Y A QUE SE LES EXPIDA COPIA DE LOS MISMOS, SIEMPRE QUE DICHOS DOCUMENTOS NO TENGAN CARÁCTER RESERVADO CONFORME A LA CONSTITUCIÓN O A LA LEY."</v>
      </c>
      <c r="W233" s="50" t="s">
        <v>141</v>
      </c>
      <c r="X233" s="50" t="s">
        <v>142</v>
      </c>
      <c r="Y233" s="50" t="s">
        <v>180</v>
      </c>
      <c r="Z233" s="50" t="s">
        <v>144</v>
      </c>
      <c r="AA233" s="153">
        <v>45657</v>
      </c>
      <c r="AB233" s="50" t="s">
        <v>337</v>
      </c>
      <c r="AC233" s="153">
        <v>45270</v>
      </c>
      <c r="AD233" s="50" t="str">
        <f>VLOOKUP($T233,Tipologias!$F$64:$G$67,2,FALSE)</f>
        <v>BAJO</v>
      </c>
      <c r="AE233" s="50">
        <f t="shared" si="64"/>
        <v>1</v>
      </c>
      <c r="AF233" s="50" t="str">
        <f>VLOOKUP($U233,Tipologias!$C$25:$E$29,3,FALSE)</f>
        <v>BAJO</v>
      </c>
      <c r="AG233" s="50">
        <f t="shared" si="69"/>
        <v>1</v>
      </c>
      <c r="AH233" s="50">
        <f>VLOOKUP($X233,Tipologias!$C$43:$D$47,2,FALSE)</f>
        <v>0.5</v>
      </c>
      <c r="AI233" s="50">
        <f>VLOOKUP($Y233,Tipologias!$C$51:$D$59,2,FALSE)</f>
        <v>0.5</v>
      </c>
      <c r="AJ233" s="50" t="str">
        <f>IF(MAX(AE233,AG233)=3,"ALTO",IF(MAX(AE233,AG233)=2,"MEDIO","BAJO"))</f>
        <v>BAJO</v>
      </c>
      <c r="AK233" s="50" t="str">
        <f>VLOOKUP($W233,Tipologias!$C$33:$E$37,3,FALSE)</f>
        <v>BAJO</v>
      </c>
      <c r="AL233" s="50" t="str">
        <f t="shared" si="73"/>
        <v>BAJO</v>
      </c>
      <c r="AM233" s="51" t="str">
        <f t="shared" si="74"/>
        <v>BAJO</v>
      </c>
      <c r="AN233" s="50" t="str">
        <f t="shared" si="75"/>
        <v>1) INFORMACIÓN PÚBLICA</v>
      </c>
      <c r="AO233" s="50" t="str">
        <f>VLOOKUP($T233,Tipologias!$C$6:$I$21,3,FALSE)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233" s="50" t="str">
        <f t="shared" si="70"/>
        <v>LEY 527 ARTÍCULO 27 Y 28
ARTÍCULO  27. "TODAS LAS PERSONAS TIENEN DERECHO A CONSULTAR LOS DOCUMENTOS DE ARCHIVOS PÚBLICOS Y A QUE SE LES EXPIDA COPIA DE LOS MISMOS, SIEMPRE QUE DICHOS DOCUMENTOS NO TENGAN CARÁCTER RESERVADO CONFORME A LA CONSTITUCIÓN O A LA LEY."</v>
      </c>
      <c r="AQ233" s="50" t="str">
        <f>VLOOKUP($T233,Tipologias!$C$6:$I$21,5,FALSE)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233" s="180" t="s">
        <v>146</v>
      </c>
    </row>
    <row r="234" spans="1:44" ht="67.5" customHeight="1" x14ac:dyDescent="0.2">
      <c r="A234" s="50" t="s">
        <v>124</v>
      </c>
      <c r="B234" s="50" t="s">
        <v>331</v>
      </c>
      <c r="C234" s="50" t="s">
        <v>332</v>
      </c>
      <c r="D234" s="50" t="s">
        <v>333</v>
      </c>
      <c r="E234" s="50" t="s">
        <v>347</v>
      </c>
      <c r="F234" s="50" t="s">
        <v>788</v>
      </c>
      <c r="G234" s="50" t="s">
        <v>186</v>
      </c>
      <c r="H234" s="50" t="s">
        <v>950</v>
      </c>
      <c r="I234" s="50" t="s">
        <v>951</v>
      </c>
      <c r="J234" s="50" t="s">
        <v>132</v>
      </c>
      <c r="K234" s="50" t="s">
        <v>281</v>
      </c>
      <c r="L234" s="50" t="s">
        <v>1814</v>
      </c>
      <c r="M234" s="50" t="s">
        <v>186</v>
      </c>
      <c r="N234" s="50" t="s">
        <v>894</v>
      </c>
      <c r="O234" s="50" t="s">
        <v>186</v>
      </c>
      <c r="P234" s="153" t="s">
        <v>186</v>
      </c>
      <c r="Q234" s="50" t="s">
        <v>216</v>
      </c>
      <c r="R234" s="50" t="s">
        <v>332</v>
      </c>
      <c r="S234" s="50" t="s">
        <v>333</v>
      </c>
      <c r="T234" s="50" t="s">
        <v>562</v>
      </c>
      <c r="U234" s="50" t="s">
        <v>188</v>
      </c>
      <c r="V234" s="50" t="e">
        <f t="shared" si="72"/>
        <v>#N/A</v>
      </c>
      <c r="W234" s="50" t="s">
        <v>153</v>
      </c>
      <c r="X234" s="50" t="s">
        <v>154</v>
      </c>
      <c r="Y234" s="50" t="s">
        <v>155</v>
      </c>
      <c r="Z234" s="50" t="s">
        <v>144</v>
      </c>
      <c r="AA234" s="153">
        <v>45657</v>
      </c>
      <c r="AB234" s="50" t="s">
        <v>337</v>
      </c>
      <c r="AC234" s="153">
        <v>45270</v>
      </c>
      <c r="AD234" s="50" t="str">
        <f>VLOOKUP($T234,Tipologias!$F$64:$G$67,2,FALSE)</f>
        <v>ALTO</v>
      </c>
      <c r="AE234" s="50">
        <f t="shared" si="64"/>
        <v>3</v>
      </c>
      <c r="AF234" s="50" t="str">
        <f>VLOOKUP($U234,Tipologias!$C$25:$E$29,3,FALSE)</f>
        <v>ALTO</v>
      </c>
      <c r="AG234" s="50">
        <f t="shared" si="69"/>
        <v>3</v>
      </c>
      <c r="AH234" s="50">
        <f>VLOOKUP($X234,Tipologias!$C$43:$D$47,2,FALSE)</f>
        <v>1.5</v>
      </c>
      <c r="AI234" s="50">
        <f>VLOOKUP($Y234,Tipologias!$C$51:$D$59,2,FALSE)</f>
        <v>1.25</v>
      </c>
      <c r="AJ234" s="50" t="str">
        <f>IF(MAX(AE189,AG189)=3,"ALTO",IF(MAX(AE189,AG189)=2,"MEDIO","BAJO"))</f>
        <v>MEDIO</v>
      </c>
      <c r="AK234" s="50" t="str">
        <f>VLOOKUP($W234,Tipologias!$C$33:$E$37,3,FALSE)</f>
        <v>ALTO</v>
      </c>
      <c r="AL234" s="50" t="str">
        <f t="shared" si="73"/>
        <v>MEDIO</v>
      </c>
      <c r="AM234" s="51" t="str">
        <f t="shared" si="74"/>
        <v>ALTO</v>
      </c>
      <c r="AN234" s="50" t="str">
        <f t="shared" si="75"/>
        <v>3) INFORMACIÓN PÚBLICA RESERVADA</v>
      </c>
      <c r="AO234" s="50" t="e">
        <f>VLOOKUP($T234,Tipologias!$C$6:$I$21,3,FALSE)</f>
        <v>#N/A</v>
      </c>
      <c r="AP234" s="50" t="e">
        <f t="shared" si="70"/>
        <v>#N/A</v>
      </c>
      <c r="AQ234" s="50" t="e">
        <f>VLOOKUP($T234,Tipologias!$C$6:$I$21,5,FALSE)</f>
        <v>#N/A</v>
      </c>
      <c r="AR234" s="180" t="s">
        <v>146</v>
      </c>
    </row>
    <row r="235" spans="1:44" ht="67.5" customHeight="1" x14ac:dyDescent="0.2">
      <c r="A235" s="50" t="s">
        <v>124</v>
      </c>
      <c r="B235" s="50" t="s">
        <v>331</v>
      </c>
      <c r="C235" s="50" t="s">
        <v>332</v>
      </c>
      <c r="D235" s="50" t="s">
        <v>333</v>
      </c>
      <c r="E235" s="50" t="s">
        <v>347</v>
      </c>
      <c r="F235" s="50" t="s">
        <v>128</v>
      </c>
      <c r="G235" s="50" t="s">
        <v>186</v>
      </c>
      <c r="H235" s="50" t="s">
        <v>952</v>
      </c>
      <c r="I235" s="177" t="s">
        <v>953</v>
      </c>
      <c r="J235" s="50" t="s">
        <v>132</v>
      </c>
      <c r="K235" s="50" t="s">
        <v>281</v>
      </c>
      <c r="L235" s="50" t="s">
        <v>134</v>
      </c>
      <c r="M235" s="50" t="s">
        <v>323</v>
      </c>
      <c r="N235" s="50" t="s">
        <v>1844</v>
      </c>
      <c r="O235" s="50" t="s">
        <v>137</v>
      </c>
      <c r="P235" s="153">
        <v>42650</v>
      </c>
      <c r="Q235" s="50" t="s">
        <v>138</v>
      </c>
      <c r="R235" s="50" t="s">
        <v>332</v>
      </c>
      <c r="S235" s="50" t="s">
        <v>333</v>
      </c>
      <c r="T235" s="50" t="s">
        <v>264</v>
      </c>
      <c r="U235" s="50" t="s">
        <v>140</v>
      </c>
      <c r="V235" s="50" t="e">
        <f t="shared" si="72"/>
        <v>#N/A</v>
      </c>
      <c r="W235" s="50" t="s">
        <v>153</v>
      </c>
      <c r="X235" s="50" t="s">
        <v>142</v>
      </c>
      <c r="Y235" s="50" t="s">
        <v>143</v>
      </c>
      <c r="Z235" s="50" t="s">
        <v>144</v>
      </c>
      <c r="AA235" s="153">
        <v>45657</v>
      </c>
      <c r="AB235" s="50" t="s">
        <v>337</v>
      </c>
      <c r="AC235" s="153">
        <v>45270</v>
      </c>
      <c r="AD235" s="50" t="str">
        <f>VLOOKUP($T235,Tipologias!$F$64:$G$67,2,FALSE)</f>
        <v>MEDIO</v>
      </c>
      <c r="AE235" s="50">
        <f t="shared" si="64"/>
        <v>2</v>
      </c>
      <c r="AF235" s="50" t="str">
        <f>VLOOKUP($U235,Tipologias!$C$25:$E$29,3,FALSE)</f>
        <v>MEDIO</v>
      </c>
      <c r="AG235" s="50">
        <f t="shared" si="69"/>
        <v>2</v>
      </c>
      <c r="AH235" s="50">
        <f>VLOOKUP($X235,Tipologias!$C$43:$D$47,2,FALSE)</f>
        <v>0.5</v>
      </c>
      <c r="AI235" s="50">
        <f>VLOOKUP($Y235,Tipologias!$C$51:$D$59,2,FALSE)</f>
        <v>1</v>
      </c>
      <c r="AJ235" s="50" t="str">
        <f>IF(MAX(AE235,AG235)=3,"ALTO",IF(MAX(AE235,AG235)=2,"MEDIO","BAJO"))</f>
        <v>MEDIO</v>
      </c>
      <c r="AK235" s="50" t="str">
        <f>VLOOKUP($W235,Tipologias!$C$33:$E$37,3,FALSE)</f>
        <v>ALTO</v>
      </c>
      <c r="AL235" s="50" t="str">
        <f t="shared" si="73"/>
        <v>BAJO</v>
      </c>
      <c r="AM235" s="51" t="str">
        <f t="shared" si="74"/>
        <v>ALTO</v>
      </c>
      <c r="AN235" s="50" t="str">
        <f t="shared" si="75"/>
        <v>2) INFORMACIÓN PÚBLICA CLASIFICADA</v>
      </c>
      <c r="AO235" s="50" t="e">
        <f>VLOOKUP($T235,Tipologias!$C$6:$I$21,3,FALSE)</f>
        <v>#N/A</v>
      </c>
      <c r="AP235" s="50" t="e">
        <f t="shared" si="70"/>
        <v>#N/A</v>
      </c>
      <c r="AQ235" s="50" t="e">
        <f>VLOOKUP($T235,Tipologias!$C$6:$I$21,5,FALSE)</f>
        <v>#N/A</v>
      </c>
      <c r="AR235" s="180" t="s">
        <v>146</v>
      </c>
    </row>
    <row r="236" spans="1:44" ht="67.5" customHeight="1" x14ac:dyDescent="0.2">
      <c r="A236" s="50" t="s">
        <v>354</v>
      </c>
      <c r="B236" s="50" t="s">
        <v>962</v>
      </c>
      <c r="C236" s="50" t="s">
        <v>255</v>
      </c>
      <c r="D236" s="50" t="s">
        <v>292</v>
      </c>
      <c r="E236" s="50" t="s">
        <v>347</v>
      </c>
      <c r="F236" s="50" t="s">
        <v>783</v>
      </c>
      <c r="G236" s="50" t="s">
        <v>186</v>
      </c>
      <c r="H236" s="50" t="s">
        <v>1592</v>
      </c>
      <c r="I236" s="152" t="s">
        <v>955</v>
      </c>
      <c r="J236" s="50" t="s">
        <v>186</v>
      </c>
      <c r="K236" s="50" t="s">
        <v>186</v>
      </c>
      <c r="L236" s="50" t="s">
        <v>186</v>
      </c>
      <c r="M236" s="50" t="s">
        <v>186</v>
      </c>
      <c r="N236" s="50" t="s">
        <v>186</v>
      </c>
      <c r="O236" s="50" t="s">
        <v>186</v>
      </c>
      <c r="P236" s="50" t="s">
        <v>186</v>
      </c>
      <c r="Q236" s="50" t="s">
        <v>186</v>
      </c>
      <c r="R236" s="50" t="s">
        <v>186</v>
      </c>
      <c r="S236" s="50" t="s">
        <v>186</v>
      </c>
      <c r="T236" s="50" t="s">
        <v>186</v>
      </c>
      <c r="U236" s="50" t="s">
        <v>186</v>
      </c>
      <c r="V236" s="50" t="e">
        <f t="shared" si="72"/>
        <v>#N/A</v>
      </c>
      <c r="W236" s="50" t="s">
        <v>199</v>
      </c>
      <c r="X236" s="50" t="s">
        <v>142</v>
      </c>
      <c r="Y236" s="50" t="s">
        <v>180</v>
      </c>
      <c r="Z236" s="50" t="s">
        <v>144</v>
      </c>
      <c r="AA236" s="153">
        <v>45657</v>
      </c>
      <c r="AB236" s="50" t="s">
        <v>225</v>
      </c>
      <c r="AC236" s="153">
        <v>45276</v>
      </c>
      <c r="AD236" s="50" t="str">
        <f>VLOOKUP($T236,Tipologias!$F$64:$G$67,2,FALSE)</f>
        <v>BAJO</v>
      </c>
      <c r="AE236" s="50">
        <f t="shared" si="64"/>
        <v>1</v>
      </c>
      <c r="AF236" s="50" t="str">
        <f>VLOOKUP($U236,Tipologias!$C$25:$E$29,3,FALSE)</f>
        <v>BAJO</v>
      </c>
      <c r="AG236" s="50">
        <f>IF(U236="",0,IF(AF236="Bajo",1,IF(AF236="Medio",2,3)))</f>
        <v>1</v>
      </c>
      <c r="AH236" s="50">
        <f>VLOOKUP($X236,Tipologias!$C$43:$D$47,2,FALSE)</f>
        <v>0.5</v>
      </c>
      <c r="AI236" s="50">
        <f>VLOOKUP($Y236,Tipologias!$C$51:$D$59,2,FALSE)</f>
        <v>0.5</v>
      </c>
      <c r="AJ236" s="50" t="str">
        <f>IF(MAX(AE189,AG189)=3,"ALTO",IF(MAX(AE189,AG189)=2,"MEDIO","BAJO"))</f>
        <v>MEDIO</v>
      </c>
      <c r="AK236" s="50" t="str">
        <f>VLOOKUP($W236,Tipologias!$C$33:$E$37,3,FALSE)</f>
        <v>BAJO</v>
      </c>
      <c r="AL236" s="50" t="str">
        <f t="shared" si="73"/>
        <v>BAJO</v>
      </c>
      <c r="AM236" s="51" t="str">
        <f t="shared" si="74"/>
        <v>MEDIO</v>
      </c>
      <c r="AN236" s="50" t="str">
        <f t="shared" si="75"/>
        <v>N/A</v>
      </c>
      <c r="AO236" s="50" t="e">
        <f>VLOOKUP($T236,Tipologias!$C$6:$I$21,3,FALSE)</f>
        <v>#N/A</v>
      </c>
      <c r="AP236" s="50" t="e">
        <f>V236</f>
        <v>#N/A</v>
      </c>
      <c r="AQ236" s="50" t="e">
        <f>VLOOKUP($T236,Tipologias!$C$6:$I$21,5,FALSE)</f>
        <v>#N/A</v>
      </c>
      <c r="AR236" s="180" t="s">
        <v>146</v>
      </c>
    </row>
    <row r="237" spans="1:44" ht="82.5" customHeight="1" x14ac:dyDescent="0.2">
      <c r="A237" s="50" t="s">
        <v>354</v>
      </c>
      <c r="B237" s="50" t="s">
        <v>962</v>
      </c>
      <c r="C237" s="50" t="s">
        <v>255</v>
      </c>
      <c r="D237" s="50" t="s">
        <v>292</v>
      </c>
      <c r="E237" s="50" t="s">
        <v>347</v>
      </c>
      <c r="F237" s="50" t="s">
        <v>783</v>
      </c>
      <c r="G237" s="50" t="s">
        <v>186</v>
      </c>
      <c r="H237" s="50" t="s">
        <v>956</v>
      </c>
      <c r="I237" s="152" t="s">
        <v>1593</v>
      </c>
      <c r="J237" s="50" t="s">
        <v>186</v>
      </c>
      <c r="K237" s="50" t="s">
        <v>186</v>
      </c>
      <c r="L237" s="50" t="s">
        <v>186</v>
      </c>
      <c r="M237" s="50" t="s">
        <v>186</v>
      </c>
      <c r="N237" s="50" t="s">
        <v>186</v>
      </c>
      <c r="O237" s="50" t="s">
        <v>186</v>
      </c>
      <c r="P237" s="50" t="s">
        <v>186</v>
      </c>
      <c r="Q237" s="50" t="s">
        <v>186</v>
      </c>
      <c r="R237" s="50" t="s">
        <v>186</v>
      </c>
      <c r="S237" s="50" t="s">
        <v>186</v>
      </c>
      <c r="T237" s="50" t="s">
        <v>186</v>
      </c>
      <c r="U237" s="50" t="s">
        <v>186</v>
      </c>
      <c r="V237" s="50" t="e">
        <f t="shared" si="72"/>
        <v>#N/A</v>
      </c>
      <c r="W237" s="50" t="s">
        <v>199</v>
      </c>
      <c r="X237" s="50" t="s">
        <v>142</v>
      </c>
      <c r="Y237" s="50" t="s">
        <v>180</v>
      </c>
      <c r="Z237" s="50" t="s">
        <v>144</v>
      </c>
      <c r="AA237" s="153">
        <v>45657</v>
      </c>
      <c r="AB237" s="50" t="s">
        <v>225</v>
      </c>
      <c r="AC237" s="153">
        <v>45266</v>
      </c>
      <c r="AD237" s="50" t="str">
        <f>VLOOKUP($T237,Tipologias!$F$64:$G$67,2,FALSE)</f>
        <v>BAJO</v>
      </c>
      <c r="AE237" s="50">
        <f t="shared" si="64"/>
        <v>1</v>
      </c>
      <c r="AF237" s="50" t="str">
        <f>VLOOKUP($U237,Tipologias!$C$25:$E$29,3,FALSE)</f>
        <v>BAJO</v>
      </c>
      <c r="AG237" s="50">
        <f t="shared" ref="AG237:AG243" si="76">IF(U237="",0,IF(AF237="Bajo",1,IF(AF237="Medio",2,3)))</f>
        <v>1</v>
      </c>
      <c r="AH237" s="50">
        <f>VLOOKUP($X237,Tipologias!$C$43:$D$47,2,FALSE)</f>
        <v>0.5</v>
      </c>
      <c r="AI237" s="50">
        <f>VLOOKUP($Y237,Tipologias!$C$51:$D$59,2,FALSE)</f>
        <v>0.5</v>
      </c>
      <c r="AJ237" s="50" t="str">
        <f>IF(MAX(AE189,AG189)=3,"ALTO",IF(MAX(AE189,AG189)=2,"MEDIO","BAJO"))</f>
        <v>MEDIO</v>
      </c>
      <c r="AK237" s="50" t="str">
        <f>VLOOKUP($W237,Tipologias!$C$33:$E$37,3,FALSE)</f>
        <v>BAJO</v>
      </c>
      <c r="AL237" s="50" t="str">
        <f t="shared" si="73"/>
        <v>BAJO</v>
      </c>
      <c r="AM237" s="51" t="str">
        <f t="shared" si="74"/>
        <v>MEDIO</v>
      </c>
      <c r="AN237" s="50" t="str">
        <f t="shared" si="75"/>
        <v>N/A</v>
      </c>
      <c r="AO237" s="50" t="e">
        <f>VLOOKUP($T237,Tipologias!$C$6:$I$21,3,FALSE)</f>
        <v>#N/A</v>
      </c>
      <c r="AP237" s="50" t="e">
        <f t="shared" ref="AP237:AP243" si="77">V237</f>
        <v>#N/A</v>
      </c>
      <c r="AQ237" s="50" t="e">
        <f>VLOOKUP($T237,Tipologias!$C$6:$I$21,5,FALSE)</f>
        <v>#N/A</v>
      </c>
      <c r="AR237" s="180" t="s">
        <v>146</v>
      </c>
    </row>
    <row r="238" spans="1:44" ht="67.5" customHeight="1" x14ac:dyDescent="0.2">
      <c r="A238" s="50" t="s">
        <v>354</v>
      </c>
      <c r="B238" s="50" t="s">
        <v>962</v>
      </c>
      <c r="C238" s="50" t="s">
        <v>255</v>
      </c>
      <c r="D238" s="50" t="s">
        <v>375</v>
      </c>
      <c r="E238" s="50" t="s">
        <v>347</v>
      </c>
      <c r="F238" s="50" t="s">
        <v>783</v>
      </c>
      <c r="G238" s="50" t="s">
        <v>186</v>
      </c>
      <c r="H238" s="50" t="s">
        <v>963</v>
      </c>
      <c r="I238" s="152" t="s">
        <v>964</v>
      </c>
      <c r="J238" s="50" t="s">
        <v>186</v>
      </c>
      <c r="K238" s="50" t="s">
        <v>186</v>
      </c>
      <c r="L238" s="50" t="s">
        <v>186</v>
      </c>
      <c r="M238" s="50" t="s">
        <v>186</v>
      </c>
      <c r="N238" s="50" t="s">
        <v>186</v>
      </c>
      <c r="O238" s="50" t="s">
        <v>186</v>
      </c>
      <c r="P238" s="50" t="s">
        <v>186</v>
      </c>
      <c r="Q238" s="50" t="s">
        <v>186</v>
      </c>
      <c r="R238" s="50" t="s">
        <v>186</v>
      </c>
      <c r="S238" s="50" t="s">
        <v>186</v>
      </c>
      <c r="T238" s="50" t="s">
        <v>139</v>
      </c>
      <c r="U238" s="50" t="s">
        <v>167</v>
      </c>
      <c r="V238" s="50" t="str">
        <f t="shared" si="72"/>
        <v>LEY 527 ARTÍCULO 27 Y 28
ARTÍCULO  27. "TODAS LAS PERSONAS TIENEN DERECHO A CONSULTAR LOS DOCUMENTOS DE ARCHIVOS PÚBLICOS Y A QUE SE LES EXPIDA COPIA DE LOS MISMOS, SIEMPRE QUE DICHOS DOCUMENTOS NO TENGAN CARÁCTER RESERVADO CONFORME A LA CONSTITUCIÓN O A LA LEY."</v>
      </c>
      <c r="W238" s="50" t="s">
        <v>199</v>
      </c>
      <c r="X238" s="50" t="s">
        <v>154</v>
      </c>
      <c r="Y238" s="50" t="s">
        <v>482</v>
      </c>
      <c r="Z238" s="50" t="s">
        <v>144</v>
      </c>
      <c r="AA238" s="153">
        <v>45657</v>
      </c>
      <c r="AB238" s="50" t="s">
        <v>225</v>
      </c>
      <c r="AC238" s="153">
        <v>45266</v>
      </c>
      <c r="AD238" s="50" t="str">
        <f>VLOOKUP($T238,Tipologias!$F$64:$G$67,2,FALSE)</f>
        <v>BAJO</v>
      </c>
      <c r="AE238" s="50">
        <f t="shared" si="64"/>
        <v>1</v>
      </c>
      <c r="AF238" s="50" t="str">
        <f>VLOOKUP($U238,Tipologias!$C$25:$E$29,3,FALSE)</f>
        <v>BAJO</v>
      </c>
      <c r="AG238" s="50">
        <f t="shared" si="76"/>
        <v>1</v>
      </c>
      <c r="AH238" s="50">
        <f>VLOOKUP($X238,Tipologias!$C$43:$D$47,2,FALSE)</f>
        <v>1.5</v>
      </c>
      <c r="AI238" s="50">
        <f>VLOOKUP($Y238,Tipologias!$C$51:$D$59,2,FALSE)</f>
        <v>2</v>
      </c>
      <c r="AJ238" s="50" t="str">
        <f>IF(MAX(AE189,AG238)=3,"ALTO",IF(MAX(AE189,AG189)=2,"MEDIO","BAJO"))</f>
        <v>MEDIO</v>
      </c>
      <c r="AK238" s="50" t="str">
        <f>VLOOKUP($W238,Tipologias!$C$33:$E$37,3,FALSE)</f>
        <v>BAJO</v>
      </c>
      <c r="AL238" s="50" t="str">
        <f t="shared" si="73"/>
        <v>ALTO</v>
      </c>
      <c r="AM238" s="51" t="str">
        <f t="shared" si="74"/>
        <v>ALTO</v>
      </c>
      <c r="AN238" s="50" t="str">
        <f t="shared" si="75"/>
        <v>1) INFORMACIÓN PÚBLICA</v>
      </c>
      <c r="AO238" s="50" t="str">
        <f>VLOOKUP($T238,Tipologias!$C$6:$I$21,3,FALSE)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238" s="50" t="str">
        <f t="shared" si="77"/>
        <v>LEY 527 ARTÍCULO 27 Y 28
ARTÍCULO  27. "TODAS LAS PERSONAS TIENEN DERECHO A CONSULTAR LOS DOCUMENTOS DE ARCHIVOS PÚBLICOS Y A QUE SE LES EXPIDA COPIA DE LOS MISMOS, SIEMPRE QUE DICHOS DOCUMENTOS NO TENGAN CARÁCTER RESERVADO CONFORME A LA CONSTITUCIÓN O A LA LEY."</v>
      </c>
      <c r="AQ238" s="50" t="str">
        <f>VLOOKUP($T238,Tipologias!$C$6:$I$21,5,FALSE)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238" s="180" t="s">
        <v>146</v>
      </c>
    </row>
    <row r="239" spans="1:44" ht="86.25" customHeight="1" x14ac:dyDescent="0.2">
      <c r="A239" s="50" t="s">
        <v>354</v>
      </c>
      <c r="B239" s="50" t="s">
        <v>962</v>
      </c>
      <c r="C239" s="50" t="s">
        <v>255</v>
      </c>
      <c r="D239" s="50" t="s">
        <v>375</v>
      </c>
      <c r="E239" s="50" t="s">
        <v>347</v>
      </c>
      <c r="F239" s="50" t="s">
        <v>783</v>
      </c>
      <c r="G239" s="50" t="s">
        <v>186</v>
      </c>
      <c r="H239" s="50" t="s">
        <v>965</v>
      </c>
      <c r="I239" s="152" t="s">
        <v>966</v>
      </c>
      <c r="J239" s="50" t="s">
        <v>611</v>
      </c>
      <c r="K239" s="50" t="s">
        <v>186</v>
      </c>
      <c r="L239" s="50" t="s">
        <v>186</v>
      </c>
      <c r="M239" s="50" t="s">
        <v>186</v>
      </c>
      <c r="N239" s="50" t="s">
        <v>186</v>
      </c>
      <c r="O239" s="50" t="s">
        <v>186</v>
      </c>
      <c r="P239" s="50" t="s">
        <v>186</v>
      </c>
      <c r="Q239" s="50" t="s">
        <v>186</v>
      </c>
      <c r="R239" s="50" t="s">
        <v>186</v>
      </c>
      <c r="S239" s="50" t="s">
        <v>186</v>
      </c>
      <c r="T239" s="50" t="s">
        <v>139</v>
      </c>
      <c r="U239" s="50" t="s">
        <v>167</v>
      </c>
      <c r="V239" s="50" t="str">
        <f t="shared" si="72"/>
        <v>LEY 527 ARTÍCULO 27 Y 28
ARTÍCULO  27. "TODAS LAS PERSONAS TIENEN DERECHO A CONSULTAR LOS DOCUMENTOS DE ARCHIVOS PÚBLICOS Y A QUE SE LES EXPIDA COPIA DE LOS MISMOS, SIEMPRE QUE DICHOS DOCUMENTOS NO TENGAN CARÁCTER RESERVADO CONFORME A LA CONSTITUCIÓN O A LA LEY."</v>
      </c>
      <c r="W239" s="50" t="s">
        <v>199</v>
      </c>
      <c r="X239" s="50" t="s">
        <v>154</v>
      </c>
      <c r="Y239" s="50" t="s">
        <v>482</v>
      </c>
      <c r="Z239" s="50" t="s">
        <v>144</v>
      </c>
      <c r="AA239" s="153">
        <v>45657</v>
      </c>
      <c r="AB239" s="50" t="s">
        <v>225</v>
      </c>
      <c r="AC239" s="153">
        <v>45266</v>
      </c>
      <c r="AD239" s="50" t="str">
        <f>VLOOKUP($T239,Tipologias!$F$64:$G$67,2,FALSE)</f>
        <v>BAJO</v>
      </c>
      <c r="AE239" s="50">
        <f t="shared" si="64"/>
        <v>1</v>
      </c>
      <c r="AF239" s="50" t="str">
        <f>VLOOKUP($U239,Tipologias!$C$25:$E$29,3,FALSE)</f>
        <v>BAJO</v>
      </c>
      <c r="AG239" s="50">
        <f t="shared" si="76"/>
        <v>1</v>
      </c>
      <c r="AH239" s="50">
        <f>VLOOKUP($X239,Tipologias!$C$43:$D$47,2,FALSE)</f>
        <v>1.5</v>
      </c>
      <c r="AI239" s="50">
        <f>VLOOKUP($Y239,Tipologias!$C$51:$D$59,2,FALSE)</f>
        <v>2</v>
      </c>
      <c r="AJ239" s="50" t="str">
        <f>IF(MAX(AE189,AG189)=3,"ALTO",IF(MAX(AE189,AG189)=2,"MEDIO","BAJO"))</f>
        <v>MEDIO</v>
      </c>
      <c r="AK239" s="50" t="str">
        <f>VLOOKUP($W239,Tipologias!$C$33:$E$37,3,FALSE)</f>
        <v>BAJO</v>
      </c>
      <c r="AL239" s="50" t="str">
        <f t="shared" si="73"/>
        <v>ALTO</v>
      </c>
      <c r="AM239" s="51" t="str">
        <f t="shared" si="74"/>
        <v>ALTO</v>
      </c>
      <c r="AN239" s="50" t="str">
        <f t="shared" si="75"/>
        <v>1) INFORMACIÓN PÚBLICA</v>
      </c>
      <c r="AO239" s="50" t="str">
        <f>VLOOKUP($T239,Tipologias!$C$6:$I$21,3,FALSE)</f>
        <v>LEY 527 ARTÍCULO 27 Y 28
ARTÍCULO  27. "TODAS LAS PERSONAS TIENEN DERECHO A CONSULTAR LOS DOCUMENTOS DE ARCHIVOS PÚBLICOS Y A QUE SE LES EXPIDA COPIA DE LOS MISMOS, SIEMPRE QUE DICHOS DOCUMENTOS NO TENGAN CARÁCTER RESERVADO CONFORME A LA CONSTITUCIÓN O A LA LEY."</v>
      </c>
      <c r="AP239" s="50" t="str">
        <f t="shared" si="77"/>
        <v>LEY 527 ARTÍCULO 27 Y 28
ARTÍCULO  27. "TODAS LAS PERSONAS TIENEN DERECHO A CONSULTAR LOS DOCUMENTOS DE ARCHIVOS PÚBLICOS Y A QUE SE LES EXPIDA COPIA DE LOS MISMOS, SIEMPRE QUE DICHOS DOCUMENTOS NO TENGAN CARÁCTER RESERVADO CONFORME A LA CONSTITUCIÓN O A LA LEY."</v>
      </c>
      <c r="AQ239" s="50" t="str">
        <f>VLOOKUP($T239,Tipologias!$C$6:$I$21,5,FALSE)</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AR239" s="180" t="s">
        <v>146</v>
      </c>
    </row>
    <row r="240" spans="1:44" ht="132.75" customHeight="1" x14ac:dyDescent="0.2">
      <c r="A240" s="50" t="s">
        <v>354</v>
      </c>
      <c r="B240" s="50" t="s">
        <v>962</v>
      </c>
      <c r="C240" s="50" t="s">
        <v>255</v>
      </c>
      <c r="D240" s="50" t="s">
        <v>375</v>
      </c>
      <c r="E240" s="50" t="s">
        <v>347</v>
      </c>
      <c r="F240" s="50" t="s">
        <v>788</v>
      </c>
      <c r="G240" s="50" t="s">
        <v>186</v>
      </c>
      <c r="H240" s="50" t="s">
        <v>1610</v>
      </c>
      <c r="I240" s="152" t="s">
        <v>967</v>
      </c>
      <c r="J240" s="50" t="s">
        <v>611</v>
      </c>
      <c r="K240" s="50" t="s">
        <v>281</v>
      </c>
      <c r="L240" s="50" t="s">
        <v>790</v>
      </c>
      <c r="M240" s="50" t="s">
        <v>186</v>
      </c>
      <c r="N240" s="50" t="s">
        <v>968</v>
      </c>
      <c r="O240" s="50" t="s">
        <v>969</v>
      </c>
      <c r="P240" s="153" t="s">
        <v>186</v>
      </c>
      <c r="Q240" s="50" t="s">
        <v>216</v>
      </c>
      <c r="R240" s="50" t="s">
        <v>255</v>
      </c>
      <c r="S240" s="50" t="s">
        <v>375</v>
      </c>
      <c r="T240" s="50" t="s">
        <v>264</v>
      </c>
      <c r="U240" s="50" t="s">
        <v>140</v>
      </c>
      <c r="V240" s="50" t="e">
        <f t="shared" si="72"/>
        <v>#N/A</v>
      </c>
      <c r="W240" s="50" t="s">
        <v>153</v>
      </c>
      <c r="X240" s="50" t="s">
        <v>142</v>
      </c>
      <c r="Y240" s="50" t="s">
        <v>482</v>
      </c>
      <c r="Z240" s="50" t="s">
        <v>144</v>
      </c>
      <c r="AA240" s="153">
        <v>45657</v>
      </c>
      <c r="AB240" s="50" t="s">
        <v>225</v>
      </c>
      <c r="AC240" s="153">
        <v>45266</v>
      </c>
      <c r="AD240" s="50" t="str">
        <f>VLOOKUP($T240,Tipologias!$F$64:$G$67,2,FALSE)</f>
        <v>MEDIO</v>
      </c>
      <c r="AE240" s="50">
        <f t="shared" si="64"/>
        <v>2</v>
      </c>
      <c r="AF240" s="50" t="str">
        <f>VLOOKUP($U240,Tipologias!$C$25:$E$29,3,FALSE)</f>
        <v>MEDIO</v>
      </c>
      <c r="AG240" s="50">
        <f t="shared" si="76"/>
        <v>2</v>
      </c>
      <c r="AH240" s="50">
        <f>VLOOKUP($X240,Tipologias!$C$43:$D$47,2,FALSE)</f>
        <v>0.5</v>
      </c>
      <c r="AI240" s="50">
        <f>VLOOKUP($Y240,Tipologias!$C$51:$D$59,2,FALSE)</f>
        <v>2</v>
      </c>
      <c r="AJ240" s="50" t="str">
        <f>IF(MAX(AE240,AG240)=3,"ALTO",IF(MAX(AE240,AG240)=2,"MEDIO","BAJO"))</f>
        <v>MEDIO</v>
      </c>
      <c r="AK240" s="50" t="str">
        <f>VLOOKUP($W240,Tipologias!$C$33:$E$37,3,FALSE)</f>
        <v>ALTO</v>
      </c>
      <c r="AL240" s="50" t="str">
        <f t="shared" si="73"/>
        <v>MEDIO</v>
      </c>
      <c r="AM240" s="51" t="str">
        <f t="shared" si="74"/>
        <v>ALTO</v>
      </c>
      <c r="AN240" s="50" t="str">
        <f t="shared" si="75"/>
        <v>2) INFORMACIÓN PÚBLICA CLASIFICADA</v>
      </c>
      <c r="AO240" s="50" t="e">
        <f>VLOOKUP($T240,Tipologias!$C$6:$I$21,3,FALSE)</f>
        <v>#N/A</v>
      </c>
      <c r="AP240" s="50" t="e">
        <f t="shared" si="77"/>
        <v>#N/A</v>
      </c>
      <c r="AQ240" s="50" t="e">
        <f>VLOOKUP($T240,Tipologias!$C$6:$I$21,5,FALSE)</f>
        <v>#N/A</v>
      </c>
      <c r="AR240" s="180" t="s">
        <v>146</v>
      </c>
    </row>
    <row r="241" spans="1:44" ht="67.5" customHeight="1" x14ac:dyDescent="0.2">
      <c r="A241" s="50" t="s">
        <v>354</v>
      </c>
      <c r="B241" s="50" t="s">
        <v>962</v>
      </c>
      <c r="C241" s="50" t="s">
        <v>255</v>
      </c>
      <c r="D241" s="50" t="s">
        <v>375</v>
      </c>
      <c r="E241" s="50" t="s">
        <v>347</v>
      </c>
      <c r="F241" s="50" t="s">
        <v>849</v>
      </c>
      <c r="G241" s="50" t="s">
        <v>186</v>
      </c>
      <c r="H241" s="50" t="s">
        <v>850</v>
      </c>
      <c r="I241" s="152" t="s">
        <v>970</v>
      </c>
      <c r="J241" s="50" t="s">
        <v>611</v>
      </c>
      <c r="K241" s="50" t="s">
        <v>150</v>
      </c>
      <c r="L241" s="50" t="s">
        <v>971</v>
      </c>
      <c r="M241" s="50" t="s">
        <v>186</v>
      </c>
      <c r="N241" s="50" t="s">
        <v>963</v>
      </c>
      <c r="O241" s="50" t="s">
        <v>186</v>
      </c>
      <c r="P241" s="153" t="s">
        <v>186</v>
      </c>
      <c r="Q241" s="50" t="s">
        <v>216</v>
      </c>
      <c r="R241" s="50" t="s">
        <v>972</v>
      </c>
      <c r="S241" s="50" t="s">
        <v>972</v>
      </c>
      <c r="T241" s="50" t="s">
        <v>562</v>
      </c>
      <c r="U241" s="50" t="s">
        <v>973</v>
      </c>
      <c r="V241" s="50" t="e">
        <f t="shared" si="72"/>
        <v>#N/A</v>
      </c>
      <c r="W241" s="50" t="s">
        <v>153</v>
      </c>
      <c r="X241" s="50" t="s">
        <v>282</v>
      </c>
      <c r="Y241" s="50" t="s">
        <v>482</v>
      </c>
      <c r="Z241" s="50" t="s">
        <v>144</v>
      </c>
      <c r="AA241" s="153">
        <v>45657</v>
      </c>
      <c r="AB241" s="50" t="s">
        <v>225</v>
      </c>
      <c r="AC241" s="153">
        <v>45266</v>
      </c>
      <c r="AD241" s="50" t="str">
        <f>VLOOKUP($T241,Tipologias!$F$64:$G$67,2,FALSE)</f>
        <v>ALTO</v>
      </c>
      <c r="AE241" s="50">
        <f t="shared" si="64"/>
        <v>3</v>
      </c>
      <c r="AF241" s="50" t="str">
        <f>VLOOKUP($U241,Tipologias!$C$25:$E$29,3,FALSE)</f>
        <v>ALTO</v>
      </c>
      <c r="AG241" s="50">
        <v>3</v>
      </c>
      <c r="AH241" s="50">
        <f>VLOOKUP($X241,Tipologias!$C$43:$D$47,2,FALSE)</f>
        <v>2</v>
      </c>
      <c r="AI241" s="50">
        <f>VLOOKUP($Y241,Tipologias!$C$51:$D$59,2,FALSE)</f>
        <v>2</v>
      </c>
      <c r="AJ241" s="50" t="str">
        <f>IF(MAX(AE241,AG241)=3,"ALTO",IF(MAX(AE241,AG241)=2,"MEDIO","BAJO"))</f>
        <v>ALTO</v>
      </c>
      <c r="AK241" s="50" t="str">
        <f>VLOOKUP($W241,Tipologias!$C$33:$E$37,3,FALSE)</f>
        <v>ALTO</v>
      </c>
      <c r="AL241" s="50" t="str">
        <f t="shared" si="73"/>
        <v>ALTO</v>
      </c>
      <c r="AM241" s="51" t="str">
        <f t="shared" si="74"/>
        <v>ALTO</v>
      </c>
      <c r="AN241" s="50" t="str">
        <f t="shared" si="75"/>
        <v>3) INFORMACIÓN PÚBLICA RESERVADA</v>
      </c>
      <c r="AO241" s="50" t="e">
        <f>VLOOKUP($T241,Tipologias!$C$6:$I$21,3,FALSE)</f>
        <v>#N/A</v>
      </c>
      <c r="AP241" s="50" t="e">
        <f t="shared" si="77"/>
        <v>#N/A</v>
      </c>
      <c r="AQ241" s="50" t="e">
        <f>VLOOKUP($T241,Tipologias!$C$6:$I$21,5,FALSE)</f>
        <v>#N/A</v>
      </c>
      <c r="AR241" s="180" t="s">
        <v>146</v>
      </c>
    </row>
    <row r="242" spans="1:44" ht="67.5" customHeight="1" x14ac:dyDescent="0.2">
      <c r="A242" s="185" t="s">
        <v>354</v>
      </c>
      <c r="B242" s="50" t="s">
        <v>962</v>
      </c>
      <c r="C242" s="185" t="s">
        <v>255</v>
      </c>
      <c r="D242" s="185" t="s">
        <v>375</v>
      </c>
      <c r="E242" s="185" t="s">
        <v>347</v>
      </c>
      <c r="F242" s="50" t="s">
        <v>788</v>
      </c>
      <c r="G242" s="185" t="s">
        <v>186</v>
      </c>
      <c r="H242" s="185" t="s">
        <v>974</v>
      </c>
      <c r="I242" s="186" t="s">
        <v>975</v>
      </c>
      <c r="J242" s="185" t="s">
        <v>611</v>
      </c>
      <c r="K242" s="185" t="s">
        <v>281</v>
      </c>
      <c r="L242" s="185" t="s">
        <v>969</v>
      </c>
      <c r="M242" s="185" t="s">
        <v>186</v>
      </c>
      <c r="N242" s="185" t="s">
        <v>968</v>
      </c>
      <c r="O242" s="185" t="s">
        <v>969</v>
      </c>
      <c r="P242" s="187">
        <v>45292</v>
      </c>
      <c r="Q242" s="185" t="s">
        <v>216</v>
      </c>
      <c r="R242" s="185" t="s">
        <v>614</v>
      </c>
      <c r="S242" s="185" t="s">
        <v>976</v>
      </c>
      <c r="T242" s="50" t="s">
        <v>264</v>
      </c>
      <c r="U242" s="50" t="s">
        <v>140</v>
      </c>
      <c r="V242" s="159" t="s">
        <v>153</v>
      </c>
      <c r="W242" s="50" t="s">
        <v>153</v>
      </c>
      <c r="X242" s="185" t="s">
        <v>142</v>
      </c>
      <c r="Y242" s="185" t="s">
        <v>143</v>
      </c>
      <c r="Z242" s="157" t="s">
        <v>144</v>
      </c>
      <c r="AA242" s="181">
        <v>45657</v>
      </c>
      <c r="AB242" s="50"/>
      <c r="AC242" s="153"/>
      <c r="AD242" s="50" t="str">
        <f>VLOOKUP($T242,Tipologias!$F$64:$G$67,2,FALSE)</f>
        <v>MEDIO</v>
      </c>
      <c r="AE242" s="50">
        <f t="shared" si="64"/>
        <v>2</v>
      </c>
      <c r="AF242" s="50" t="str">
        <f>VLOOKUP($U242,Tipologias!$C$25:$E$29,3,FALSE)</f>
        <v>MEDIO</v>
      </c>
      <c r="AG242" s="50"/>
      <c r="AH242" s="50"/>
      <c r="AI242" s="50"/>
      <c r="AJ242" s="157" t="s">
        <v>977</v>
      </c>
      <c r="AK242" s="157" t="s">
        <v>978</v>
      </c>
      <c r="AL242" s="157" t="s">
        <v>977</v>
      </c>
      <c r="AM242" s="188" t="s">
        <v>978</v>
      </c>
      <c r="AN242" s="157" t="s">
        <v>264</v>
      </c>
      <c r="AO242" s="180" t="s">
        <v>146</v>
      </c>
      <c r="AP242" s="50"/>
      <c r="AQ242" s="50"/>
      <c r="AR242" s="180" t="s">
        <v>146</v>
      </c>
    </row>
    <row r="243" spans="1:44" ht="67.5" customHeight="1" x14ac:dyDescent="0.2">
      <c r="A243" s="159" t="s">
        <v>354</v>
      </c>
      <c r="B243" s="50" t="s">
        <v>962</v>
      </c>
      <c r="C243" s="159" t="s">
        <v>255</v>
      </c>
      <c r="D243" s="159" t="s">
        <v>375</v>
      </c>
      <c r="E243" s="159" t="s">
        <v>347</v>
      </c>
      <c r="F243" s="50" t="s">
        <v>788</v>
      </c>
      <c r="G243" s="159" t="s">
        <v>186</v>
      </c>
      <c r="H243" s="159" t="s">
        <v>979</v>
      </c>
      <c r="I243" s="160" t="s">
        <v>980</v>
      </c>
      <c r="J243" s="159" t="s">
        <v>611</v>
      </c>
      <c r="K243" s="159" t="s">
        <v>281</v>
      </c>
      <c r="L243" s="159" t="s">
        <v>790</v>
      </c>
      <c r="M243" s="159" t="s">
        <v>186</v>
      </c>
      <c r="N243" s="159" t="s">
        <v>968</v>
      </c>
      <c r="O243" s="159" t="s">
        <v>969</v>
      </c>
      <c r="P243" s="182" t="s">
        <v>186</v>
      </c>
      <c r="Q243" s="159" t="s">
        <v>216</v>
      </c>
      <c r="R243" s="159" t="s">
        <v>255</v>
      </c>
      <c r="S243" s="159" t="s">
        <v>375</v>
      </c>
      <c r="T243" s="50" t="s">
        <v>186</v>
      </c>
      <c r="U243" s="50" t="s">
        <v>188</v>
      </c>
      <c r="V243" s="183" t="e">
        <f t="shared" si="72"/>
        <v>#N/A</v>
      </c>
      <c r="W243" s="50" t="s">
        <v>153</v>
      </c>
      <c r="X243" s="159" t="s">
        <v>154</v>
      </c>
      <c r="Y243" s="159" t="s">
        <v>155</v>
      </c>
      <c r="Z243" s="159" t="s">
        <v>144</v>
      </c>
      <c r="AA243" s="182">
        <v>45657</v>
      </c>
      <c r="AB243" s="184" t="s">
        <v>225</v>
      </c>
      <c r="AC243" s="153">
        <v>45266</v>
      </c>
      <c r="AD243" s="50" t="str">
        <f>VLOOKUP($T243,Tipologias!$F$64:$G$67,2,FALSE)</f>
        <v>BAJO</v>
      </c>
      <c r="AE243" s="50">
        <f>IF(T243="",0,IF(AD243="Bajo",1,IF(AD243="Medio",2,3)))</f>
        <v>1</v>
      </c>
      <c r="AF243" s="50" t="str">
        <f>VLOOKUP($U243,Tipologias!$C$25:$E$29,3,FALSE)</f>
        <v>ALTO</v>
      </c>
      <c r="AG243" s="50">
        <f t="shared" si="76"/>
        <v>3</v>
      </c>
      <c r="AH243" s="50">
        <f>VLOOKUP($X243,Tipologias!$C$43:$D$47,2,FALSE)</f>
        <v>1.5</v>
      </c>
      <c r="AI243" s="158">
        <f>VLOOKUP($Y243,Tipologias!$C$51:$D$59,2,FALSE)</f>
        <v>1.25</v>
      </c>
      <c r="AJ243" s="159" t="str">
        <f>IF(MAX(AE189,AG243)=3,"ALTO",IF(MAX(AE243,AG189)=2,"MEDIO","BAJO"))</f>
        <v>ALTO</v>
      </c>
      <c r="AK243" s="159" t="str">
        <f>VLOOKUP($W243,Tipologias!$C$33:$E$37,3,FALSE)</f>
        <v>ALTO</v>
      </c>
      <c r="AL243" s="159" t="str">
        <f t="shared" si="73"/>
        <v>MEDIO</v>
      </c>
      <c r="AM243" s="189" t="str">
        <f t="shared" si="74"/>
        <v>ALTO</v>
      </c>
      <c r="AN243" s="159" t="str">
        <f t="shared" si="75"/>
        <v>N/A</v>
      </c>
      <c r="AO243" s="184" t="e">
        <f>VLOOKUP($T243,Tipologias!$C$6:$I$21,3,FALSE)</f>
        <v>#N/A</v>
      </c>
      <c r="AP243" s="50" t="e">
        <f t="shared" si="77"/>
        <v>#N/A</v>
      </c>
      <c r="AQ243" s="158" t="e">
        <f>VLOOKUP($T243,Tipologias!$C$6:$I$21,5,FALSE)</f>
        <v>#N/A</v>
      </c>
      <c r="AR243" s="180" t="s">
        <v>146</v>
      </c>
    </row>
    <row r="244" spans="1:44" ht="86.25" customHeight="1" x14ac:dyDescent="0.2">
      <c r="A244" s="50" t="s">
        <v>354</v>
      </c>
      <c r="B244" s="50" t="s">
        <v>355</v>
      </c>
      <c r="C244" s="50" t="s">
        <v>332</v>
      </c>
      <c r="D244" s="50" t="s">
        <v>393</v>
      </c>
      <c r="E244" s="50" t="s">
        <v>347</v>
      </c>
      <c r="F244" s="50" t="s">
        <v>783</v>
      </c>
      <c r="G244" s="50" t="s">
        <v>186</v>
      </c>
      <c r="H244" s="50" t="s">
        <v>1658</v>
      </c>
      <c r="I244" s="152" t="s">
        <v>1840</v>
      </c>
      <c r="J244" s="50" t="s">
        <v>132</v>
      </c>
      <c r="K244" s="50" t="s">
        <v>186</v>
      </c>
      <c r="L244" s="50" t="s">
        <v>186</v>
      </c>
      <c r="M244" s="50" t="s">
        <v>186</v>
      </c>
      <c r="N244" s="50" t="s">
        <v>186</v>
      </c>
      <c r="O244" s="50" t="s">
        <v>186</v>
      </c>
      <c r="P244" s="50" t="s">
        <v>186</v>
      </c>
      <c r="Q244" s="50" t="s">
        <v>186</v>
      </c>
      <c r="R244" s="50" t="s">
        <v>393</v>
      </c>
      <c r="S244" s="50" t="s">
        <v>393</v>
      </c>
      <c r="T244" s="50" t="s">
        <v>139</v>
      </c>
      <c r="U244" s="50" t="s">
        <v>167</v>
      </c>
      <c r="V244" s="50" t="s">
        <v>199</v>
      </c>
      <c r="W244" s="50" t="s">
        <v>153</v>
      </c>
      <c r="X244" s="50" t="s">
        <v>154</v>
      </c>
      <c r="Y244" s="50" t="s">
        <v>200</v>
      </c>
      <c r="Z244" s="159" t="s">
        <v>144</v>
      </c>
      <c r="AA244" s="182">
        <v>45657</v>
      </c>
      <c r="AB244" s="51" t="s">
        <v>1201</v>
      </c>
      <c r="AC244" s="50" t="s">
        <v>139</v>
      </c>
      <c r="AD244" s="176" t="s">
        <v>146</v>
      </c>
      <c r="AJ244" s="50" t="s">
        <v>978</v>
      </c>
      <c r="AK244" s="50" t="s">
        <v>978</v>
      </c>
      <c r="AL244" s="50" t="s">
        <v>1201</v>
      </c>
      <c r="AM244" s="51" t="s">
        <v>978</v>
      </c>
      <c r="AN244" s="50" t="s">
        <v>562</v>
      </c>
      <c r="AO244" s="180" t="s">
        <v>146</v>
      </c>
      <c r="AR244" s="180" t="s">
        <v>146</v>
      </c>
    </row>
  </sheetData>
  <sheetProtection autoFilter="0"/>
  <protectedRanges>
    <protectedRange sqref="H5:H12" name="Rango1_19"/>
    <protectedRange sqref="Q5 S200:S202 S46:S47 S207 S240 J200:J201 S40:S41 J199:S199 S242:S243 B244 R82:R95 G16:G21 S184:S196 S53:S54 G5:G13 Q9:Q22 S5:S24 A5:B24 D5:D24 J5:K24 S63:S65 L95:P95 J202:K202 Z5:AA47 A33:B55 D33:D55 S33:S37 S96:S102 S75:S78 S80:S94 J79 S143:S155 J143:K155 S157:S158 S71:S72 J33:K78 J80:K141 S106:S141 D63:D166 S209 Z48:Z166 A63:B166 S160:S166 J157:K166 D204:D244 J204:K244 A204:B243 S211:S235 D182:D199 A182:B199 Z182:Z201 J182:K198 Z204:Z244" name="Rango1_1_5"/>
    <protectedRange sqref="I5" name="Rango1_1_7_10"/>
    <protectedRange sqref="M5:O5 M204:N205 N120:N130 L200:L201 O200 O210 L244:N244 O24 O233 O235 L5:L24 N6:O23 N132:N136 L202:N202 O33:O61 M229:N229 L33:L65 O63:O65 L80:L94 O80:O94 O143:O155 L143:L155 O71:O78 L71:L78 N182:N183 M236:N239 L96:L141 O96:O141 M209:N210 O157:O166 L157:L166 L203:L243 O182:O198 L182:L198" name="Rango1_1_12_6"/>
    <protectedRange sqref="P5" name="Rango1_1_13_4"/>
    <protectedRange sqref="S208 S241 R157:R165 R197:S198 S73 R74:S74 R210:S210 R240:R243 R244:S244 S159 S204:S206 R63:R65 R184:R196 S48 R53:R54 R49:S52 S103:S104 R105:S105 S42:S45 S38:S39 R5:R24 R200:R202 R33:R48 R96:R104 R75:R78 R80:R81 R106:R137 R144:R155 R71:R73 R204:R209 R182:S183 R211:R235" name="Rango1_1_14_5"/>
    <protectedRange sqref="AB5:AB24" name="Rango1_1_16_6"/>
    <protectedRange sqref="I6:I7" name="Rango1_1_17_4"/>
    <protectedRange sqref="M6:M8" name="Rango1_1_18_4"/>
    <protectedRange sqref="P6:Q8" name="Rango1_1_19_3"/>
    <protectedRange sqref="AB203 AB206 AB208 AB211:AB212 AB63:AB166 AB200:AB201 AB25:AB47 AB214:AB217 AB182:AB184" name="Rango1_1_24_2"/>
    <protectedRange sqref="I8" name="Rango1_1_25_2"/>
    <protectedRange sqref="I9 P9:P11" name="Rango1_1_27_2"/>
    <protectedRange sqref="M9:M10" name="Rango1_1_10_2_2"/>
    <protectedRange sqref="N43:N47 P12:P22 N40 N131 N184 N203 N71:N78 N208 N197:N198 N211:N216 N24 N55:N61 I10 N33:N37 N96:N119 N63:N65 N80:N94 N137 N143:N155 N141 N157:N166" name="Rango1_1_29_1"/>
    <protectedRange sqref="O217:P217 P204:P206 P238:P239 M203 M211:M212 M214:M216 M157:M166 M197:M198 O244:Q244 O211:O216 O238:O243 N62:O62 M11:M24 O202:Q202 M33:M43 P229 O234 O218:O232 M55:M65 M80:M94 O236:P237 M96:M137 M143:M155 M71:M78 O203:O209 P209:P210 M182:M184" name="Rango1_1_10_3_1"/>
    <protectedRange sqref="Q37 I37" name="Rango1_1_10"/>
    <protectedRange sqref="P37" name="Rango1_1_15_1"/>
    <protectedRange sqref="Q35 I35" name="Rango1_1_11"/>
    <protectedRange sqref="D200:D202 A200:B202 K200:K201 A244 Z202" name="Rango1_1_5_1"/>
    <protectedRange sqref="O201" name="Rango1_1_10_3_1_1"/>
    <protectedRange sqref="G200:H200 G244 G201:G202" name="Rango1_1_7_1"/>
    <protectedRange sqref="Z203 A203:B203 D203 J203:K203" name="Rango1_1_5_2"/>
    <protectedRange sqref="R166 R203:S203" name="Rango1_1_14_5_2"/>
    <protectedRange sqref="G203" name="Rango1_1_7_2"/>
    <protectedRange sqref="J25:K32 S25:S32 D25:D32 A25:B32" name="Rango1_1_5_6"/>
    <protectedRange sqref="N25:N29 O25:O32 L25:L32" name="Rango1_1_12_6_2"/>
    <protectedRange sqref="R25:R32" name="Rango1_1_14_5_3"/>
    <protectedRange sqref="N30:N32" name="Rango1_1_29_1_2"/>
    <protectedRange sqref="M25:M32" name="Rango1_1_10_3_1_3"/>
    <protectedRange sqref="D56:D62 A56:B62" name="Rango1_1_5_3"/>
    <protectedRange sqref="G56:H62" name="Rango1_1_7_3"/>
    <protectedRange sqref="K79:P79" name="Rango1_1_5_4"/>
    <protectedRange sqref="R79:S79" name="Rango1_1_14_5_1"/>
    <protectedRange sqref="L66 O66" name="Rango1_1_12_6_1"/>
    <protectedRange sqref="R66:S66" name="Rango1_1_14_5_4"/>
    <protectedRange sqref="N66" name="Rango1_1_29_1_1"/>
    <protectedRange sqref="M66" name="Rango1_1_10_3_1_2"/>
    <protectedRange sqref="L69:P69" name="Rango1_1_5_5"/>
    <protectedRange sqref="O70 L70 O67:O68 L67:L68" name="Rango1_1_12_6_3"/>
    <protectedRange sqref="R67:S70" name="Rango1_1_14_5_5"/>
    <protectedRange sqref="N70 N67:N68" name="Rango1_1_29_1_3"/>
    <protectedRange sqref="M70 M67:M68" name="Rango1_1_10_3_1_4"/>
    <protectedRange sqref="J142:K142 S142" name="Rango1_1_5_7"/>
    <protectedRange sqref="L142" name="Rango1_1_12_6_4"/>
    <protectedRange sqref="M142:P142" name="Rango1_1_10_3_1_5"/>
    <protectedRange sqref="M138:M141" name="Rango1_1_10_3_1_10"/>
    <protectedRange sqref="N138" name="Rango1_1_29_1_8"/>
    <protectedRange sqref="N140" name="Rango1_1_29_1_9"/>
    <protectedRange sqref="N139" name="Rango1_1_29_1_10"/>
    <protectedRange sqref="R138" name="Rango1_1_14_5_11"/>
    <protectedRange sqref="R139:R143" name="Rango1_1_14_5_12"/>
    <protectedRange sqref="S156 J156:K156" name="Rango1_1_5_14"/>
    <protectedRange sqref="N156:O156 L156" name="Rango1_1_12_6_9"/>
    <protectedRange sqref="R156" name="Rango1_1_14_5_13"/>
    <protectedRange sqref="M156" name="Rango1_1_10_3_1_13"/>
    <protectedRange sqref="S167 J167:K167 J169:K169 J171:K173 J176:K176 J178:K180 D167:D181 A167:B181" name="Rango1_1_5_8"/>
    <protectedRange sqref="O167 L167 L169 O169 L171:L173 O171:O173 L176 O176 L178:L180 O178:O180" name="Rango1_1_12_6_5"/>
    <protectedRange sqref="R167" name="Rango1_1_14_5_6"/>
    <protectedRange sqref="N167 N176 N169 N171:N173" name="Rango1_1_29_1_4"/>
    <protectedRange sqref="M167 M169 M171:M173 M176 M178:M180" name="Rango1_1_10_3_1_6"/>
    <protectedRange sqref="J168:K168 S168" name="Rango1_1_5_8_1"/>
    <protectedRange sqref="O168 L168" name="Rango1_1_12_6_5_1"/>
    <protectedRange sqref="R171 R168:R169" name="Rango1_1_14_5_6_1"/>
    <protectedRange sqref="N168" name="Rango1_1_29_1_4_1"/>
    <protectedRange sqref="M168" name="Rango1_1_10_3_1_6_1"/>
    <protectedRange sqref="J170:K170 S169:S171" name="Rango1_1_5_9"/>
    <protectedRange sqref="O170 L170" name="Rango1_1_12_6_6"/>
    <protectedRange sqref="R170" name="Rango1_1_14_5_7"/>
    <protectedRange sqref="N170" name="Rango1_1_29_1_5"/>
    <protectedRange sqref="M170" name="Rango1_1_10_3_1_7"/>
    <protectedRange sqref="J174:K174 S172:S174" name="Rango1_1_5_10"/>
    <protectedRange sqref="O174 L174" name="Rango1_1_12_6_7"/>
    <protectedRange sqref="R172:R174" name="Rango1_1_14_5_8"/>
    <protectedRange sqref="N174" name="Rango1_1_29_1_6"/>
    <protectedRange sqref="M174" name="Rango1_1_10_3_1_8"/>
    <protectedRange sqref="J175:K175 S175 S179" name="Rango1_1_5_11"/>
    <protectedRange sqref="O175 L175" name="Rango1_1_12_6_8"/>
    <protectedRange sqref="R175 R179" name="Rango1_1_14_5_9"/>
    <protectedRange sqref="M175" name="Rango1_1_10_3_1_9"/>
    <protectedRange sqref="J177:K177 S176:S178" name="Rango1_1_5_12"/>
    <protectedRange sqref="O177 L177" name="Rango1_1_12_6_10"/>
    <protectedRange sqref="R176:R178" name="Rango1_1_14_5_10"/>
    <protectedRange sqref="N177:N178" name="Rango1_1_29_1_11"/>
    <protectedRange sqref="M177" name="Rango1_1_10_3_1_11"/>
    <protectedRange sqref="J181:K181 S180:S181" name="Rango1_1_5_13"/>
    <protectedRange sqref="O181 L181" name="Rango1_1_12_6_11"/>
    <protectedRange sqref="R180:R181" name="Rango1_1_14_5_14"/>
    <protectedRange sqref="N179:N181 N175" name="Rango1_1_29_1_12"/>
    <protectedRange sqref="M181" name="Rango1_1_10_3_1_12"/>
    <protectedRange sqref="Z167:Z181" name="Rango1_1_5_15"/>
    <protectedRange sqref="AB167:AB181" name="Rango1_1_24_2_1"/>
  </protectedRanges>
  <autoFilter ref="A4:AR244" xr:uid="{00000000-0009-0000-0000-000001000000}"/>
  <sortState xmlns:xlrd2="http://schemas.microsoft.com/office/spreadsheetml/2017/richdata2" ref="A7:AS14">
    <sortCondition ref="C7:C14"/>
    <sortCondition ref="D7:D14"/>
    <sortCondition sortBy="cellColor" ref="D7:D14" dxfId="29"/>
  </sortState>
  <mergeCells count="6">
    <mergeCell ref="AD1:AP3"/>
    <mergeCell ref="AB1:AC3"/>
    <mergeCell ref="O1:Y3"/>
    <mergeCell ref="A1:B3"/>
    <mergeCell ref="C1:J3"/>
    <mergeCell ref="M1:N3"/>
  </mergeCells>
  <phoneticPr fontId="28" type="noConversion"/>
  <conditionalFormatting sqref="T5:U166 T182:U235">
    <cfRule type="expression" dxfId="28" priority="13">
      <formula>IF(J5="DOCUMENTO FISICO Ó DIGITAL",1,0)</formula>
    </cfRule>
  </conditionalFormatting>
  <conditionalFormatting sqref="U237 T238:U244">
    <cfRule type="expression" dxfId="27" priority="38">
      <formula>IF(J237="DOCUMENTO FISICO Ó DIGITAL",1,0)</formula>
    </cfRule>
  </conditionalFormatting>
  <conditionalFormatting sqref="V5:V166 V243 V182:V241">
    <cfRule type="expression" dxfId="26" priority="127">
      <formula>IF(K5="DOCUMENTO FISICO Ó DIGITAL",0,1)</formula>
    </cfRule>
  </conditionalFormatting>
  <conditionalFormatting sqref="AJ5:AM24 AB244">
    <cfRule type="containsText" dxfId="25" priority="32" operator="containsText" text="MEDIO">
      <formula>NOT(ISERROR(SEARCH("MEDIO",AB5)))</formula>
    </cfRule>
    <cfRule type="containsText" dxfId="24" priority="33" operator="containsText" text="ALTO">
      <formula>NOT(ISERROR(SEARCH("ALTO",AB5)))</formula>
    </cfRule>
    <cfRule type="containsText" dxfId="23" priority="34" operator="containsText" text="BAJO">
      <formula>NOT(ISERROR(SEARCH("BAJO",AB5)))</formula>
    </cfRule>
  </conditionalFormatting>
  <conditionalFormatting sqref="AJ5:AM166 AB244 AJ182:AM244">
    <cfRule type="containsText" dxfId="22" priority="31" operator="containsText" text="BAJO">
      <formula>NOT(ISERROR(SEARCH("BAJO",AB5)))</formula>
    </cfRule>
  </conditionalFormatting>
  <conditionalFormatting sqref="AJ25:AM32">
    <cfRule type="containsText" dxfId="21" priority="20" operator="containsText" text="BAJO">
      <formula>NOT(ISERROR(SEARCH("BAJO",AJ25)))</formula>
    </cfRule>
  </conditionalFormatting>
  <conditionalFormatting sqref="AM5:AM37 AJ25:AM166 AB244 AJ182:AM244">
    <cfRule type="containsText" dxfId="20" priority="29" operator="containsText" text="MEDIO">
      <formula>NOT(ISERROR(SEARCH("MEDIO",AB5)))</formula>
    </cfRule>
    <cfRule type="containsText" dxfId="19" priority="30" operator="containsText" text="ALTO">
      <formula>NOT(ISERROR(SEARCH("ALTO",AB5)))</formula>
    </cfRule>
  </conditionalFormatting>
  <conditionalFormatting sqref="AM7">
    <cfRule type="containsText" dxfId="18" priority="39" operator="containsText" text="MEDIO">
      <formula>NOT(ISERROR(SEARCH("MEDIO",AM7)))</formula>
    </cfRule>
    <cfRule type="containsText" dxfId="17" priority="40" operator="containsText" text="ALTO">
      <formula>NOT(ISERROR(SEARCH("ALTO",AM7)))</formula>
    </cfRule>
  </conditionalFormatting>
  <conditionalFormatting sqref="AM201">
    <cfRule type="containsText" dxfId="16" priority="71" operator="containsText" text="BAJO">
      <formula>NOT(ISERROR(SEARCH("BAJO",AM201)))</formula>
    </cfRule>
    <cfRule type="containsText" dxfId="15" priority="72" operator="containsText" text="MEDIO">
      <formula>NOT(ISERROR(SEARCH("MEDIO",AM201)))</formula>
    </cfRule>
    <cfRule type="containsText" dxfId="14" priority="73" operator="containsText" text="ALTO">
      <formula>NOT(ISERROR(SEARCH("ALTO",AM201)))</formula>
    </cfRule>
  </conditionalFormatting>
  <conditionalFormatting sqref="AM242">
    <cfRule type="containsText" dxfId="13" priority="36" operator="containsText" text="MEDIO">
      <formula>NOT(ISERROR(SEARCH("MEDIO",AM242)))</formula>
    </cfRule>
    <cfRule type="containsText" dxfId="12" priority="37" operator="containsText" text="ALTO">
      <formula>NOT(ISERROR(SEARCH("ALTO",AM242)))</formula>
    </cfRule>
  </conditionalFormatting>
  <conditionalFormatting sqref="T167:U167 T169:U169 T171:U173 T176:U176 T178:U180">
    <cfRule type="expression" dxfId="11" priority="12">
      <formula>IF(J167="DOCUMENTO FISICO Ó DIGITAL",1,0)</formula>
    </cfRule>
  </conditionalFormatting>
  <conditionalFormatting sqref="T168:U168">
    <cfRule type="expression" dxfId="10" priority="11">
      <formula>IF(J168="DOCUMENTO FISICO Ó DIGITAL",1,0)</formula>
    </cfRule>
  </conditionalFormatting>
  <conditionalFormatting sqref="T170:U170">
    <cfRule type="expression" dxfId="9" priority="10">
      <formula>IF(J170="DOCUMENTO FISICO Ó DIGITAL",1,0)</formula>
    </cfRule>
  </conditionalFormatting>
  <conditionalFormatting sqref="T174:U174">
    <cfRule type="expression" dxfId="8" priority="9">
      <formula>IF(J174="DOCUMENTO FISICO Ó DIGITAL",1,0)</formula>
    </cfRule>
  </conditionalFormatting>
  <conditionalFormatting sqref="T177:U177">
    <cfRule type="expression" dxfId="7" priority="8">
      <formula>IF(J177="DOCUMENTO FISICO Ó DIGITAL",1,0)</formula>
    </cfRule>
  </conditionalFormatting>
  <conditionalFormatting sqref="T181:U181">
    <cfRule type="expression" dxfId="6" priority="7">
      <formula>IF(J181="DOCUMENTO FISICO Ó DIGITAL",1,0)</formula>
    </cfRule>
  </conditionalFormatting>
  <conditionalFormatting sqref="T175">
    <cfRule type="expression" dxfId="5" priority="6">
      <formula>IF(J175="DOCUMENTO FISICO Ó DIGITAL",1,0)</formula>
    </cfRule>
  </conditionalFormatting>
  <conditionalFormatting sqref="U175">
    <cfRule type="expression" dxfId="4" priority="5">
      <formula>IF(K175="DOCUMENTO FISICO Ó DIGITAL",1,0)</formula>
    </cfRule>
  </conditionalFormatting>
  <conditionalFormatting sqref="V167:V181">
    <cfRule type="expression" dxfId="3" priority="4">
      <formula>IF(K167="DOCUMENTO FISICO Ó DIGITAL",0,1)</formula>
    </cfRule>
  </conditionalFormatting>
  <conditionalFormatting sqref="AJ167:AM181">
    <cfRule type="containsText" dxfId="2" priority="3" operator="containsText" text="BAJO">
      <formula>NOT(ISERROR(SEARCH("BAJO",AJ167)))</formula>
    </cfRule>
  </conditionalFormatting>
  <conditionalFormatting sqref="AJ167:AM181">
    <cfRule type="containsText" dxfId="1" priority="1" operator="containsText" text="MEDIO">
      <formula>NOT(ISERROR(SEARCH("MEDIO",AJ167)))</formula>
    </cfRule>
    <cfRule type="containsText" dxfId="0" priority="2" operator="containsText" text="ALTO">
      <formula>NOT(ISERROR(SEARCH("ALTO",AJ167)))</formula>
    </cfRule>
  </conditionalFormatting>
  <dataValidations count="18">
    <dataValidation allowBlank="1" showInputMessage="1" showErrorMessage="1" error="La fecha debe estar entre el 1980 y 2018" sqref="P211:P216 P200:P201 P5:P37 P156 P182:P184" xr:uid="{00000000-0002-0000-0100-000000000000}"/>
    <dataValidation type="list" allowBlank="1" showInputMessage="1" showErrorMessage="1" sqref="B185:B196 B207:B209 B5:B37" xr:uid="{00000000-0002-0000-0100-000001000000}">
      <formula1>proceso</formula1>
    </dataValidation>
    <dataValidation type="list" allowBlank="1" showInputMessage="1" showErrorMessage="1" sqref="K199:S199 J244 J199:J209 J119:J143 J211:J238 J156:J196" xr:uid="{00000000-0002-0000-0100-000002000000}">
      <formula1>"CASTELLANO,INGLÉS,N/A"</formula1>
    </dataValidation>
    <dataValidation type="list" allowBlank="1" showInputMessage="1" showErrorMessage="1" sqref="AO242 AO210 AD244 AO244 AO205 AO116:AO118 AO104 AO25:AO32 AO79 AO142 AR5:AR244" xr:uid="{00000000-0002-0000-0100-000003000000}">
      <formula1>"PRECALIFICADO, APROBADO"</formula1>
    </dataValidation>
    <dataValidation type="list" allowBlank="1" showInputMessage="1" showErrorMessage="1" sqref="B204:B206 B119:B156 B182:B184 B210:B244" xr:uid="{00000000-0002-0000-0100-000004000000}">
      <formula1>$D$68:$D$75</formula1>
    </dataValidation>
    <dataValidation type="list" allowBlank="1" showInputMessage="1" showErrorMessage="1" sqref="J144:J155 J239:J243" xr:uid="{00000000-0002-0000-0100-000005000000}">
      <formula1>"ESPAÑOL,INGLÉS,N/A"</formula1>
    </dataValidation>
    <dataValidation type="list" errorStyle="warning" allowBlank="1" showInputMessage="1" showErrorMessage="1" error="¿Ninguna de la opciones de la lista se ajustan?" sqref="Q240:Q243 R236:U236 R237:T237 Q200:Q201 Q203:Q237 Q5:Q198" xr:uid="{00000000-0002-0000-0100-000006000000}">
      <formula1>Frecuencia</formula1>
    </dataValidation>
    <dataValidation type="list" allowBlank="1" showInputMessage="1" showErrorMessage="1" sqref="J210 J197:J198 J5:J118" xr:uid="{00000000-0002-0000-0100-000009000000}">
      <formula1>"CASTELLANO, INGLES"</formula1>
    </dataValidation>
    <dataValidation type="list" allowBlank="1" showInputMessage="1" showErrorMessage="1" sqref="L95:P95 L79:P79 L69:P69 K200:K244 K5:K198" xr:uid="{00000000-0002-0000-0100-00000C000000}">
      <formula1>Conservacion</formula1>
    </dataValidation>
    <dataValidation type="list" allowBlank="1" showInputMessage="1" showErrorMessage="1" sqref="V242" xr:uid="{00000000-0002-0000-0100-000010000000}">
      <formula1>$C$33:$C$34</formula1>
    </dataValidation>
    <dataValidation type="list" allowBlank="1" showInputMessage="1" showErrorMessage="1" sqref="V244 W5:W244" xr:uid="{00000000-0002-0000-0100-000011000000}">
      <formula1>integridad</formula1>
    </dataValidation>
    <dataValidation type="list" allowBlank="1" showInputMessage="1" showErrorMessage="1" sqref="F204:F243" xr:uid="{00000000-0002-0000-0100-000007000000}">
      <formula1>$C$42:$C$47</formula1>
    </dataValidation>
    <dataValidation type="list" allowBlank="1" showInputMessage="1" showErrorMessage="1" sqref="A204:A243" xr:uid="{00000000-0002-0000-0100-000008000000}">
      <formula1>$C$68:$C$68</formula1>
    </dataValidation>
    <dataValidation type="list" allowBlank="1" showInputMessage="1" showErrorMessage="1" sqref="C5:C244" xr:uid="{00000000-0002-0000-0100-00000A000000}">
      <formula1>direccion</formula1>
    </dataValidation>
    <dataValidation type="list" allowBlank="1" showInputMessage="1" showErrorMessage="1" sqref="D5:D244" xr:uid="{00000000-0002-0000-0100-00000B000000}">
      <formula1>UnidadAdm</formula1>
    </dataValidation>
    <dataValidation type="list" allowBlank="1" showInputMessage="1" showErrorMessage="1" sqref="Z5:Z244" xr:uid="{00000000-0002-0000-0100-00000D000000}">
      <formula1>"TOTAL, PARCIAL, NO APLICA"</formula1>
    </dataValidation>
    <dataValidation type="list" allowBlank="1" showInputMessage="1" showErrorMessage="1" sqref="Y5:Y244" xr:uid="{00000000-0002-0000-0100-00000E000000}">
      <formula1>Recuperacion</formula1>
    </dataValidation>
    <dataValidation type="list" allowBlank="1" showInputMessage="1" showErrorMessage="1" sqref="E5:E244" xr:uid="{00000000-0002-0000-0100-00000F000000}">
      <formula1>"OFICIAL (TRD), NO OFICIAL (OTROS ACTIVOS)"</formula1>
    </dataValidation>
  </dataValidations>
  <pageMargins left="0.7" right="0.7" top="0.75" bottom="0.75" header="0.3" footer="0.3"/>
  <pageSetup orientation="portrait" r:id="rId1"/>
  <ignoredErrors>
    <ignoredError sqref="AE5 AO8:AQ10 AO24:AQ24 AG5:AI10 AG24:AI32 AG11:AI23 AO11:AQ23 AO33:AQ37 AG33:AI37 AP25:AQ32" evalError="1"/>
    <ignoredError sqref="AJ217 AK138:AM138" formula="1"/>
  </ignoredError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12000000}">
          <x14:formula1>
            <xm:f>Tipologias!$C$43:$C$47</xm:f>
          </x14:formula1>
          <xm:sqref>X5:X24 X33:X65 X71:X166 X182:X244</xm:sqref>
        </x14:dataValidation>
        <x14:dataValidation type="list" allowBlank="1" showInputMessage="1" showErrorMessage="1" xr:uid="{00000000-0002-0000-0100-000013000000}">
          <x14:formula1>
            <xm:f>Tipologias!$F$64:$F$67</xm:f>
          </x14:formula1>
          <xm:sqref>T5:T24 T33:T65 T79 T143:T155 T71:T74 T238:T244 T81:T141 T157:T166 T182:T235</xm:sqref>
        </x14:dataValidation>
        <x14:dataValidation type="list" allowBlank="1" showInputMessage="1" showErrorMessage="1" xr:uid="{00000000-0002-0000-0100-000016000000}">
          <x14:formula1>
            <xm:f>Tipologias!$C$25:$C$29</xm:f>
          </x14:formula1>
          <xm:sqref>U5:U24 U33:U65 U237:U244 U71:U141 U143:U166 U182:U235</xm:sqref>
        </x14:dataValidation>
        <x14:dataValidation type="list" allowBlank="1" showInputMessage="1" showErrorMessage="1" xr:uid="{00000000-0002-0000-0100-000018000000}">
          <x14:formula1>
            <xm:f>'\\10.10.30.40\apoyo_trd\02.TIC\02.40_PROYECTOS\02.40.05_Proy_TI\2023\Proyectos_PETIC\SeguridadDigital\Inventario_Activos_SPI\03-Activos-Ordenamiento-Nacional\[20231129-Actualizacion-Activos-Nal.xlsx]Tipologias'!#REF!</xm:f>
          </x14:formula1>
          <xm:sqref>F203 A203:B203</xm:sqref>
        </x14:dataValidation>
        <x14:dataValidation type="list" allowBlank="1" showInputMessage="1" showErrorMessage="1" xr:uid="{00000000-0002-0000-0100-000019000000}">
          <x14:formula1>
            <xm:f>Tipologias!$D$91:$D$103</xm:f>
          </x14:formula1>
          <xm:sqref>B197:B199 B38:B55 B63:B118 B157:B166</xm:sqref>
        </x14:dataValidation>
        <x14:dataValidation type="list" allowBlank="1" showInputMessage="1" showErrorMessage="1" xr:uid="{00000000-0002-0000-0100-00001C000000}">
          <x14:formula1>
            <xm:f>'\\10.10.30.40\apoyo_trd\02.TIC\02.40_PROYECTOS\02.40.05_Proy_TI\2023\Proyectos_PETIC\SeguridadDigital\Inventario_Activos_SPI\02-Comunicaciones\[20231129-LAI-Comunicaciones.xlsx]Tipologias'!#REF!</xm:f>
          </x14:formula1>
          <xm:sqref>F200:F202 A200:B202 F244 A244</xm:sqref>
        </x14:dataValidation>
        <x14:dataValidation type="list" allowBlank="1" showInputMessage="1" showErrorMessage="1" xr:uid="{00000000-0002-0000-0100-00001A000000}">
          <x14:formula1>
            <xm:f>Tipologias!$C$64:$C$70</xm:f>
          </x14:formula1>
          <xm:sqref>F5:F24 F33:F55 F63:F166 F182:F199</xm:sqref>
        </x14:dataValidation>
        <x14:dataValidation type="list" allowBlank="1" showInputMessage="1" showErrorMessage="1" xr:uid="{00000000-0002-0000-0100-00001B000000}">
          <x14:formula1>
            <xm:f>Tipologias!$C$91:$C$94</xm:f>
          </x14:formula1>
          <xm:sqref>A5:A24 A33:A55 A63:A166 A182:A199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85"/>
  <sheetViews>
    <sheetView showGridLines="0" topLeftCell="A34" workbookViewId="0">
      <selection activeCell="B35" sqref="B35"/>
    </sheetView>
  </sheetViews>
  <sheetFormatPr baseColWidth="10" defaultColWidth="0" defaultRowHeight="12.75" x14ac:dyDescent="0.25"/>
  <cols>
    <col min="1" max="1" width="5.7109375" style="59" customWidth="1"/>
    <col min="2" max="2" width="28" style="59" customWidth="1"/>
    <col min="3" max="5" width="23.140625" style="59" customWidth="1"/>
    <col min="6" max="6" width="11.42578125" style="59" customWidth="1"/>
    <col min="7" max="7" width="14.42578125" style="59" customWidth="1"/>
    <col min="8" max="8" width="3.5703125" style="59" customWidth="1"/>
    <col min="9" max="16384" width="11.42578125" style="59" hidden="1"/>
  </cols>
  <sheetData>
    <row r="1" spans="1:7" ht="17.45" customHeight="1" x14ac:dyDescent="0.25">
      <c r="A1" s="240"/>
      <c r="B1" s="240"/>
      <c r="C1" s="241" t="s">
        <v>981</v>
      </c>
      <c r="D1" s="242"/>
      <c r="E1" s="243"/>
      <c r="F1" s="77" t="s">
        <v>78</v>
      </c>
      <c r="G1" s="78">
        <f>+'Activos Consolidados'!L1</f>
        <v>0</v>
      </c>
    </row>
    <row r="2" spans="1:7" ht="17.45" customHeight="1" x14ac:dyDescent="0.25">
      <c r="A2" s="240"/>
      <c r="B2" s="240"/>
      <c r="C2" s="244"/>
      <c r="D2" s="245"/>
      <c r="E2" s="246"/>
      <c r="F2" s="79" t="s">
        <v>80</v>
      </c>
      <c r="G2" s="80">
        <f>+'Activos Consolidados'!L2</f>
        <v>0</v>
      </c>
    </row>
    <row r="3" spans="1:7" ht="17.45" customHeight="1" x14ac:dyDescent="0.25">
      <c r="A3" s="240"/>
      <c r="B3" s="240"/>
      <c r="C3" s="247"/>
      <c r="D3" s="248"/>
      <c r="E3" s="249"/>
      <c r="F3" s="81" t="s">
        <v>81</v>
      </c>
      <c r="G3" s="82">
        <f>+'Activos Consolidados'!L3</f>
        <v>0</v>
      </c>
    </row>
    <row r="4" spans="1:7" ht="27.6" customHeight="1" x14ac:dyDescent="0.25">
      <c r="A4" s="250" t="s">
        <v>982</v>
      </c>
      <c r="B4" s="251"/>
      <c r="C4" s="251"/>
      <c r="D4" s="251"/>
      <c r="E4" s="251"/>
      <c r="F4" s="251"/>
      <c r="G4" s="252"/>
    </row>
    <row r="5" spans="1:7" ht="18.75" customHeight="1" x14ac:dyDescent="0.25">
      <c r="A5" s="65" t="s">
        <v>983</v>
      </c>
      <c r="B5" s="65" t="s">
        <v>984</v>
      </c>
      <c r="C5" s="253" t="s">
        <v>985</v>
      </c>
      <c r="D5" s="253"/>
      <c r="E5" s="253"/>
      <c r="F5" s="253"/>
      <c r="G5" s="253"/>
    </row>
    <row r="6" spans="1:7" ht="31.5" customHeight="1" x14ac:dyDescent="0.25">
      <c r="A6" s="66">
        <v>1</v>
      </c>
      <c r="B6" s="67" t="s">
        <v>986</v>
      </c>
      <c r="C6" s="254" t="s">
        <v>987</v>
      </c>
      <c r="D6" s="254"/>
      <c r="E6" s="254"/>
      <c r="F6" s="254"/>
      <c r="G6" s="254"/>
    </row>
    <row r="7" spans="1:7" x14ac:dyDescent="0.25">
      <c r="A7" s="68">
        <v>2</v>
      </c>
      <c r="B7" s="67" t="s">
        <v>988</v>
      </c>
      <c r="C7" s="239" t="s">
        <v>989</v>
      </c>
      <c r="D7" s="239"/>
      <c r="E7" s="239"/>
      <c r="F7" s="239"/>
      <c r="G7" s="239"/>
    </row>
    <row r="8" spans="1:7" x14ac:dyDescent="0.25">
      <c r="A8" s="66">
        <v>3</v>
      </c>
      <c r="B8" s="67" t="s">
        <v>990</v>
      </c>
      <c r="C8" s="239" t="s">
        <v>991</v>
      </c>
      <c r="D8" s="239"/>
      <c r="E8" s="239"/>
      <c r="F8" s="239"/>
      <c r="G8" s="239"/>
    </row>
    <row r="9" spans="1:7" x14ac:dyDescent="0.25">
      <c r="A9" s="68">
        <v>4</v>
      </c>
      <c r="B9" s="67" t="s">
        <v>992</v>
      </c>
      <c r="C9" s="239" t="s">
        <v>993</v>
      </c>
      <c r="D9" s="239"/>
      <c r="E9" s="239"/>
      <c r="F9" s="239"/>
      <c r="G9" s="239"/>
    </row>
    <row r="10" spans="1:7" ht="43.5" customHeight="1" x14ac:dyDescent="0.25">
      <c r="A10" s="66">
        <v>5</v>
      </c>
      <c r="B10" s="67" t="s">
        <v>994</v>
      </c>
      <c r="C10" s="239" t="s">
        <v>995</v>
      </c>
      <c r="D10" s="239"/>
      <c r="E10" s="239"/>
      <c r="F10" s="239"/>
      <c r="G10" s="239"/>
    </row>
    <row r="11" spans="1:7" x14ac:dyDescent="0.25">
      <c r="A11" s="68">
        <v>6</v>
      </c>
      <c r="B11" s="67" t="s">
        <v>996</v>
      </c>
      <c r="C11" s="239" t="s">
        <v>997</v>
      </c>
      <c r="D11" s="239"/>
      <c r="E11" s="239"/>
      <c r="F11" s="239"/>
      <c r="G11" s="239"/>
    </row>
    <row r="12" spans="1:7" ht="42.6" customHeight="1" x14ac:dyDescent="0.25">
      <c r="A12" s="66">
        <v>7</v>
      </c>
      <c r="B12" s="67" t="s">
        <v>998</v>
      </c>
      <c r="C12" s="239" t="s">
        <v>999</v>
      </c>
      <c r="D12" s="239"/>
      <c r="E12" s="239"/>
      <c r="F12" s="239"/>
      <c r="G12" s="239"/>
    </row>
    <row r="13" spans="1:7" ht="44.1" customHeight="1" x14ac:dyDescent="0.25">
      <c r="A13" s="68">
        <v>8</v>
      </c>
      <c r="B13" s="67" t="s">
        <v>1000</v>
      </c>
      <c r="C13" s="239" t="s">
        <v>1001</v>
      </c>
      <c r="D13" s="239"/>
      <c r="E13" s="239"/>
      <c r="F13" s="239"/>
      <c r="G13" s="239"/>
    </row>
    <row r="14" spans="1:7" x14ac:dyDescent="0.25">
      <c r="A14" s="66">
        <v>9</v>
      </c>
      <c r="B14" s="67" t="s">
        <v>1002</v>
      </c>
      <c r="C14" s="239" t="s">
        <v>1003</v>
      </c>
      <c r="D14" s="239"/>
      <c r="E14" s="239"/>
      <c r="F14" s="239"/>
      <c r="G14" s="239"/>
    </row>
    <row r="15" spans="1:7" x14ac:dyDescent="0.25">
      <c r="A15" s="68">
        <v>10</v>
      </c>
      <c r="B15" s="67" t="s">
        <v>1004</v>
      </c>
      <c r="C15" s="239" t="s">
        <v>1005</v>
      </c>
      <c r="D15" s="239"/>
      <c r="E15" s="239"/>
      <c r="F15" s="239"/>
      <c r="G15" s="239"/>
    </row>
    <row r="16" spans="1:7" ht="55.5" customHeight="1" x14ac:dyDescent="0.25">
      <c r="A16" s="66">
        <v>11</v>
      </c>
      <c r="B16" s="67" t="s">
        <v>1006</v>
      </c>
      <c r="C16" s="239" t="s">
        <v>1007</v>
      </c>
      <c r="D16" s="239"/>
      <c r="E16" s="239"/>
      <c r="F16" s="239"/>
      <c r="G16" s="239"/>
    </row>
    <row r="17" spans="1:7" ht="25.5" x14ac:dyDescent="0.25">
      <c r="A17" s="68">
        <v>12</v>
      </c>
      <c r="B17" s="67" t="s">
        <v>1008</v>
      </c>
      <c r="C17" s="239" t="s">
        <v>1009</v>
      </c>
      <c r="D17" s="239"/>
      <c r="E17" s="239"/>
      <c r="F17" s="239"/>
      <c r="G17" s="239"/>
    </row>
    <row r="18" spans="1:7" ht="119.25" customHeight="1" x14ac:dyDescent="0.25">
      <c r="A18" s="66">
        <v>13</v>
      </c>
      <c r="B18" s="67" t="s">
        <v>1010</v>
      </c>
      <c r="C18" s="239" t="s">
        <v>1011</v>
      </c>
      <c r="D18" s="239"/>
      <c r="E18" s="239"/>
      <c r="F18" s="239"/>
      <c r="G18" s="239"/>
    </row>
    <row r="19" spans="1:7" x14ac:dyDescent="0.25">
      <c r="A19" s="68">
        <v>14</v>
      </c>
      <c r="B19" s="67" t="s">
        <v>1012</v>
      </c>
      <c r="C19" s="239" t="s">
        <v>1013</v>
      </c>
      <c r="D19" s="239"/>
      <c r="E19" s="239"/>
      <c r="F19" s="239"/>
      <c r="G19" s="239"/>
    </row>
    <row r="20" spans="1:7" x14ac:dyDescent="0.25">
      <c r="A20" s="66">
        <v>15</v>
      </c>
      <c r="B20" s="67" t="s">
        <v>1014</v>
      </c>
      <c r="C20" s="239" t="s">
        <v>1015</v>
      </c>
      <c r="D20" s="239"/>
      <c r="E20" s="239"/>
      <c r="F20" s="239"/>
      <c r="G20" s="239"/>
    </row>
    <row r="21" spans="1:7" ht="25.5" x14ac:dyDescent="0.25">
      <c r="A21" s="68">
        <v>16</v>
      </c>
      <c r="B21" s="67" t="s">
        <v>1016</v>
      </c>
      <c r="C21" s="239" t="s">
        <v>1017</v>
      </c>
      <c r="D21" s="239"/>
      <c r="E21" s="239"/>
      <c r="F21" s="239"/>
      <c r="G21" s="239"/>
    </row>
    <row r="22" spans="1:7" ht="38.25" x14ac:dyDescent="0.25">
      <c r="A22" s="66">
        <v>17</v>
      </c>
      <c r="B22" s="67" t="s">
        <v>1018</v>
      </c>
      <c r="C22" s="239" t="s">
        <v>1019</v>
      </c>
      <c r="D22" s="239"/>
      <c r="E22" s="239"/>
      <c r="F22" s="239"/>
      <c r="G22" s="239"/>
    </row>
    <row r="23" spans="1:7" ht="38.25" x14ac:dyDescent="0.25">
      <c r="A23" s="68">
        <v>18</v>
      </c>
      <c r="B23" s="67" t="s">
        <v>1020</v>
      </c>
      <c r="C23" s="239" t="s">
        <v>1021</v>
      </c>
      <c r="D23" s="239"/>
      <c r="E23" s="239"/>
      <c r="F23" s="239"/>
      <c r="G23" s="239"/>
    </row>
    <row r="24" spans="1:7" ht="76.5" x14ac:dyDescent="0.25">
      <c r="A24" s="66">
        <v>19</v>
      </c>
      <c r="B24" s="67" t="s">
        <v>1022</v>
      </c>
      <c r="C24" s="239" t="s">
        <v>1023</v>
      </c>
      <c r="D24" s="239"/>
      <c r="E24" s="239"/>
      <c r="F24" s="239"/>
      <c r="G24" s="239"/>
    </row>
    <row r="25" spans="1:7" ht="25.5" x14ac:dyDescent="0.25">
      <c r="A25" s="68">
        <v>20</v>
      </c>
      <c r="B25" s="67" t="s">
        <v>1024</v>
      </c>
      <c r="C25" s="239" t="s">
        <v>1025</v>
      </c>
      <c r="D25" s="239"/>
      <c r="E25" s="239"/>
      <c r="F25" s="239"/>
      <c r="G25" s="239"/>
    </row>
    <row r="26" spans="1:7" ht="51" x14ac:dyDescent="0.25">
      <c r="A26" s="66">
        <v>21</v>
      </c>
      <c r="B26" s="67" t="s">
        <v>39</v>
      </c>
      <c r="C26" s="239" t="s">
        <v>1026</v>
      </c>
      <c r="D26" s="239"/>
      <c r="E26" s="239"/>
      <c r="F26" s="239"/>
      <c r="G26" s="239"/>
    </row>
    <row r="27" spans="1:7" ht="38.25" x14ac:dyDescent="0.25">
      <c r="A27" s="68">
        <v>22</v>
      </c>
      <c r="B27" s="67" t="s">
        <v>41</v>
      </c>
      <c r="C27" s="239" t="s">
        <v>1027</v>
      </c>
      <c r="D27" s="239"/>
      <c r="E27" s="239"/>
      <c r="F27" s="239"/>
      <c r="G27" s="239"/>
    </row>
    <row r="28" spans="1:7" ht="38.25" x14ac:dyDescent="0.25">
      <c r="A28" s="66">
        <v>23</v>
      </c>
      <c r="B28" s="67" t="s">
        <v>43</v>
      </c>
      <c r="C28" s="239" t="s">
        <v>1028</v>
      </c>
      <c r="D28" s="239"/>
      <c r="E28" s="239"/>
      <c r="F28" s="239"/>
      <c r="G28" s="239"/>
    </row>
    <row r="29" spans="1:7" ht="108" customHeight="1" x14ac:dyDescent="0.25">
      <c r="A29" s="68">
        <v>24</v>
      </c>
      <c r="B29" s="67" t="s">
        <v>45</v>
      </c>
      <c r="C29" s="239" t="s">
        <v>1029</v>
      </c>
      <c r="D29" s="239"/>
      <c r="E29" s="239"/>
      <c r="F29" s="239"/>
      <c r="G29" s="239"/>
    </row>
    <row r="30" spans="1:7" ht="134.25" customHeight="1" x14ac:dyDescent="0.25">
      <c r="A30" s="66">
        <v>25</v>
      </c>
      <c r="B30" s="67" t="s">
        <v>47</v>
      </c>
      <c r="C30" s="255" t="s">
        <v>1030</v>
      </c>
      <c r="D30" s="255"/>
      <c r="E30" s="255"/>
      <c r="F30" s="255"/>
      <c r="G30" s="255"/>
    </row>
    <row r="31" spans="1:7" ht="72" customHeight="1" x14ac:dyDescent="0.25">
      <c r="A31" s="68">
        <v>26</v>
      </c>
      <c r="B31" s="67" t="s">
        <v>1031</v>
      </c>
      <c r="C31" s="239" t="s">
        <v>1032</v>
      </c>
      <c r="D31" s="239"/>
      <c r="E31" s="239"/>
      <c r="F31" s="239"/>
      <c r="G31" s="239"/>
    </row>
    <row r="32" spans="1:7" ht="51" x14ac:dyDescent="0.25">
      <c r="A32" s="66">
        <v>27</v>
      </c>
      <c r="B32" s="67" t="s">
        <v>1033</v>
      </c>
      <c r="C32" s="239" t="s">
        <v>1034</v>
      </c>
      <c r="D32" s="239"/>
      <c r="E32" s="239"/>
      <c r="F32" s="239"/>
      <c r="G32" s="239"/>
    </row>
    <row r="33" spans="1:7" ht="25.5" x14ac:dyDescent="0.25">
      <c r="A33" s="68">
        <v>28</v>
      </c>
      <c r="B33" s="67" t="s">
        <v>1035</v>
      </c>
      <c r="C33" s="239" t="s">
        <v>1036</v>
      </c>
      <c r="D33" s="239"/>
      <c r="E33" s="239"/>
      <c r="F33" s="239"/>
      <c r="G33" s="239"/>
    </row>
    <row r="34" spans="1:7" x14ac:dyDescent="0.25">
      <c r="A34" s="66">
        <v>29</v>
      </c>
      <c r="B34" s="67" t="s">
        <v>1037</v>
      </c>
      <c r="C34" s="239" t="s">
        <v>1038</v>
      </c>
      <c r="D34" s="239"/>
      <c r="E34" s="239"/>
      <c r="F34" s="239"/>
      <c r="G34" s="239"/>
    </row>
    <row r="35" spans="1:7" ht="44.45" customHeight="1" x14ac:dyDescent="0.25">
      <c r="A35" s="68">
        <v>30</v>
      </c>
      <c r="B35" s="67" t="s">
        <v>1039</v>
      </c>
      <c r="C35" s="239" t="s">
        <v>1040</v>
      </c>
      <c r="D35" s="239"/>
      <c r="E35" s="239"/>
      <c r="F35" s="239"/>
      <c r="G35" s="239"/>
    </row>
    <row r="36" spans="1:7" ht="67.5" customHeight="1" x14ac:dyDescent="0.25">
      <c r="A36" s="66">
        <v>31</v>
      </c>
      <c r="B36" s="67" t="s">
        <v>1041</v>
      </c>
      <c r="C36" s="239" t="s">
        <v>1042</v>
      </c>
      <c r="D36" s="239"/>
      <c r="E36" s="239"/>
      <c r="F36" s="239"/>
      <c r="G36" s="239"/>
    </row>
    <row r="37" spans="1:7" ht="41.25" customHeight="1" x14ac:dyDescent="0.25">
      <c r="A37" s="68">
        <v>32</v>
      </c>
      <c r="B37" s="67" t="s">
        <v>1043</v>
      </c>
      <c r="C37" s="239" t="s">
        <v>1044</v>
      </c>
      <c r="D37" s="239"/>
      <c r="E37" s="239"/>
      <c r="F37" s="239"/>
      <c r="G37" s="239"/>
    </row>
    <row r="38" spans="1:7" ht="25.5" x14ac:dyDescent="0.25">
      <c r="A38" s="66">
        <v>33</v>
      </c>
      <c r="B38" s="67" t="s">
        <v>1045</v>
      </c>
      <c r="C38" s="239" t="s">
        <v>1046</v>
      </c>
      <c r="D38" s="239"/>
      <c r="E38" s="239"/>
      <c r="F38" s="239"/>
      <c r="G38" s="239"/>
    </row>
    <row r="39" spans="1:7" x14ac:dyDescent="0.25">
      <c r="A39" s="68">
        <v>34</v>
      </c>
      <c r="B39" s="67" t="s">
        <v>1047</v>
      </c>
      <c r="C39" s="239" t="s">
        <v>1048</v>
      </c>
      <c r="D39" s="239"/>
      <c r="E39" s="239"/>
      <c r="F39" s="239"/>
      <c r="G39" s="239"/>
    </row>
    <row r="40" spans="1:7" ht="27.95" customHeight="1" x14ac:dyDescent="0.25">
      <c r="A40" s="66">
        <v>35</v>
      </c>
      <c r="B40" s="67" t="s">
        <v>1049</v>
      </c>
      <c r="C40" s="239" t="s">
        <v>1050</v>
      </c>
      <c r="D40" s="239"/>
      <c r="E40" s="239"/>
      <c r="F40" s="239"/>
      <c r="G40" s="239"/>
    </row>
    <row r="41" spans="1:7" ht="27.6" customHeight="1" x14ac:dyDescent="0.25">
      <c r="A41" s="68">
        <v>36</v>
      </c>
      <c r="B41" s="67" t="s">
        <v>1051</v>
      </c>
      <c r="C41" s="239" t="s">
        <v>1052</v>
      </c>
      <c r="D41" s="239"/>
      <c r="E41" s="239"/>
      <c r="F41" s="239"/>
      <c r="G41" s="239"/>
    </row>
    <row r="42" spans="1:7" ht="19.5" customHeight="1" x14ac:dyDescent="0.25">
      <c r="A42" s="66">
        <v>37</v>
      </c>
      <c r="B42" s="67" t="s">
        <v>1053</v>
      </c>
      <c r="C42" s="239" t="s">
        <v>1054</v>
      </c>
      <c r="D42" s="239"/>
      <c r="E42" s="239"/>
      <c r="F42" s="239"/>
      <c r="G42" s="239"/>
    </row>
    <row r="43" spans="1:7" ht="26.25" customHeight="1" x14ac:dyDescent="0.25">
      <c r="A43" s="68">
        <v>38</v>
      </c>
      <c r="B43" s="67" t="s">
        <v>1055</v>
      </c>
      <c r="C43" s="239" t="s">
        <v>1056</v>
      </c>
      <c r="D43" s="239"/>
      <c r="E43" s="239"/>
      <c r="F43" s="239"/>
      <c r="G43" s="239"/>
    </row>
    <row r="44" spans="1:7" ht="33" customHeight="1" x14ac:dyDescent="0.25">
      <c r="A44" s="66">
        <v>39</v>
      </c>
      <c r="B44" s="67" t="s">
        <v>1057</v>
      </c>
      <c r="C44" s="239" t="s">
        <v>1058</v>
      </c>
      <c r="D44" s="239"/>
      <c r="E44" s="239"/>
      <c r="F44" s="239"/>
      <c r="G44" s="239"/>
    </row>
    <row r="45" spans="1:7" ht="27.75" customHeight="1" x14ac:dyDescent="0.25">
      <c r="A45" s="68">
        <v>40</v>
      </c>
      <c r="B45" s="67" t="s">
        <v>1059</v>
      </c>
      <c r="C45" s="239" t="s">
        <v>1060</v>
      </c>
      <c r="D45" s="239"/>
      <c r="E45" s="239"/>
      <c r="F45" s="239"/>
      <c r="G45" s="239"/>
    </row>
    <row r="46" spans="1:7" ht="89.25" x14ac:dyDescent="0.25">
      <c r="A46" s="66">
        <v>41</v>
      </c>
      <c r="B46" s="67" t="s">
        <v>1061</v>
      </c>
      <c r="C46" s="239" t="s">
        <v>1060</v>
      </c>
      <c r="D46" s="239"/>
      <c r="E46" s="239"/>
      <c r="F46" s="239"/>
      <c r="G46" s="239"/>
    </row>
    <row r="47" spans="1:7" ht="63.75" x14ac:dyDescent="0.25">
      <c r="A47" s="68">
        <v>42</v>
      </c>
      <c r="B47" s="67" t="s">
        <v>1062</v>
      </c>
      <c r="C47" s="239" t="s">
        <v>1063</v>
      </c>
      <c r="D47" s="239"/>
      <c r="E47" s="239"/>
      <c r="F47" s="239"/>
      <c r="G47" s="239"/>
    </row>
    <row r="48" spans="1:7" ht="63.75" x14ac:dyDescent="0.25">
      <c r="A48" s="66">
        <v>43</v>
      </c>
      <c r="B48" s="67" t="s">
        <v>1064</v>
      </c>
      <c r="C48" s="239" t="s">
        <v>1065</v>
      </c>
      <c r="D48" s="239"/>
      <c r="E48" s="239"/>
      <c r="F48" s="239"/>
      <c r="G48" s="239"/>
    </row>
    <row r="49" spans="1:7" ht="48.6" customHeight="1" x14ac:dyDescent="0.25">
      <c r="A49" s="68">
        <v>44</v>
      </c>
      <c r="B49" s="67" t="s">
        <v>1066</v>
      </c>
      <c r="C49" s="239" t="s">
        <v>1067</v>
      </c>
      <c r="D49" s="239"/>
      <c r="E49" s="239"/>
      <c r="F49" s="239"/>
      <c r="G49" s="239"/>
    </row>
    <row r="50" spans="1:7" ht="26.45" customHeight="1" x14ac:dyDescent="0.25">
      <c r="A50" s="253" t="s">
        <v>1068</v>
      </c>
      <c r="B50" s="253"/>
      <c r="C50" s="253"/>
      <c r="D50" s="253"/>
      <c r="E50" s="253"/>
      <c r="F50" s="253"/>
      <c r="G50" s="253"/>
    </row>
    <row r="51" spans="1:7" x14ac:dyDescent="0.25">
      <c r="A51" s="65" t="s">
        <v>983</v>
      </c>
      <c r="B51" s="65" t="s">
        <v>984</v>
      </c>
      <c r="C51" s="253" t="s">
        <v>985</v>
      </c>
      <c r="D51" s="253"/>
      <c r="E51" s="253"/>
      <c r="F51" s="253"/>
      <c r="G51" s="253"/>
    </row>
    <row r="52" spans="1:7" ht="25.5" x14ac:dyDescent="0.25">
      <c r="A52" s="68">
        <v>1</v>
      </c>
      <c r="B52" s="69" t="s">
        <v>1069</v>
      </c>
      <c r="C52" s="258" t="s">
        <v>1070</v>
      </c>
      <c r="D52" s="258"/>
      <c r="E52" s="258"/>
      <c r="F52" s="258"/>
      <c r="G52" s="258"/>
    </row>
    <row r="53" spans="1:7" ht="30.95" customHeight="1" x14ac:dyDescent="0.25">
      <c r="A53" s="68">
        <v>2</v>
      </c>
      <c r="B53" s="69" t="s">
        <v>1071</v>
      </c>
      <c r="C53" s="258" t="s">
        <v>1072</v>
      </c>
      <c r="D53" s="258"/>
      <c r="E53" s="258"/>
      <c r="F53" s="258"/>
      <c r="G53" s="258"/>
    </row>
    <row r="54" spans="1:7" ht="25.5" x14ac:dyDescent="0.25">
      <c r="A54" s="68">
        <v>3</v>
      </c>
      <c r="B54" s="69" t="s">
        <v>1073</v>
      </c>
      <c r="C54" s="258" t="s">
        <v>1074</v>
      </c>
      <c r="D54" s="258"/>
      <c r="E54" s="258"/>
      <c r="F54" s="258"/>
      <c r="G54" s="258"/>
    </row>
    <row r="55" spans="1:7" x14ac:dyDescent="0.25">
      <c r="A55" s="68">
        <v>4</v>
      </c>
      <c r="B55" s="69" t="s">
        <v>1004</v>
      </c>
      <c r="C55" s="258" t="s">
        <v>1075</v>
      </c>
      <c r="D55" s="258"/>
      <c r="E55" s="258"/>
      <c r="F55" s="258"/>
      <c r="G55" s="258"/>
    </row>
    <row r="56" spans="1:7" ht="25.5" x14ac:dyDescent="0.25">
      <c r="A56" s="68">
        <v>5</v>
      </c>
      <c r="B56" s="69" t="s">
        <v>1076</v>
      </c>
      <c r="C56" s="258" t="s">
        <v>1077</v>
      </c>
      <c r="D56" s="258"/>
      <c r="E56" s="258"/>
      <c r="F56" s="258"/>
      <c r="G56" s="258"/>
    </row>
    <row r="57" spans="1:7" ht="38.25" customHeight="1" x14ac:dyDescent="0.25">
      <c r="A57" s="68">
        <v>6</v>
      </c>
      <c r="B57" s="69" t="s">
        <v>1078</v>
      </c>
      <c r="C57" s="258" t="s">
        <v>1079</v>
      </c>
      <c r="D57" s="258"/>
      <c r="E57" s="258"/>
      <c r="F57" s="258"/>
      <c r="G57" s="258"/>
    </row>
    <row r="58" spans="1:7" x14ac:dyDescent="0.25">
      <c r="A58" s="68">
        <v>7</v>
      </c>
      <c r="B58" s="69" t="s">
        <v>1080</v>
      </c>
      <c r="C58" s="258" t="s">
        <v>1081</v>
      </c>
      <c r="D58" s="258"/>
      <c r="E58" s="258"/>
      <c r="F58" s="258"/>
      <c r="G58" s="258"/>
    </row>
    <row r="59" spans="1:7" x14ac:dyDescent="0.25">
      <c r="A59" s="68">
        <v>8</v>
      </c>
      <c r="B59" s="69" t="s">
        <v>1082</v>
      </c>
      <c r="C59" s="259" t="s">
        <v>1083</v>
      </c>
      <c r="D59" s="259"/>
      <c r="E59" s="259"/>
      <c r="F59" s="259"/>
      <c r="G59" s="259"/>
    </row>
    <row r="60" spans="1:7" ht="26.45" customHeight="1" x14ac:dyDescent="0.25">
      <c r="A60" s="261" t="s">
        <v>1084</v>
      </c>
      <c r="B60" s="261"/>
      <c r="C60" s="261"/>
      <c r="D60" s="261"/>
      <c r="E60" s="261"/>
      <c r="F60" s="261"/>
      <c r="G60" s="261"/>
    </row>
    <row r="61" spans="1:7" x14ac:dyDescent="0.25">
      <c r="A61" s="60" t="s">
        <v>1085</v>
      </c>
      <c r="B61" s="60" t="s">
        <v>984</v>
      </c>
      <c r="C61" s="261" t="s">
        <v>985</v>
      </c>
      <c r="D61" s="261"/>
      <c r="E61" s="261"/>
      <c r="F61" s="261"/>
      <c r="G61" s="261"/>
    </row>
    <row r="62" spans="1:7" ht="25.5" x14ac:dyDescent="0.25">
      <c r="A62" s="68">
        <v>1</v>
      </c>
      <c r="B62" s="69" t="s">
        <v>1069</v>
      </c>
      <c r="C62" s="258" t="s">
        <v>1086</v>
      </c>
      <c r="D62" s="258"/>
      <c r="E62" s="258"/>
      <c r="F62" s="258"/>
      <c r="G62" s="258"/>
    </row>
    <row r="63" spans="1:7" ht="25.5" x14ac:dyDescent="0.25">
      <c r="A63" s="68">
        <v>2</v>
      </c>
      <c r="B63" s="69" t="s">
        <v>1071</v>
      </c>
      <c r="C63" s="258" t="s">
        <v>1087</v>
      </c>
      <c r="D63" s="258"/>
      <c r="E63" s="258"/>
      <c r="F63" s="258"/>
      <c r="G63" s="258"/>
    </row>
    <row r="64" spans="1:7" ht="25.5" x14ac:dyDescent="0.25">
      <c r="A64" s="68">
        <v>3</v>
      </c>
      <c r="B64" s="69" t="s">
        <v>1073</v>
      </c>
      <c r="C64" s="258" t="s">
        <v>1088</v>
      </c>
      <c r="D64" s="258"/>
      <c r="E64" s="258"/>
      <c r="F64" s="258"/>
      <c r="G64" s="258"/>
    </row>
    <row r="65" spans="1:7" x14ac:dyDescent="0.25">
      <c r="A65" s="68">
        <v>4</v>
      </c>
      <c r="B65" s="69" t="s">
        <v>1004</v>
      </c>
      <c r="C65" s="258" t="s">
        <v>1089</v>
      </c>
      <c r="D65" s="258"/>
      <c r="E65" s="258"/>
      <c r="F65" s="258"/>
      <c r="G65" s="258"/>
    </row>
    <row r="66" spans="1:7" ht="25.5" x14ac:dyDescent="0.25">
      <c r="A66" s="68">
        <v>5</v>
      </c>
      <c r="B66" s="69" t="s">
        <v>1076</v>
      </c>
      <c r="C66" s="258" t="s">
        <v>1077</v>
      </c>
      <c r="D66" s="258"/>
      <c r="E66" s="258"/>
      <c r="F66" s="258"/>
      <c r="G66" s="258"/>
    </row>
    <row r="67" spans="1:7" ht="26.45" customHeight="1" x14ac:dyDescent="0.25">
      <c r="A67" s="68">
        <v>6</v>
      </c>
      <c r="B67" s="69" t="s">
        <v>1090</v>
      </c>
      <c r="C67" s="258" t="s">
        <v>1091</v>
      </c>
      <c r="D67" s="258"/>
      <c r="E67" s="258"/>
      <c r="F67" s="258"/>
      <c r="G67" s="258"/>
    </row>
    <row r="68" spans="1:7" ht="25.5" x14ac:dyDescent="0.25">
      <c r="A68" s="68">
        <v>7</v>
      </c>
      <c r="B68" s="69" t="s">
        <v>1092</v>
      </c>
      <c r="C68" s="258" t="s">
        <v>1093</v>
      </c>
      <c r="D68" s="258"/>
      <c r="E68" s="258"/>
      <c r="F68" s="258"/>
      <c r="G68" s="258"/>
    </row>
    <row r="69" spans="1:7" ht="39" customHeight="1" x14ac:dyDescent="0.25">
      <c r="A69" s="68">
        <v>8</v>
      </c>
      <c r="B69" s="69" t="s">
        <v>1094</v>
      </c>
      <c r="C69" s="258" t="s">
        <v>1095</v>
      </c>
      <c r="D69" s="258"/>
      <c r="E69" s="258"/>
      <c r="F69" s="258"/>
      <c r="G69" s="258"/>
    </row>
    <row r="70" spans="1:7" x14ac:dyDescent="0.25">
      <c r="A70" s="68">
        <v>9</v>
      </c>
      <c r="B70" s="69" t="s">
        <v>1059</v>
      </c>
      <c r="C70" s="258" t="s">
        <v>1096</v>
      </c>
      <c r="D70" s="258"/>
      <c r="E70" s="258"/>
      <c r="F70" s="258"/>
      <c r="G70" s="258"/>
    </row>
    <row r="71" spans="1:7" ht="44.1" customHeight="1" x14ac:dyDescent="0.25">
      <c r="A71" s="68">
        <v>10</v>
      </c>
      <c r="B71" s="69" t="s">
        <v>1097</v>
      </c>
      <c r="C71" s="260" t="s">
        <v>1098</v>
      </c>
      <c r="D71" s="260"/>
      <c r="E71" s="260"/>
      <c r="F71" s="260"/>
      <c r="G71" s="260"/>
    </row>
    <row r="72" spans="1:7" ht="27.95" customHeight="1" x14ac:dyDescent="0.25">
      <c r="A72" s="68">
        <v>11</v>
      </c>
      <c r="B72" s="69" t="s">
        <v>1099</v>
      </c>
      <c r="C72" s="260" t="s">
        <v>1100</v>
      </c>
      <c r="D72" s="260"/>
      <c r="E72" s="260"/>
      <c r="F72" s="260"/>
      <c r="G72" s="260"/>
    </row>
    <row r="73" spans="1:7" ht="28.5" customHeight="1" x14ac:dyDescent="0.25">
      <c r="A73" s="68">
        <v>12</v>
      </c>
      <c r="B73" s="69" t="s">
        <v>1101</v>
      </c>
      <c r="C73" s="260" t="s">
        <v>1102</v>
      </c>
      <c r="D73" s="260"/>
      <c r="E73" s="260"/>
      <c r="F73" s="260"/>
      <c r="G73" s="260"/>
    </row>
    <row r="74" spans="1:7" ht="30" customHeight="1" x14ac:dyDescent="0.25">
      <c r="A74" s="68">
        <v>13</v>
      </c>
      <c r="B74" s="69" t="s">
        <v>1103</v>
      </c>
      <c r="C74" s="260" t="s">
        <v>1104</v>
      </c>
      <c r="D74" s="260"/>
      <c r="E74" s="260"/>
      <c r="F74" s="260"/>
      <c r="G74" s="260"/>
    </row>
    <row r="75" spans="1:7" ht="29.25" customHeight="1" x14ac:dyDescent="0.25">
      <c r="A75" s="68">
        <v>14</v>
      </c>
      <c r="B75" s="69" t="s">
        <v>1105</v>
      </c>
      <c r="C75" s="260" t="s">
        <v>1106</v>
      </c>
      <c r="D75" s="260"/>
      <c r="E75" s="260"/>
      <c r="F75" s="260"/>
      <c r="G75" s="260"/>
    </row>
    <row r="76" spans="1:7" ht="29.1" customHeight="1" x14ac:dyDescent="0.25">
      <c r="A76" s="68">
        <v>15</v>
      </c>
      <c r="B76" s="69" t="s">
        <v>1107</v>
      </c>
      <c r="C76" s="260" t="s">
        <v>1108</v>
      </c>
      <c r="D76" s="260"/>
      <c r="E76" s="260"/>
      <c r="F76" s="260"/>
      <c r="G76" s="260"/>
    </row>
    <row r="77" spans="1:7" x14ac:dyDescent="0.25">
      <c r="A77" s="58"/>
      <c r="B77" s="61"/>
      <c r="C77" s="62"/>
      <c r="D77" s="62"/>
      <c r="E77" s="62"/>
      <c r="F77" s="62"/>
      <c r="G77" s="63"/>
    </row>
    <row r="78" spans="1:7" x14ac:dyDescent="0.25">
      <c r="A78" s="58"/>
      <c r="B78" s="61"/>
      <c r="C78" s="62"/>
      <c r="D78" s="62"/>
      <c r="E78" s="62"/>
      <c r="F78" s="62"/>
      <c r="G78" s="62"/>
    </row>
    <row r="79" spans="1:7" x14ac:dyDescent="0.25">
      <c r="A79" s="58"/>
      <c r="B79" s="61"/>
      <c r="C79" s="62"/>
      <c r="D79" s="62"/>
      <c r="E79" s="62"/>
      <c r="F79" s="62"/>
      <c r="G79" s="62"/>
    </row>
    <row r="80" spans="1:7" x14ac:dyDescent="0.25">
      <c r="A80" s="58"/>
      <c r="B80" s="61"/>
      <c r="C80" s="62"/>
      <c r="D80" s="62"/>
      <c r="E80" s="62"/>
      <c r="F80" s="62"/>
      <c r="G80" s="62"/>
    </row>
    <row r="81" spans="1:7" x14ac:dyDescent="0.25">
      <c r="A81" s="58"/>
      <c r="B81" s="61"/>
      <c r="C81" s="256"/>
      <c r="D81" s="256"/>
      <c r="E81" s="256"/>
      <c r="F81" s="256"/>
      <c r="G81" s="256"/>
    </row>
    <row r="82" spans="1:7" x14ac:dyDescent="0.25">
      <c r="A82" s="257"/>
      <c r="B82" s="257"/>
      <c r="C82" s="257"/>
      <c r="D82" s="257"/>
      <c r="E82" s="257"/>
      <c r="F82" s="257"/>
      <c r="G82" s="257"/>
    </row>
    <row r="83" spans="1:7" x14ac:dyDescent="0.25">
      <c r="A83" s="58"/>
      <c r="B83" s="61"/>
      <c r="C83" s="256"/>
      <c r="D83" s="256"/>
      <c r="E83" s="256"/>
      <c r="F83" s="256"/>
      <c r="G83" s="256"/>
    </row>
    <row r="84" spans="1:7" x14ac:dyDescent="0.25">
      <c r="A84" s="58"/>
      <c r="B84" s="61"/>
      <c r="C84" s="256"/>
      <c r="D84" s="256"/>
      <c r="E84" s="256"/>
      <c r="F84" s="256"/>
      <c r="G84" s="256"/>
    </row>
    <row r="85" spans="1:7" x14ac:dyDescent="0.25">
      <c r="A85" s="257"/>
      <c r="B85" s="257"/>
      <c r="C85" s="257"/>
      <c r="D85" s="257"/>
      <c r="E85" s="257"/>
      <c r="F85" s="257"/>
      <c r="G85" s="257"/>
    </row>
    <row r="86" spans="1:7" x14ac:dyDescent="0.25">
      <c r="A86" s="58"/>
      <c r="B86" s="61"/>
      <c r="C86" s="256"/>
      <c r="D86" s="256"/>
      <c r="E86" s="256"/>
      <c r="F86" s="256"/>
      <c r="G86" s="256"/>
    </row>
    <row r="87" spans="1:7" x14ac:dyDescent="0.25">
      <c r="A87" s="58"/>
      <c r="B87" s="61"/>
      <c r="C87" s="256"/>
      <c r="D87" s="256"/>
      <c r="E87" s="256"/>
      <c r="F87" s="256"/>
      <c r="G87" s="256"/>
    </row>
    <row r="88" spans="1:7" x14ac:dyDescent="0.25">
      <c r="A88" s="58"/>
      <c r="B88" s="61"/>
      <c r="C88" s="256"/>
      <c r="D88" s="256"/>
      <c r="E88" s="256"/>
      <c r="F88" s="256"/>
      <c r="G88" s="256"/>
    </row>
    <row r="89" spans="1:7" x14ac:dyDescent="0.25">
      <c r="A89" s="58"/>
      <c r="B89" s="61"/>
      <c r="C89" s="256"/>
      <c r="D89" s="256"/>
      <c r="E89" s="256"/>
      <c r="F89" s="256"/>
      <c r="G89" s="256"/>
    </row>
    <row r="90" spans="1:7" x14ac:dyDescent="0.25">
      <c r="A90" s="58"/>
      <c r="B90" s="61"/>
      <c r="C90" s="256"/>
      <c r="D90" s="256"/>
      <c r="E90" s="256"/>
      <c r="F90" s="256"/>
      <c r="G90" s="256"/>
    </row>
    <row r="91" spans="1:7" x14ac:dyDescent="0.25">
      <c r="A91" s="257"/>
      <c r="B91" s="257"/>
      <c r="C91" s="257"/>
      <c r="D91" s="257"/>
      <c r="E91" s="257"/>
      <c r="F91" s="257"/>
      <c r="G91" s="257"/>
    </row>
    <row r="92" spans="1:7" x14ac:dyDescent="0.25">
      <c r="A92" s="58"/>
      <c r="B92" s="61"/>
      <c r="C92" s="256"/>
      <c r="D92" s="256"/>
      <c r="E92" s="256"/>
      <c r="F92" s="256"/>
      <c r="G92" s="256"/>
    </row>
    <row r="93" spans="1:7" x14ac:dyDescent="0.25">
      <c r="A93" s="58"/>
      <c r="B93" s="61"/>
      <c r="C93" s="256"/>
      <c r="D93" s="256"/>
      <c r="E93" s="256"/>
      <c r="F93" s="256"/>
      <c r="G93" s="256"/>
    </row>
    <row r="94" spans="1:7" x14ac:dyDescent="0.25">
      <c r="A94" s="58"/>
      <c r="B94" s="61"/>
      <c r="C94" s="256"/>
      <c r="D94" s="256"/>
      <c r="E94" s="256"/>
      <c r="F94" s="256"/>
      <c r="G94" s="256"/>
    </row>
    <row r="95" spans="1:7" x14ac:dyDescent="0.25">
      <c r="A95" s="58"/>
      <c r="B95" s="61"/>
      <c r="C95" s="256"/>
      <c r="D95" s="256"/>
      <c r="E95" s="256"/>
      <c r="F95" s="256"/>
      <c r="G95" s="256"/>
    </row>
    <row r="96" spans="1:7" ht="31.5" customHeight="1" x14ac:dyDescent="0.25">
      <c r="A96" s="58"/>
      <c r="B96" s="61"/>
      <c r="C96" s="256"/>
      <c r="D96" s="256"/>
      <c r="E96" s="256"/>
      <c r="F96" s="256"/>
      <c r="G96" s="256"/>
    </row>
    <row r="97" spans="1:7" x14ac:dyDescent="0.25">
      <c r="A97" s="257"/>
      <c r="B97" s="257"/>
      <c r="C97" s="257"/>
      <c r="D97" s="257"/>
      <c r="E97" s="257"/>
      <c r="F97" s="257"/>
      <c r="G97" s="257"/>
    </row>
    <row r="98" spans="1:7" x14ac:dyDescent="0.25">
      <c r="A98" s="58"/>
      <c r="B98" s="61"/>
      <c r="C98" s="256"/>
      <c r="D98" s="256"/>
      <c r="E98" s="256"/>
      <c r="F98" s="256"/>
      <c r="G98" s="256"/>
    </row>
    <row r="99" spans="1:7" x14ac:dyDescent="0.25">
      <c r="A99" s="58"/>
      <c r="B99" s="61"/>
      <c r="C99" s="256"/>
      <c r="D99" s="256"/>
      <c r="E99" s="256"/>
      <c r="F99" s="256"/>
      <c r="G99" s="256"/>
    </row>
    <row r="100" spans="1:7" x14ac:dyDescent="0.25">
      <c r="A100" s="58"/>
      <c r="B100" s="61"/>
      <c r="C100" s="256"/>
      <c r="D100" s="256"/>
      <c r="E100" s="256"/>
      <c r="F100" s="256"/>
      <c r="G100" s="256"/>
    </row>
    <row r="101" spans="1:7" x14ac:dyDescent="0.25">
      <c r="A101" s="58"/>
      <c r="B101" s="61"/>
      <c r="C101" s="256"/>
      <c r="D101" s="256"/>
      <c r="E101" s="256"/>
      <c r="F101" s="256"/>
      <c r="G101" s="256"/>
    </row>
    <row r="102" spans="1:7" x14ac:dyDescent="0.25">
      <c r="A102" s="58"/>
      <c r="B102" s="61"/>
      <c r="C102" s="256"/>
      <c r="D102" s="256"/>
      <c r="E102" s="256"/>
      <c r="F102" s="256"/>
      <c r="G102" s="256"/>
    </row>
    <row r="103" spans="1:7" x14ac:dyDescent="0.25">
      <c r="A103" s="58"/>
      <c r="B103" s="61"/>
      <c r="C103" s="256"/>
      <c r="D103" s="256"/>
      <c r="E103" s="256"/>
      <c r="F103" s="256"/>
      <c r="G103" s="256"/>
    </row>
    <row r="104" spans="1:7" x14ac:dyDescent="0.25">
      <c r="A104" s="58"/>
      <c r="B104" s="61"/>
      <c r="C104" s="256"/>
      <c r="D104" s="256"/>
      <c r="E104" s="256"/>
      <c r="F104" s="256"/>
      <c r="G104" s="256"/>
    </row>
    <row r="105" spans="1:7" x14ac:dyDescent="0.25">
      <c r="A105" s="58"/>
      <c r="B105" s="61"/>
      <c r="C105" s="256"/>
      <c r="D105" s="256"/>
      <c r="E105" s="256"/>
      <c r="F105" s="256"/>
      <c r="G105" s="256"/>
    </row>
    <row r="106" spans="1:7" x14ac:dyDescent="0.25">
      <c r="A106" s="58"/>
      <c r="B106" s="61"/>
      <c r="C106" s="256"/>
      <c r="D106" s="256"/>
      <c r="E106" s="256"/>
      <c r="F106" s="256"/>
      <c r="G106" s="256"/>
    </row>
    <row r="107" spans="1:7" x14ac:dyDescent="0.25">
      <c r="A107" s="58"/>
      <c r="B107" s="61"/>
      <c r="C107" s="256"/>
      <c r="D107" s="256"/>
      <c r="E107" s="256"/>
      <c r="F107" s="256"/>
      <c r="G107" s="256"/>
    </row>
    <row r="108" spans="1:7" x14ac:dyDescent="0.25">
      <c r="A108" s="58"/>
      <c r="B108" s="61"/>
      <c r="C108" s="256"/>
      <c r="D108" s="256"/>
      <c r="E108" s="256"/>
      <c r="F108" s="256"/>
      <c r="G108" s="256"/>
    </row>
    <row r="109" spans="1:7" x14ac:dyDescent="0.25">
      <c r="A109" s="58"/>
      <c r="B109" s="61"/>
      <c r="C109" s="256"/>
      <c r="D109" s="256"/>
      <c r="E109" s="256"/>
      <c r="F109" s="256"/>
      <c r="G109" s="256"/>
    </row>
    <row r="110" spans="1:7" x14ac:dyDescent="0.25">
      <c r="A110" s="257"/>
      <c r="B110" s="257"/>
      <c r="C110" s="257"/>
      <c r="D110" s="257"/>
      <c r="E110" s="257"/>
      <c r="F110" s="257"/>
      <c r="G110" s="257"/>
    </row>
    <row r="111" spans="1:7" x14ac:dyDescent="0.25">
      <c r="A111" s="58"/>
      <c r="B111" s="61"/>
      <c r="C111" s="256"/>
      <c r="D111" s="256"/>
      <c r="E111" s="256"/>
      <c r="F111" s="256"/>
      <c r="G111" s="256"/>
    </row>
    <row r="112" spans="1:7" x14ac:dyDescent="0.25">
      <c r="A112" s="58"/>
      <c r="B112" s="61"/>
      <c r="C112" s="256"/>
      <c r="D112" s="256"/>
      <c r="E112" s="256"/>
      <c r="F112" s="256"/>
      <c r="G112" s="256"/>
    </row>
    <row r="113" spans="1:7" x14ac:dyDescent="0.25">
      <c r="A113" s="58"/>
      <c r="B113" s="61"/>
      <c r="C113" s="256"/>
      <c r="D113" s="256"/>
      <c r="E113" s="256"/>
      <c r="F113" s="256"/>
      <c r="G113" s="256"/>
    </row>
    <row r="114" spans="1:7" x14ac:dyDescent="0.25">
      <c r="A114" s="58"/>
      <c r="B114" s="61"/>
      <c r="C114" s="256"/>
      <c r="D114" s="256"/>
      <c r="E114" s="256"/>
      <c r="F114" s="256"/>
      <c r="G114" s="256"/>
    </row>
    <row r="115" spans="1:7" x14ac:dyDescent="0.25">
      <c r="A115" s="257"/>
      <c r="B115" s="257"/>
      <c r="C115" s="257"/>
      <c r="D115" s="257"/>
      <c r="E115" s="257"/>
      <c r="F115" s="257"/>
      <c r="G115" s="257"/>
    </row>
    <row r="116" spans="1:7" ht="14.45" customHeight="1" x14ac:dyDescent="0.25">
      <c r="A116" s="58"/>
      <c r="B116" s="61"/>
      <c r="C116" s="256"/>
      <c r="D116" s="256"/>
      <c r="E116" s="256"/>
      <c r="F116" s="256"/>
      <c r="G116" s="256"/>
    </row>
    <row r="117" spans="1:7" x14ac:dyDescent="0.25">
      <c r="A117" s="257"/>
      <c r="B117" s="257"/>
      <c r="C117" s="257"/>
      <c r="D117" s="257"/>
      <c r="E117" s="257"/>
      <c r="F117" s="257"/>
      <c r="G117" s="257"/>
    </row>
    <row r="118" spans="1:7" x14ac:dyDescent="0.25">
      <c r="A118" s="58"/>
      <c r="B118" s="61"/>
      <c r="C118" s="256"/>
      <c r="D118" s="256"/>
      <c r="E118" s="256"/>
      <c r="F118" s="256"/>
      <c r="G118" s="256"/>
    </row>
    <row r="119" spans="1:7" x14ac:dyDescent="0.25">
      <c r="A119" s="58"/>
      <c r="B119" s="61"/>
      <c r="C119" s="256"/>
      <c r="D119" s="256"/>
      <c r="E119" s="256"/>
      <c r="F119" s="256"/>
      <c r="G119" s="256"/>
    </row>
    <row r="120" spans="1:7" x14ac:dyDescent="0.25">
      <c r="A120" s="58"/>
      <c r="B120" s="61"/>
      <c r="C120" s="256"/>
      <c r="D120" s="256"/>
      <c r="E120" s="256"/>
      <c r="F120" s="256"/>
      <c r="G120" s="256"/>
    </row>
    <row r="121" spans="1:7" ht="30.6" customHeight="1" x14ac:dyDescent="0.25">
      <c r="A121" s="58"/>
      <c r="B121" s="61"/>
      <c r="C121" s="256"/>
      <c r="D121" s="256"/>
      <c r="E121" s="256"/>
      <c r="F121" s="256"/>
      <c r="G121" s="256"/>
    </row>
    <row r="122" spans="1:7" x14ac:dyDescent="0.25">
      <c r="A122" s="58"/>
      <c r="B122" s="61"/>
      <c r="C122" s="256"/>
      <c r="D122" s="256"/>
      <c r="E122" s="256"/>
      <c r="F122" s="256"/>
      <c r="G122" s="256"/>
    </row>
    <row r="123" spans="1:7" x14ac:dyDescent="0.25">
      <c r="A123" s="58"/>
      <c r="B123" s="61"/>
      <c r="C123" s="256"/>
      <c r="D123" s="256"/>
      <c r="E123" s="256"/>
      <c r="F123" s="256"/>
      <c r="G123" s="256"/>
    </row>
    <row r="124" spans="1:7" x14ac:dyDescent="0.25">
      <c r="A124" s="257"/>
      <c r="B124" s="257"/>
      <c r="C124" s="257"/>
      <c r="D124" s="257"/>
      <c r="E124" s="257"/>
      <c r="F124" s="257"/>
      <c r="G124" s="257"/>
    </row>
    <row r="125" spans="1:7" ht="29.45" customHeight="1" x14ac:dyDescent="0.25">
      <c r="A125" s="58"/>
      <c r="B125" s="61"/>
      <c r="C125" s="262"/>
      <c r="D125" s="262"/>
      <c r="E125" s="262"/>
      <c r="F125" s="262"/>
      <c r="G125" s="262"/>
    </row>
    <row r="126" spans="1:7" ht="29.1" customHeight="1" x14ac:dyDescent="0.25">
      <c r="A126" s="58"/>
      <c r="B126" s="61"/>
      <c r="C126" s="262"/>
      <c r="D126" s="262"/>
      <c r="E126" s="262"/>
      <c r="F126" s="262"/>
      <c r="G126" s="262"/>
    </row>
    <row r="127" spans="1:7" x14ac:dyDescent="0.25">
      <c r="A127" s="58"/>
      <c r="B127" s="61"/>
      <c r="C127" s="256"/>
      <c r="D127" s="256"/>
      <c r="E127" s="256"/>
      <c r="F127" s="256"/>
      <c r="G127" s="256"/>
    </row>
    <row r="128" spans="1:7" x14ac:dyDescent="0.25">
      <c r="A128" s="58"/>
      <c r="B128" s="61"/>
      <c r="C128" s="256"/>
      <c r="D128" s="256"/>
      <c r="E128" s="256"/>
      <c r="F128" s="256"/>
      <c r="G128" s="256"/>
    </row>
    <row r="129" spans="1:7" x14ac:dyDescent="0.25">
      <c r="A129" s="257"/>
      <c r="B129" s="257"/>
      <c r="C129" s="257"/>
      <c r="D129" s="257"/>
      <c r="E129" s="257"/>
      <c r="F129" s="257"/>
      <c r="G129" s="257"/>
    </row>
    <row r="130" spans="1:7" ht="29.45" customHeight="1" x14ac:dyDescent="0.25">
      <c r="A130" s="58"/>
      <c r="B130" s="61"/>
      <c r="C130" s="262"/>
      <c r="D130" s="262"/>
      <c r="E130" s="262"/>
      <c r="F130" s="262"/>
      <c r="G130" s="262"/>
    </row>
    <row r="131" spans="1:7" ht="91.5" customHeight="1" x14ac:dyDescent="0.25">
      <c r="A131" s="58"/>
      <c r="B131" s="61"/>
      <c r="C131" s="262"/>
      <c r="D131" s="262"/>
      <c r="E131" s="262"/>
      <c r="F131" s="262"/>
      <c r="G131" s="262"/>
    </row>
    <row r="132" spans="1:7" ht="29.1" customHeight="1" x14ac:dyDescent="0.25">
      <c r="A132" s="58"/>
      <c r="B132" s="61"/>
      <c r="C132" s="256"/>
      <c r="D132" s="256"/>
      <c r="E132" s="256"/>
      <c r="F132" s="256"/>
      <c r="G132" s="256"/>
    </row>
    <row r="133" spans="1:7" x14ac:dyDescent="0.25">
      <c r="A133" s="58"/>
      <c r="B133" s="61"/>
      <c r="C133" s="256"/>
      <c r="D133" s="256"/>
      <c r="E133" s="256"/>
      <c r="F133" s="256"/>
      <c r="G133" s="256"/>
    </row>
    <row r="134" spans="1:7" x14ac:dyDescent="0.25">
      <c r="A134" s="58"/>
      <c r="B134" s="61"/>
      <c r="C134" s="256"/>
      <c r="D134" s="256"/>
      <c r="E134" s="256"/>
      <c r="F134" s="256"/>
      <c r="G134" s="256"/>
    </row>
    <row r="136" spans="1:7" x14ac:dyDescent="0.25">
      <c r="A136" s="257"/>
      <c r="B136" s="257"/>
      <c r="C136" s="257"/>
      <c r="D136" s="257"/>
      <c r="E136" s="257"/>
      <c r="F136" s="257"/>
      <c r="G136" s="257"/>
    </row>
    <row r="137" spans="1:7" x14ac:dyDescent="0.25">
      <c r="A137" s="64"/>
      <c r="B137" s="64"/>
      <c r="C137" s="257"/>
      <c r="D137" s="257"/>
      <c r="E137" s="257"/>
      <c r="F137" s="257"/>
      <c r="G137" s="257"/>
    </row>
    <row r="138" spans="1:7" x14ac:dyDescent="0.25">
      <c r="A138" s="257"/>
      <c r="B138" s="257"/>
      <c r="C138" s="257"/>
      <c r="D138" s="257"/>
      <c r="E138" s="257"/>
      <c r="F138" s="257"/>
      <c r="G138" s="257"/>
    </row>
    <row r="139" spans="1:7" x14ac:dyDescent="0.25">
      <c r="A139" s="58"/>
      <c r="B139" s="61"/>
      <c r="C139" s="256"/>
      <c r="D139" s="256"/>
      <c r="E139" s="256"/>
      <c r="F139" s="256"/>
      <c r="G139" s="256"/>
    </row>
    <row r="140" spans="1:7" x14ac:dyDescent="0.25">
      <c r="A140" s="58"/>
      <c r="B140" s="61"/>
      <c r="C140" s="256"/>
      <c r="D140" s="256"/>
      <c r="E140" s="256"/>
      <c r="F140" s="256"/>
      <c r="G140" s="256"/>
    </row>
    <row r="141" spans="1:7" x14ac:dyDescent="0.25">
      <c r="A141" s="58"/>
      <c r="B141" s="61"/>
      <c r="C141" s="256"/>
      <c r="D141" s="256"/>
      <c r="E141" s="256"/>
      <c r="F141" s="256"/>
      <c r="G141" s="256"/>
    </row>
    <row r="142" spans="1:7" x14ac:dyDescent="0.25">
      <c r="A142" s="58"/>
      <c r="B142" s="61"/>
      <c r="C142" s="256"/>
      <c r="D142" s="256"/>
      <c r="E142" s="256"/>
      <c r="F142" s="256"/>
      <c r="G142" s="256"/>
    </row>
    <row r="143" spans="1:7" x14ac:dyDescent="0.25">
      <c r="A143" s="58"/>
      <c r="B143" s="61"/>
      <c r="C143" s="256"/>
      <c r="D143" s="256"/>
      <c r="E143" s="256"/>
      <c r="F143" s="256"/>
      <c r="G143" s="256"/>
    </row>
    <row r="144" spans="1:7" x14ac:dyDescent="0.25">
      <c r="A144" s="58"/>
      <c r="B144" s="61"/>
      <c r="C144" s="256"/>
      <c r="D144" s="256"/>
      <c r="E144" s="256"/>
      <c r="F144" s="256"/>
      <c r="G144" s="256"/>
    </row>
    <row r="145" spans="1:7" x14ac:dyDescent="0.25">
      <c r="A145" s="58"/>
      <c r="B145" s="61"/>
      <c r="C145" s="256"/>
      <c r="D145" s="256"/>
      <c r="E145" s="256"/>
      <c r="F145" s="256"/>
      <c r="G145" s="256"/>
    </row>
    <row r="146" spans="1:7" ht="28.5" customHeight="1" x14ac:dyDescent="0.25">
      <c r="A146" s="58"/>
      <c r="B146" s="61"/>
      <c r="C146" s="256"/>
      <c r="D146" s="256"/>
      <c r="E146" s="256"/>
      <c r="F146" s="256"/>
      <c r="G146" s="256"/>
    </row>
    <row r="147" spans="1:7" x14ac:dyDescent="0.25">
      <c r="A147" s="58"/>
      <c r="B147" s="61"/>
      <c r="C147" s="256"/>
      <c r="D147" s="256"/>
      <c r="E147" s="256"/>
      <c r="F147" s="256"/>
      <c r="G147" s="256"/>
    </row>
    <row r="148" spans="1:7" ht="42.6" customHeight="1" x14ac:dyDescent="0.25">
      <c r="A148" s="58"/>
      <c r="B148" s="61"/>
      <c r="C148" s="256"/>
      <c r="D148" s="256"/>
      <c r="E148" s="256"/>
      <c r="F148" s="256"/>
      <c r="G148" s="256"/>
    </row>
    <row r="149" spans="1:7" x14ac:dyDescent="0.25">
      <c r="A149" s="58"/>
      <c r="B149" s="61"/>
      <c r="C149" s="256"/>
      <c r="D149" s="256"/>
      <c r="E149" s="256"/>
      <c r="F149" s="256"/>
      <c r="G149" s="256"/>
    </row>
    <row r="150" spans="1:7" x14ac:dyDescent="0.25">
      <c r="A150" s="58"/>
      <c r="B150" s="61"/>
      <c r="C150" s="256"/>
      <c r="D150" s="256"/>
      <c r="E150" s="256"/>
      <c r="F150" s="256"/>
      <c r="G150" s="256"/>
    </row>
    <row r="151" spans="1:7" x14ac:dyDescent="0.25">
      <c r="A151" s="58"/>
      <c r="B151" s="61"/>
      <c r="C151" s="256"/>
      <c r="D151" s="256"/>
      <c r="E151" s="256"/>
      <c r="F151" s="256"/>
      <c r="G151" s="256"/>
    </row>
    <row r="152" spans="1:7" x14ac:dyDescent="0.25">
      <c r="A152" s="58"/>
      <c r="B152" s="61"/>
      <c r="C152" s="256"/>
      <c r="D152" s="256"/>
      <c r="E152" s="256"/>
      <c r="F152" s="256"/>
      <c r="G152" s="256"/>
    </row>
    <row r="153" spans="1:7" x14ac:dyDescent="0.25">
      <c r="A153" s="257"/>
      <c r="B153" s="257"/>
      <c r="C153" s="257"/>
      <c r="D153" s="257"/>
      <c r="E153" s="257"/>
      <c r="F153" s="257"/>
      <c r="G153" s="257"/>
    </row>
    <row r="154" spans="1:7" x14ac:dyDescent="0.25">
      <c r="A154" s="58"/>
      <c r="B154" s="61"/>
      <c r="C154" s="256"/>
      <c r="D154" s="256"/>
      <c r="E154" s="256"/>
      <c r="F154" s="256"/>
      <c r="G154" s="256"/>
    </row>
    <row r="155" spans="1:7" x14ac:dyDescent="0.25">
      <c r="A155" s="257"/>
      <c r="B155" s="257"/>
      <c r="C155" s="257"/>
      <c r="D155" s="257"/>
      <c r="E155" s="257"/>
      <c r="F155" s="257"/>
      <c r="G155" s="257"/>
    </row>
    <row r="156" spans="1:7" x14ac:dyDescent="0.25">
      <c r="A156" s="58"/>
      <c r="B156" s="61"/>
      <c r="C156" s="256"/>
      <c r="D156" s="256"/>
      <c r="E156" s="256"/>
      <c r="F156" s="256"/>
      <c r="G156" s="256"/>
    </row>
    <row r="157" spans="1:7" x14ac:dyDescent="0.25">
      <c r="A157" s="58"/>
      <c r="B157" s="61"/>
      <c r="C157" s="256"/>
      <c r="D157" s="256"/>
      <c r="E157" s="256"/>
      <c r="F157" s="256"/>
      <c r="G157" s="256"/>
    </row>
    <row r="158" spans="1:7" x14ac:dyDescent="0.25">
      <c r="A158" s="58"/>
      <c r="B158" s="61"/>
      <c r="C158" s="256"/>
      <c r="D158" s="256"/>
      <c r="E158" s="256"/>
      <c r="F158" s="256"/>
      <c r="G158" s="256"/>
    </row>
    <row r="159" spans="1:7" x14ac:dyDescent="0.25">
      <c r="A159" s="58"/>
      <c r="B159" s="61"/>
      <c r="C159" s="256"/>
      <c r="D159" s="256"/>
      <c r="E159" s="256"/>
      <c r="F159" s="256"/>
      <c r="G159" s="256"/>
    </row>
    <row r="160" spans="1:7" ht="31.5" customHeight="1" x14ac:dyDescent="0.25">
      <c r="A160" s="58"/>
      <c r="B160" s="61"/>
      <c r="C160" s="256"/>
      <c r="D160" s="256"/>
      <c r="E160" s="256"/>
      <c r="F160" s="256"/>
      <c r="G160" s="256"/>
    </row>
    <row r="161" spans="1:7" x14ac:dyDescent="0.25">
      <c r="A161" s="257"/>
      <c r="B161" s="257"/>
      <c r="C161" s="257"/>
      <c r="D161" s="257"/>
      <c r="E161" s="257"/>
      <c r="F161" s="257"/>
      <c r="G161" s="257"/>
    </row>
    <row r="162" spans="1:7" x14ac:dyDescent="0.25">
      <c r="A162" s="58"/>
      <c r="B162" s="61"/>
      <c r="C162" s="256"/>
      <c r="D162" s="256"/>
      <c r="E162" s="256"/>
      <c r="F162" s="256"/>
      <c r="G162" s="256"/>
    </row>
    <row r="163" spans="1:7" ht="24" customHeight="1" x14ac:dyDescent="0.25">
      <c r="A163" s="58"/>
      <c r="B163" s="61"/>
      <c r="C163" s="256"/>
      <c r="D163" s="256"/>
      <c r="E163" s="256"/>
      <c r="F163" s="256"/>
      <c r="G163" s="256"/>
    </row>
    <row r="164" spans="1:7" x14ac:dyDescent="0.25">
      <c r="A164" s="58"/>
      <c r="B164" s="61"/>
      <c r="C164" s="256"/>
      <c r="D164" s="256"/>
      <c r="E164" s="256"/>
      <c r="F164" s="256"/>
      <c r="G164" s="256"/>
    </row>
    <row r="165" spans="1:7" ht="29.45" customHeight="1" x14ac:dyDescent="0.25">
      <c r="A165" s="58"/>
      <c r="B165" s="61"/>
      <c r="C165" s="256"/>
      <c r="D165" s="256"/>
      <c r="E165" s="256"/>
      <c r="F165" s="256"/>
      <c r="G165" s="256"/>
    </row>
    <row r="166" spans="1:7" x14ac:dyDescent="0.25">
      <c r="A166" s="257"/>
      <c r="B166" s="257"/>
      <c r="C166" s="257"/>
      <c r="D166" s="257"/>
      <c r="E166" s="257"/>
      <c r="F166" s="257"/>
      <c r="G166" s="257"/>
    </row>
    <row r="167" spans="1:7" ht="14.45" customHeight="1" x14ac:dyDescent="0.25">
      <c r="A167" s="58"/>
      <c r="B167" s="61"/>
      <c r="C167" s="256"/>
      <c r="D167" s="256"/>
      <c r="E167" s="256"/>
      <c r="F167" s="256"/>
      <c r="G167" s="256"/>
    </row>
    <row r="168" spans="1:7" ht="32.1" customHeight="1" x14ac:dyDescent="0.25">
      <c r="A168" s="58"/>
      <c r="B168" s="61"/>
      <c r="C168" s="256"/>
      <c r="D168" s="256"/>
      <c r="E168" s="256"/>
      <c r="F168" s="256"/>
      <c r="G168" s="256"/>
    </row>
    <row r="169" spans="1:7" x14ac:dyDescent="0.25">
      <c r="A169" s="257"/>
      <c r="B169" s="257"/>
      <c r="C169" s="257"/>
      <c r="D169" s="257"/>
      <c r="E169" s="257"/>
      <c r="F169" s="257"/>
      <c r="G169" s="257"/>
    </row>
    <row r="170" spans="1:7" x14ac:dyDescent="0.25">
      <c r="A170" s="58"/>
      <c r="B170" s="61"/>
      <c r="C170" s="256"/>
      <c r="D170" s="256"/>
      <c r="E170" s="256"/>
      <c r="F170" s="256"/>
      <c r="G170" s="256"/>
    </row>
    <row r="171" spans="1:7" x14ac:dyDescent="0.25">
      <c r="A171" s="58"/>
      <c r="B171" s="61"/>
      <c r="C171" s="256"/>
      <c r="D171" s="256"/>
      <c r="E171" s="256"/>
      <c r="F171" s="256"/>
      <c r="G171" s="256"/>
    </row>
    <row r="172" spans="1:7" x14ac:dyDescent="0.25">
      <c r="A172" s="58"/>
      <c r="B172" s="61"/>
      <c r="C172" s="256"/>
      <c r="D172" s="256"/>
      <c r="E172" s="256"/>
      <c r="F172" s="256"/>
      <c r="G172" s="256"/>
    </row>
    <row r="173" spans="1:7" x14ac:dyDescent="0.25">
      <c r="A173" s="257"/>
      <c r="B173" s="257"/>
      <c r="C173" s="257"/>
      <c r="D173" s="257"/>
      <c r="E173" s="257"/>
      <c r="F173" s="257"/>
      <c r="G173" s="257"/>
    </row>
    <row r="174" spans="1:7" ht="29.45" customHeight="1" x14ac:dyDescent="0.25">
      <c r="A174" s="58"/>
      <c r="B174" s="61"/>
      <c r="C174" s="262"/>
      <c r="D174" s="262"/>
      <c r="E174" s="262"/>
      <c r="F174" s="262"/>
      <c r="G174" s="262"/>
    </row>
    <row r="175" spans="1:7" ht="29.1" customHeight="1" x14ac:dyDescent="0.25">
      <c r="A175" s="58"/>
      <c r="B175" s="61"/>
      <c r="C175" s="262"/>
      <c r="D175" s="262"/>
      <c r="E175" s="262"/>
      <c r="F175" s="262"/>
      <c r="G175" s="262"/>
    </row>
    <row r="176" spans="1:7" x14ac:dyDescent="0.25">
      <c r="A176" s="58"/>
      <c r="B176" s="61"/>
      <c r="C176" s="256"/>
      <c r="D176" s="256"/>
      <c r="E176" s="256"/>
      <c r="F176" s="256"/>
      <c r="G176" s="256"/>
    </row>
    <row r="177" spans="1:7" x14ac:dyDescent="0.25">
      <c r="A177" s="58"/>
      <c r="B177" s="61"/>
      <c r="C177" s="256"/>
      <c r="D177" s="256"/>
      <c r="E177" s="256"/>
      <c r="F177" s="256"/>
      <c r="G177" s="256"/>
    </row>
    <row r="178" spans="1:7" ht="29.45" customHeight="1" x14ac:dyDescent="0.25">
      <c r="A178" s="58"/>
      <c r="B178" s="61"/>
      <c r="C178" s="262"/>
      <c r="D178" s="262"/>
      <c r="E178" s="262"/>
      <c r="F178" s="262"/>
      <c r="G178" s="262"/>
    </row>
    <row r="179" spans="1:7" ht="91.5" customHeight="1" x14ac:dyDescent="0.25">
      <c r="A179" s="58"/>
      <c r="B179" s="61"/>
      <c r="C179" s="262"/>
      <c r="D179" s="262"/>
      <c r="E179" s="262"/>
      <c r="F179" s="262"/>
      <c r="G179" s="262"/>
    </row>
    <row r="180" spans="1:7" ht="29.1" customHeight="1" x14ac:dyDescent="0.25">
      <c r="A180" s="58"/>
      <c r="B180" s="61"/>
      <c r="C180" s="256"/>
      <c r="D180" s="256"/>
      <c r="E180" s="256"/>
      <c r="F180" s="256"/>
      <c r="G180" s="256"/>
    </row>
    <row r="181" spans="1:7" x14ac:dyDescent="0.25">
      <c r="A181" s="257"/>
      <c r="B181" s="257"/>
      <c r="C181" s="257"/>
      <c r="D181" s="257"/>
      <c r="E181" s="257"/>
      <c r="F181" s="257"/>
      <c r="G181" s="257"/>
    </row>
    <row r="182" spans="1:7" x14ac:dyDescent="0.25">
      <c r="A182" s="58"/>
      <c r="B182" s="61"/>
      <c r="C182" s="256"/>
      <c r="D182" s="256"/>
      <c r="E182" s="256"/>
      <c r="F182" s="256"/>
      <c r="G182" s="256"/>
    </row>
    <row r="183" spans="1:7" x14ac:dyDescent="0.25">
      <c r="A183" s="58"/>
      <c r="B183" s="61"/>
      <c r="C183" s="256"/>
      <c r="D183" s="256"/>
      <c r="E183" s="256"/>
      <c r="F183" s="256"/>
      <c r="G183" s="256"/>
    </row>
    <row r="184" spans="1:7" x14ac:dyDescent="0.25">
      <c r="A184" s="58"/>
      <c r="B184" s="61"/>
      <c r="C184" s="256"/>
      <c r="D184" s="256"/>
      <c r="E184" s="256"/>
      <c r="F184" s="256"/>
      <c r="G184" s="256"/>
    </row>
    <row r="185" spans="1:7" x14ac:dyDescent="0.25">
      <c r="A185" s="58"/>
      <c r="B185" s="61"/>
      <c r="C185" s="256"/>
      <c r="D185" s="256"/>
      <c r="E185" s="256"/>
      <c r="F185" s="256"/>
      <c r="G185" s="256"/>
    </row>
  </sheetData>
  <mergeCells count="179">
    <mergeCell ref="C65:G65"/>
    <mergeCell ref="C66:G66"/>
    <mergeCell ref="C183:G183"/>
    <mergeCell ref="C184:G184"/>
    <mergeCell ref="C185:G185"/>
    <mergeCell ref="A50:G50"/>
    <mergeCell ref="C51:G51"/>
    <mergeCell ref="C52:G52"/>
    <mergeCell ref="C53:G53"/>
    <mergeCell ref="C54:G54"/>
    <mergeCell ref="C55:G55"/>
    <mergeCell ref="C56:G56"/>
    <mergeCell ref="C177:G177"/>
    <mergeCell ref="C178:G178"/>
    <mergeCell ref="C179:G179"/>
    <mergeCell ref="C180:G180"/>
    <mergeCell ref="A181:G181"/>
    <mergeCell ref="C182:G182"/>
    <mergeCell ref="C171:G171"/>
    <mergeCell ref="C172:G172"/>
    <mergeCell ref="A173:G173"/>
    <mergeCell ref="C174:G174"/>
    <mergeCell ref="C175:G175"/>
    <mergeCell ref="C176:G176"/>
    <mergeCell ref="C165:G165"/>
    <mergeCell ref="A166:G166"/>
    <mergeCell ref="C167:G167"/>
    <mergeCell ref="C168:G168"/>
    <mergeCell ref="A169:G169"/>
    <mergeCell ref="C170:G170"/>
    <mergeCell ref="C159:G159"/>
    <mergeCell ref="C160:G160"/>
    <mergeCell ref="A161:G161"/>
    <mergeCell ref="C162:G162"/>
    <mergeCell ref="C163:G163"/>
    <mergeCell ref="C164:G164"/>
    <mergeCell ref="A153:G153"/>
    <mergeCell ref="C154:G154"/>
    <mergeCell ref="A155:G155"/>
    <mergeCell ref="C156:G156"/>
    <mergeCell ref="C157:G157"/>
    <mergeCell ref="C158:G158"/>
    <mergeCell ref="C147:G147"/>
    <mergeCell ref="C148:G148"/>
    <mergeCell ref="C149:G149"/>
    <mergeCell ref="C150:G150"/>
    <mergeCell ref="C151:G151"/>
    <mergeCell ref="C152:G152"/>
    <mergeCell ref="C141:G141"/>
    <mergeCell ref="C142:G142"/>
    <mergeCell ref="C143:G143"/>
    <mergeCell ref="C144:G144"/>
    <mergeCell ref="C145:G145"/>
    <mergeCell ref="C146:G146"/>
    <mergeCell ref="C134:G134"/>
    <mergeCell ref="A136:G136"/>
    <mergeCell ref="C137:G137"/>
    <mergeCell ref="A138:G138"/>
    <mergeCell ref="C139:G139"/>
    <mergeCell ref="C140:G140"/>
    <mergeCell ref="C128:G128"/>
    <mergeCell ref="A129:G129"/>
    <mergeCell ref="C130:G130"/>
    <mergeCell ref="C131:G131"/>
    <mergeCell ref="C132:G132"/>
    <mergeCell ref="C133:G133"/>
    <mergeCell ref="C122:G122"/>
    <mergeCell ref="C123:G123"/>
    <mergeCell ref="A124:G124"/>
    <mergeCell ref="C125:G125"/>
    <mergeCell ref="C126:G126"/>
    <mergeCell ref="C127:G127"/>
    <mergeCell ref="C116:G116"/>
    <mergeCell ref="A117:G117"/>
    <mergeCell ref="C118:G118"/>
    <mergeCell ref="C119:G119"/>
    <mergeCell ref="C120:G120"/>
    <mergeCell ref="C121:G121"/>
    <mergeCell ref="A110:G110"/>
    <mergeCell ref="C111:G111"/>
    <mergeCell ref="C112:G112"/>
    <mergeCell ref="C113:G113"/>
    <mergeCell ref="C114:G114"/>
    <mergeCell ref="A115:G115"/>
    <mergeCell ref="C104:G104"/>
    <mergeCell ref="C105:G105"/>
    <mergeCell ref="C106:G106"/>
    <mergeCell ref="C107:G107"/>
    <mergeCell ref="C108:G108"/>
    <mergeCell ref="C109:G109"/>
    <mergeCell ref="C98:G98"/>
    <mergeCell ref="C99:G99"/>
    <mergeCell ref="C100:G100"/>
    <mergeCell ref="C101:G101"/>
    <mergeCell ref="C102:G102"/>
    <mergeCell ref="C103:G103"/>
    <mergeCell ref="C92:G92"/>
    <mergeCell ref="C93:G93"/>
    <mergeCell ref="C94:G94"/>
    <mergeCell ref="C95:G95"/>
    <mergeCell ref="C96:G96"/>
    <mergeCell ref="A97:G97"/>
    <mergeCell ref="C86:G86"/>
    <mergeCell ref="C87:G87"/>
    <mergeCell ref="C88:G88"/>
    <mergeCell ref="C89:G89"/>
    <mergeCell ref="C90:G90"/>
    <mergeCell ref="A91:G91"/>
    <mergeCell ref="C49:G49"/>
    <mergeCell ref="C81:G81"/>
    <mergeCell ref="A82:G82"/>
    <mergeCell ref="C83:G83"/>
    <mergeCell ref="C84:G84"/>
    <mergeCell ref="A85:G85"/>
    <mergeCell ref="C57:G57"/>
    <mergeCell ref="C58:G58"/>
    <mergeCell ref="C59:G59"/>
    <mergeCell ref="C73:G73"/>
    <mergeCell ref="C74:G74"/>
    <mergeCell ref="A60:G60"/>
    <mergeCell ref="C75:G75"/>
    <mergeCell ref="C76:G76"/>
    <mergeCell ref="C67:G67"/>
    <mergeCell ref="C68:G68"/>
    <mergeCell ref="C69:G69"/>
    <mergeCell ref="C70:G70"/>
    <mergeCell ref="C71:G71"/>
    <mergeCell ref="C72:G72"/>
    <mergeCell ref="C61:G61"/>
    <mergeCell ref="C62:G62"/>
    <mergeCell ref="C63:G63"/>
    <mergeCell ref="C64:G64"/>
    <mergeCell ref="C43:G43"/>
    <mergeCell ref="C44:G44"/>
    <mergeCell ref="C45:G45"/>
    <mergeCell ref="C46:G46"/>
    <mergeCell ref="C47:G47"/>
    <mergeCell ref="C48:G48"/>
    <mergeCell ref="C37:G37"/>
    <mergeCell ref="C38:G38"/>
    <mergeCell ref="C39:G39"/>
    <mergeCell ref="C40:G40"/>
    <mergeCell ref="C41:G41"/>
    <mergeCell ref="C42:G42"/>
    <mergeCell ref="C31:G31"/>
    <mergeCell ref="C32:G32"/>
    <mergeCell ref="C33:G33"/>
    <mergeCell ref="C34:G34"/>
    <mergeCell ref="C35:G35"/>
    <mergeCell ref="C36:G36"/>
    <mergeCell ref="C25:G25"/>
    <mergeCell ref="C26:G26"/>
    <mergeCell ref="C27:G27"/>
    <mergeCell ref="C28:G28"/>
    <mergeCell ref="C29:G29"/>
    <mergeCell ref="C30:G30"/>
    <mergeCell ref="C19:G19"/>
    <mergeCell ref="C20:G20"/>
    <mergeCell ref="C21:G21"/>
    <mergeCell ref="C22:G22"/>
    <mergeCell ref="C23:G23"/>
    <mergeCell ref="C24:G24"/>
    <mergeCell ref="C13:G13"/>
    <mergeCell ref="C14:G14"/>
    <mergeCell ref="C15:G15"/>
    <mergeCell ref="C16:G16"/>
    <mergeCell ref="C17:G17"/>
    <mergeCell ref="C18:G18"/>
    <mergeCell ref="C7:G7"/>
    <mergeCell ref="C8:G8"/>
    <mergeCell ref="C9:G9"/>
    <mergeCell ref="C10:G10"/>
    <mergeCell ref="C11:G11"/>
    <mergeCell ref="C12:G12"/>
    <mergeCell ref="A1:B3"/>
    <mergeCell ref="C1:E3"/>
    <mergeCell ref="A4:G4"/>
    <mergeCell ref="C5:G5"/>
    <mergeCell ref="C6:G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2"/>
  <dimension ref="B2:G44"/>
  <sheetViews>
    <sheetView showGridLines="0" topLeftCell="A25" workbookViewId="0">
      <selection activeCell="D25" sqref="D25"/>
    </sheetView>
  </sheetViews>
  <sheetFormatPr baseColWidth="10" defaultColWidth="11.42578125" defaultRowHeight="15" x14ac:dyDescent="0.25"/>
  <cols>
    <col min="1" max="1" width="4.7109375" customWidth="1"/>
    <col min="2" max="2" width="43.42578125" customWidth="1"/>
    <col min="3" max="3" width="10.42578125" customWidth="1"/>
    <col min="4" max="4" width="15.5703125" customWidth="1"/>
    <col min="5" max="6" width="13.140625" customWidth="1"/>
    <col min="7" max="7" width="13.140625" hidden="1" customWidth="1"/>
  </cols>
  <sheetData>
    <row r="2" spans="2:7" ht="31.5" x14ac:dyDescent="0.25">
      <c r="B2" s="34" t="s">
        <v>9</v>
      </c>
      <c r="C2" s="34" t="s">
        <v>1109</v>
      </c>
      <c r="D2" s="34" t="s">
        <v>1110</v>
      </c>
      <c r="E2" s="34" t="s">
        <v>1111</v>
      </c>
      <c r="F2" s="34" t="s">
        <v>1112</v>
      </c>
      <c r="G2" s="22"/>
    </row>
    <row r="3" spans="2:7" ht="22.5" customHeight="1" x14ac:dyDescent="0.25">
      <c r="B3" s="17" t="s">
        <v>62</v>
      </c>
      <c r="C3" s="23">
        <f>COUNTIF('Activos Consolidados'!$B$5:$B$37,B3)</f>
        <v>0</v>
      </c>
      <c r="D3" s="24">
        <f>COUNTIFS('Activos Consolidados'!$B$5:$B$37,B3,'Activos Consolidados'!$AN$5:$AN$37,"INFORMACIÓN PÚBLICA")</f>
        <v>0</v>
      </c>
      <c r="E3" s="24">
        <f>COUNTIFS('Activos Consolidados'!$B$5:$B$37,B3,'Activos Consolidados'!$AN$5:$AN$37,"INFORMACIÓN PÚBLICA CLASIFICADA")</f>
        <v>0</v>
      </c>
      <c r="F3" s="24">
        <f>COUNTIFS('Activos Consolidados'!$B$5:$B$37,B3,'Activos Consolidados'!$AN$5:$AN$37,"INFORMACIÓN RESERVADA")</f>
        <v>0</v>
      </c>
      <c r="G3" s="24">
        <f>SUM(D3:F3)</f>
        <v>0</v>
      </c>
    </row>
    <row r="4" spans="2:7" ht="22.5" customHeight="1" x14ac:dyDescent="0.25">
      <c r="B4" s="17" t="s">
        <v>63</v>
      </c>
      <c r="C4" s="23">
        <f>COUNTIF('Activos Consolidados'!$B$5:$B$37,B4)</f>
        <v>0</v>
      </c>
      <c r="D4" s="24">
        <f>COUNTIFS('Activos Consolidados'!$B$5:$B$37,B4,'Activos Consolidados'!$AN$5:$AN$37,"INFORMACIÓN PÚBLICA")</f>
        <v>0</v>
      </c>
      <c r="E4" s="24">
        <f>COUNTIFS('Activos Consolidados'!$B$5:$B$37,B4,'Activos Consolidados'!$AN$5:$AN$37,"INFORMACIÓN PÚBLICA CLASIFICADA")</f>
        <v>0</v>
      </c>
      <c r="F4" s="24">
        <f>COUNTIFS('Activos Consolidados'!$B$5:$B$37,B4,'Activos Consolidados'!$AN$5:$AN$37,"INFORMACIÓN RESERVADA")</f>
        <v>0</v>
      </c>
      <c r="G4" s="24">
        <f>SUM(D4:F4)</f>
        <v>0</v>
      </c>
    </row>
    <row r="5" spans="2:7" ht="22.5" customHeight="1" x14ac:dyDescent="0.25">
      <c r="B5" s="17" t="s">
        <v>64</v>
      </c>
      <c r="C5" s="23">
        <f>COUNTIF('Activos Consolidados'!$B$5:$B$37,B5)</f>
        <v>0</v>
      </c>
      <c r="D5" s="24">
        <f>COUNTIFS('Activos Consolidados'!$B$5:$B$37,B5,'Activos Consolidados'!$AN$5:$AN$37,"INFORMACIÓN PÚBLICA")</f>
        <v>0</v>
      </c>
      <c r="E5" s="24">
        <f>COUNTIFS('Activos Consolidados'!$B$5:$B$37,B5,'Activos Consolidados'!$AN$5:$AN$37,"INFORMACIÓN PÚBLICA CLASIFICADA")</f>
        <v>0</v>
      </c>
      <c r="F5" s="24">
        <f>COUNTIFS('Activos Consolidados'!$B$5:$B$37,B5,'Activos Consolidados'!$AN$5:$AN$37,"INFORMACIÓN RESERVADA")</f>
        <v>0</v>
      </c>
      <c r="G5" s="24" t="e">
        <f>SUM(#REF!)</f>
        <v>#REF!</v>
      </c>
    </row>
    <row r="6" spans="2:7" ht="22.5" customHeight="1" x14ac:dyDescent="0.25">
      <c r="B6" s="17" t="s">
        <v>65</v>
      </c>
      <c r="C6" s="23">
        <f>COUNTIF('Activos Consolidados'!$B$5:$B$37,B6)</f>
        <v>0</v>
      </c>
      <c r="D6" s="24">
        <f>COUNTIFS('Activos Consolidados'!$B$5:$B$37,B6,'Activos Consolidados'!$AN$5:$AN$37,"INFORMACIÓN PÚBLICA")</f>
        <v>0</v>
      </c>
      <c r="E6" s="24">
        <f>COUNTIFS('Activos Consolidados'!$B$5:$B$37,B6,'Activos Consolidados'!$AN$5:$AN$37,"INFORMACIÓN PÚBLICA CLASIFICADA")</f>
        <v>0</v>
      </c>
      <c r="F6" s="24">
        <f>COUNTIFS('Activos Consolidados'!$B$5:$B$37,B6,'Activos Consolidados'!$AN$5:$AN$37,"INFORMACIÓN RESERVADA")</f>
        <v>0</v>
      </c>
      <c r="G6" s="24">
        <f t="shared" ref="G6:G14" si="0">SUM(D5:F5)</f>
        <v>0</v>
      </c>
    </row>
    <row r="7" spans="2:7" ht="22.5" customHeight="1" x14ac:dyDescent="0.25">
      <c r="B7" s="17" t="s">
        <v>66</v>
      </c>
      <c r="C7" s="23">
        <f>COUNTIF('Activos Consolidados'!$B$5:$B$37,B7)</f>
        <v>0</v>
      </c>
      <c r="D7" s="24">
        <f>COUNTIFS('Activos Consolidados'!$B$5:$B$37,B7,'Activos Consolidados'!$AN$5:$AN$37,"INFORMACIÓN PÚBLICA")</f>
        <v>0</v>
      </c>
      <c r="E7" s="24">
        <f>COUNTIFS('Activos Consolidados'!$B$5:$B$37,B7,'Activos Consolidados'!$AN$5:$AN$37,"INFORMACIÓN PÚBLICA CLASIFICADA")</f>
        <v>0</v>
      </c>
      <c r="F7" s="24">
        <f>COUNTIFS('Activos Consolidados'!$B$5:$B$37,B7,'Activos Consolidados'!$AN$5:$AN$37,"INFORMACIÓN RESERVADA")</f>
        <v>0</v>
      </c>
      <c r="G7" s="24">
        <f t="shared" si="0"/>
        <v>0</v>
      </c>
    </row>
    <row r="8" spans="2:7" ht="22.5" customHeight="1" x14ac:dyDescent="0.25">
      <c r="B8" s="17" t="s">
        <v>67</v>
      </c>
      <c r="C8" s="23">
        <f>COUNTIF('Activos Consolidados'!$B$5:$B$37,B8)</f>
        <v>0</v>
      </c>
      <c r="D8" s="24">
        <f>COUNTIFS('Activos Consolidados'!$B$5:$B$37,B8,'Activos Consolidados'!$AN$5:$AN$37,"INFORMACIÓN PÚBLICA")</f>
        <v>0</v>
      </c>
      <c r="E8" s="24">
        <f>COUNTIFS('Activos Consolidados'!$B$5:$B$37,B8,'Activos Consolidados'!$AN$5:$AN$37,"INFORMACIÓN PÚBLICA CLASIFICADA")</f>
        <v>0</v>
      </c>
      <c r="F8" s="24">
        <f>COUNTIFS('Activos Consolidados'!$B$5:$B$37,B8,'Activos Consolidados'!$AN$5:$AN$37,"INFORMACIÓN RESERVADA")</f>
        <v>0</v>
      </c>
      <c r="G8" s="24">
        <f t="shared" si="0"/>
        <v>0</v>
      </c>
    </row>
    <row r="9" spans="2:7" ht="22.5" customHeight="1" x14ac:dyDescent="0.25">
      <c r="B9" s="17" t="s">
        <v>68</v>
      </c>
      <c r="C9" s="23">
        <f>COUNTIF('Activos Consolidados'!$B$5:$B$37,B9)</f>
        <v>0</v>
      </c>
      <c r="D9" s="24">
        <f>COUNTIFS('Activos Consolidados'!$B$5:$B$37,B9,'Activos Consolidados'!$AN$5:$AN$37,"INFORMACIÓN PÚBLICA")</f>
        <v>0</v>
      </c>
      <c r="E9" s="24">
        <f>COUNTIFS('Activos Consolidados'!$B$5:$B$37,B9,'Activos Consolidados'!$AN$5:$AN$37,"INFORMACIÓN PÚBLICA CLASIFICADA")</f>
        <v>0</v>
      </c>
      <c r="F9" s="24">
        <f>COUNTIFS('Activos Consolidados'!$B$5:$B$37,B9,'Activos Consolidados'!$AN$5:$AN$37,"INFORMACIÓN RESERVADA")</f>
        <v>0</v>
      </c>
      <c r="G9" s="24">
        <f t="shared" si="0"/>
        <v>0</v>
      </c>
    </row>
    <row r="10" spans="2:7" ht="22.5" customHeight="1" x14ac:dyDescent="0.25">
      <c r="B10" s="17" t="s">
        <v>69</v>
      </c>
      <c r="C10" s="23">
        <f>COUNTIF('Activos Consolidados'!$B$5:$B$37,B10)</f>
        <v>0</v>
      </c>
      <c r="D10" s="24">
        <f>COUNTIFS('Activos Consolidados'!$B$5:$B$37,B10,'Activos Consolidados'!$AN$5:$AN$37,"INFORMACIÓN PÚBLICA")</f>
        <v>0</v>
      </c>
      <c r="E10" s="24">
        <f>COUNTIFS('Activos Consolidados'!$B$5:$B$37,B10,'Activos Consolidados'!$AN$5:$AN$37,"INFORMACIÓN PÚBLICA CLASIFICADA")</f>
        <v>0</v>
      </c>
      <c r="F10" s="24">
        <f>COUNTIFS('Activos Consolidados'!$B$5:$B$37,B10,'Activos Consolidados'!$AN$5:$AN$37,"INFORMACIÓN RESERVADA")</f>
        <v>0</v>
      </c>
      <c r="G10" s="24">
        <f t="shared" si="0"/>
        <v>0</v>
      </c>
    </row>
    <row r="11" spans="2:7" ht="22.5" customHeight="1" x14ac:dyDescent="0.25">
      <c r="B11" s="17" t="s">
        <v>70</v>
      </c>
      <c r="C11" s="23">
        <f>COUNTIF('Activos Consolidados'!$B$5:$B$37,B11)</f>
        <v>0</v>
      </c>
      <c r="D11" s="24">
        <f>COUNTIFS('Activos Consolidados'!$B$5:$B$37,B11,'Activos Consolidados'!$AN$5:$AN$37,"INFORMACIÓN PÚBLICA")</f>
        <v>0</v>
      </c>
      <c r="E11" s="24">
        <f>COUNTIFS('Activos Consolidados'!$B$5:$B$37,B11,'Activos Consolidados'!$AN$5:$AN$37,"INFORMACIÓN PÚBLICA CLASIFICADA")</f>
        <v>0</v>
      </c>
      <c r="F11" s="24">
        <f>COUNTIFS('Activos Consolidados'!$B$5:$B$37,B11,'Activos Consolidados'!$AN$5:$AN$37,"INFORMACIÓN RESERVADA")</f>
        <v>0</v>
      </c>
      <c r="G11" s="24">
        <f t="shared" si="0"/>
        <v>0</v>
      </c>
    </row>
    <row r="12" spans="2:7" ht="22.5" customHeight="1" x14ac:dyDescent="0.25">
      <c r="B12" s="17" t="s">
        <v>71</v>
      </c>
      <c r="C12" s="23">
        <f>COUNTIF('Activos Consolidados'!$B$5:$B$37,B12)</f>
        <v>0</v>
      </c>
      <c r="D12" s="24">
        <f>COUNTIFS('Activos Consolidados'!$B$5:$B$37,B12,'Activos Consolidados'!$AN$5:$AN$37,"INFORMACIÓN PÚBLICA")</f>
        <v>0</v>
      </c>
      <c r="E12" s="24">
        <f>COUNTIFS('Activos Consolidados'!$B$5:$B$37,B12,'Activos Consolidados'!$AN$5:$AN$37,"INFORMACIÓN PÚBLICA CLASIFICADA")</f>
        <v>0</v>
      </c>
      <c r="F12" s="24">
        <f>COUNTIFS('Activos Consolidados'!$B$5:$B$37,B12,'Activos Consolidados'!$AN$5:$AN$37,"INFORMACIÓN RESERVADA")</f>
        <v>0</v>
      </c>
      <c r="G12" s="24">
        <f t="shared" si="0"/>
        <v>0</v>
      </c>
    </row>
    <row r="13" spans="2:7" ht="22.5" customHeight="1" x14ac:dyDescent="0.25">
      <c r="B13" s="17" t="s">
        <v>72</v>
      </c>
      <c r="C13" s="23">
        <f>COUNTIF('Activos Consolidados'!$B$5:$B$37,B13)</f>
        <v>0</v>
      </c>
      <c r="D13" s="24">
        <f>COUNTIFS('Activos Consolidados'!$B$5:$B$37,B13,'Activos Consolidados'!$AN$5:$AN$37,"INFORMACIÓN PÚBLICA")</f>
        <v>0</v>
      </c>
      <c r="E13" s="24">
        <f>COUNTIFS('Activos Consolidados'!$B$5:$B$37,B13,'Activos Consolidados'!$AN$5:$AN$37,"INFORMACIÓN PÚBLICA CLASIFICADA")</f>
        <v>0</v>
      </c>
      <c r="F13" s="24">
        <f>COUNTIFS('Activos Consolidados'!$B$5:$B$37,B13,'Activos Consolidados'!$AN$5:$AN$37,"INFORMACIÓN RESERVADA")</f>
        <v>0</v>
      </c>
      <c r="G13" s="24">
        <f t="shared" si="0"/>
        <v>0</v>
      </c>
    </row>
    <row r="14" spans="2:7" ht="22.5" customHeight="1" x14ac:dyDescent="0.25">
      <c r="B14" s="17" t="s">
        <v>73</v>
      </c>
      <c r="C14" s="23">
        <f>COUNTIF('Activos Consolidados'!$B$5:$B$37,B14)</f>
        <v>0</v>
      </c>
      <c r="D14" s="24">
        <f>COUNTIFS('Activos Consolidados'!$B$5:$B$37,B14,'Activos Consolidados'!$AN$5:$AN$37,"INFORMACIÓN PÚBLICA")</f>
        <v>0</v>
      </c>
      <c r="E14" s="24">
        <f>COUNTIFS('Activos Consolidados'!$B$5:$B$37,B14,'Activos Consolidados'!$AN$5:$AN$37,"INFORMACIÓN PÚBLICA CLASIFICADA")</f>
        <v>0</v>
      </c>
      <c r="F14" s="24">
        <f>COUNTIFS('Activos Consolidados'!$B$5:$B$37,B14,'Activos Consolidados'!$AN$5:$AN$37,"INFORMACIÓN RESERVADA")</f>
        <v>0</v>
      </c>
      <c r="G14" s="24">
        <f t="shared" si="0"/>
        <v>0</v>
      </c>
    </row>
    <row r="15" spans="2:7" ht="22.5" customHeight="1" x14ac:dyDescent="0.25">
      <c r="B15" s="17" t="s">
        <v>74</v>
      </c>
      <c r="C15" s="23">
        <f>COUNTIF('Activos Consolidados'!$B$5:$B$37,B15)</f>
        <v>0</v>
      </c>
      <c r="D15" s="24">
        <f>COUNTIFS('Activos Consolidados'!$B$5:$B$37,B15,'Activos Consolidados'!$AN$5:$AN$37,"INFORMACIÓN PÚBLICA")</f>
        <v>0</v>
      </c>
      <c r="E15" s="24">
        <f>COUNTIFS('Activos Consolidados'!$B$5:$B$37,B15,'Activos Consolidados'!$AN$5:$AN$37,"INFORMACIÓN PÚBLICA CLASIFICADA")</f>
        <v>0</v>
      </c>
      <c r="F15" s="24">
        <f>COUNTIFS('Activos Consolidados'!$B$5:$B$37,B15,'Activos Consolidados'!$AN$5:$AN$37,"INFORMACIÓN RESERVADA")</f>
        <v>0</v>
      </c>
      <c r="G15" s="24">
        <f>SUM(D14:F14)</f>
        <v>0</v>
      </c>
    </row>
    <row r="16" spans="2:7" ht="22.5" customHeight="1" x14ac:dyDescent="0.25">
      <c r="B16" s="17" t="s">
        <v>75</v>
      </c>
      <c r="C16" s="23">
        <f>COUNTIF('Activos Consolidados'!$B$5:$B$37,B16)</f>
        <v>0</v>
      </c>
      <c r="D16" s="24">
        <f>COUNTIFS('Activos Consolidados'!$B$5:$B$37,B16,'Activos Consolidados'!$AN$5:$AN$37,"INFORMACIÓN PÚBLICA")</f>
        <v>0</v>
      </c>
      <c r="E16" s="24">
        <f>COUNTIFS('Activos Consolidados'!$B$5:$B$37,B16,'Activos Consolidados'!$AN$5:$AN$37,"INFORMACIÓN PÚBLICA CLASIFICADA")</f>
        <v>0</v>
      </c>
      <c r="F16" s="24">
        <f>COUNTIFS('Activos Consolidados'!$B$5:$B$37,B16,'Activos Consolidados'!$AN$5:$AN$37,"INFORMACIÓN RESERVADA")</f>
        <v>0</v>
      </c>
      <c r="G16" s="24">
        <f>SUM(D15:F15)</f>
        <v>0</v>
      </c>
    </row>
    <row r="17" spans="2:7" ht="22.5" customHeight="1" x14ac:dyDescent="0.25">
      <c r="B17" s="17" t="s">
        <v>76</v>
      </c>
      <c r="C17" s="23">
        <f>COUNTIF('Activos Consolidados'!$B$5:$B$37,B17)</f>
        <v>0</v>
      </c>
      <c r="D17" s="24">
        <f>COUNTIFS('Activos Consolidados'!$B$5:$B$37,B17,'Activos Consolidados'!$AN$5:$AN$37,"INFORMACIÓN PÚBLICA")</f>
        <v>0</v>
      </c>
      <c r="E17" s="24">
        <f>COUNTIFS('Activos Consolidados'!$B$5:$B$37,B17,'Activos Consolidados'!$AN$5:$AN$37,"INFORMACIÓN PÚBLICA CLASIFICADA")</f>
        <v>0</v>
      </c>
      <c r="F17" s="24">
        <f>COUNTIFS('Activos Consolidados'!$B$5:$B$37,B17,'Activos Consolidados'!$AN$5:$AN$37,"INFORMACIÓN RESERVADA")</f>
        <v>0</v>
      </c>
      <c r="G17" s="24">
        <f>SUM(D16:F16)</f>
        <v>0</v>
      </c>
    </row>
    <row r="18" spans="2:7" ht="22.5" customHeight="1" x14ac:dyDescent="0.25">
      <c r="B18" s="17"/>
      <c r="C18" s="19"/>
      <c r="D18" s="25"/>
      <c r="E18" s="25"/>
      <c r="F18" s="25"/>
      <c r="G18" s="24">
        <f>SUM(D17:F17)</f>
        <v>0</v>
      </c>
    </row>
    <row r="19" spans="2:7" ht="31.5" x14ac:dyDescent="0.25">
      <c r="C19" s="34" t="s">
        <v>1109</v>
      </c>
      <c r="D19" s="34" t="s">
        <v>1110</v>
      </c>
      <c r="E19" s="34" t="s">
        <v>1111</v>
      </c>
      <c r="F19" s="34" t="s">
        <v>1112</v>
      </c>
    </row>
    <row r="20" spans="2:7" ht="46.5" x14ac:dyDescent="0.25">
      <c r="B20" s="20" t="s">
        <v>1113</v>
      </c>
      <c r="C20" s="20">
        <f>SUM(C3:C18)</f>
        <v>0</v>
      </c>
      <c r="D20" s="20">
        <f>SUM(D3:D18)</f>
        <v>0</v>
      </c>
      <c r="E20" s="20">
        <f>SUM(E3:E18)</f>
        <v>0</v>
      </c>
      <c r="F20" s="20">
        <f>SUM(F3:F18)</f>
        <v>0</v>
      </c>
    </row>
    <row r="21" spans="2:7" ht="23.25" x14ac:dyDescent="0.25">
      <c r="B21" s="20"/>
      <c r="C21" s="20"/>
      <c r="D21" s="20"/>
      <c r="E21" s="20"/>
      <c r="F21" s="20"/>
      <c r="G21" s="20"/>
    </row>
    <row r="22" spans="2:7" ht="23.25" x14ac:dyDescent="0.25">
      <c r="G22" s="20"/>
    </row>
    <row r="23" spans="2:7" ht="15.75" x14ac:dyDescent="0.25">
      <c r="D23" s="263" t="s">
        <v>1114</v>
      </c>
      <c r="E23" s="264"/>
      <c r="F23" s="265"/>
    </row>
    <row r="24" spans="2:7" ht="30" customHeight="1" x14ac:dyDescent="0.25">
      <c r="B24" s="263" t="s">
        <v>9</v>
      </c>
      <c r="C24" s="265"/>
      <c r="D24" s="26" t="s">
        <v>1115</v>
      </c>
      <c r="E24" s="26" t="s">
        <v>1116</v>
      </c>
      <c r="F24" s="26" t="s">
        <v>1117</v>
      </c>
      <c r="G24" s="22"/>
    </row>
    <row r="25" spans="2:7" ht="30" customHeight="1" x14ac:dyDescent="0.25">
      <c r="B25" s="17" t="s">
        <v>62</v>
      </c>
      <c r="C25" s="18">
        <f>COUNTIF('Activos Consolidados'!$B$5:$B$37,'Control Activos Calificados'!B25)</f>
        <v>0</v>
      </c>
      <c r="D25" s="28" t="e">
        <f>(SUMIFS('Activos Consolidados'!$B$5:$B$37,'Activos Consolidados'!AJ5:AJ37,Resultados!B25))/(C3)</f>
        <v>#DIV/0!</v>
      </c>
      <c r="E25" s="28" t="e">
        <f>(SUMIFS('Activos Consolidados'!$B$5:$B$37,'Activos Consolidados'!AK5:AK37,Resultados!C25))/(D3*100%)</f>
        <v>#DIV/0!</v>
      </c>
      <c r="F25" s="28" t="e">
        <f>(SUMIFS('Activos Consolidados'!$B$5:$B$37,'Activos Consolidados'!AL5:AL37,Resultados!D25))/(E3*100%)</f>
        <v>#DIV/0!</v>
      </c>
      <c r="G25" s="27"/>
    </row>
    <row r="26" spans="2:7" ht="21.75" customHeight="1" x14ac:dyDescent="0.25">
      <c r="B26" s="17" t="s">
        <v>63</v>
      </c>
      <c r="C26" s="18">
        <f>COUNTIF('Activos Consolidados'!$B$5:$B$37,'Control Activos Calificados'!B26)</f>
        <v>0</v>
      </c>
      <c r="D26" s="28" t="e">
        <f>(SUMIFS('Activos Consolidados'!#REF!,'Activos Consolidados'!$B$5:$B$37,Resultados!B26))/(C4*5)</f>
        <v>#REF!</v>
      </c>
      <c r="E26" s="28" t="e">
        <f>(SUMIFS('Activos Consolidados'!#REF!,'Activos Consolidados'!$B$5:$B$37,Resultados!B26))/(C4*5)</f>
        <v>#REF!</v>
      </c>
      <c r="F26" s="28" t="e">
        <f>(SUMIFS('Activos Consolidados'!#REF!,'Activos Consolidados'!$B$5:$B$37,Resultados!B26))/(C4*5)</f>
        <v>#REF!</v>
      </c>
      <c r="G26" s="28"/>
    </row>
    <row r="27" spans="2:7" ht="21.75" customHeight="1" x14ac:dyDescent="0.25">
      <c r="B27" s="17" t="s">
        <v>64</v>
      </c>
      <c r="C27" s="18">
        <f>COUNTIF('Activos Consolidados'!$B$5:$B$37,'Control Activos Calificados'!B27)</f>
        <v>0</v>
      </c>
      <c r="D27" s="28" t="e">
        <f>(SUMIFS('Activos Consolidados'!#REF!,'Activos Consolidados'!$B$5:$B$37,Resultados!B27))/(C5*5)</f>
        <v>#REF!</v>
      </c>
      <c r="E27" s="28" t="e">
        <f>(SUMIFS('Activos Consolidados'!#REF!,'Activos Consolidados'!$B$5:$B$37,Resultados!B27))/(C5*5)</f>
        <v>#REF!</v>
      </c>
      <c r="F27" s="28" t="e">
        <f>(SUMIFS('Activos Consolidados'!#REF!,'Activos Consolidados'!$B$5:$B$37,Resultados!B27))/(C5*5)</f>
        <v>#REF!</v>
      </c>
      <c r="G27" s="28"/>
    </row>
    <row r="28" spans="2:7" ht="21.75" customHeight="1" x14ac:dyDescent="0.25">
      <c r="B28" s="17" t="s">
        <v>65</v>
      </c>
      <c r="C28" s="18">
        <f>COUNTIF('Activos Consolidados'!$B$5:$B$37,'Control Activos Calificados'!B28)</f>
        <v>0</v>
      </c>
      <c r="D28" s="28" t="e">
        <f>(SUMIFS('Activos Consolidados'!#REF!,'Activos Consolidados'!$B$5:$B$37,Resultados!B28))/(C6*5)</f>
        <v>#REF!</v>
      </c>
      <c r="E28" s="28" t="e">
        <f>(SUMIFS('Activos Consolidados'!#REF!,'Activos Consolidados'!$B$5:$B$37,Resultados!B28))/(C6*5)</f>
        <v>#REF!</v>
      </c>
      <c r="F28" s="28" t="e">
        <f>(SUMIFS('Activos Consolidados'!#REF!,'Activos Consolidados'!$B$5:$B$37,Resultados!B28))/(C6*5)</f>
        <v>#REF!</v>
      </c>
      <c r="G28" s="28"/>
    </row>
    <row r="29" spans="2:7" ht="21.75" customHeight="1" x14ac:dyDescent="0.25">
      <c r="B29" s="17" t="s">
        <v>66</v>
      </c>
      <c r="C29" s="18">
        <f>COUNTIF('Activos Consolidados'!$B$5:$B$37,'Control Activos Calificados'!B29)</f>
        <v>0</v>
      </c>
      <c r="D29" s="28" t="e">
        <f>(SUMIFS('Activos Consolidados'!#REF!,'Activos Consolidados'!$B$5:$B$37,Resultados!B29))/(C7*5)</f>
        <v>#REF!</v>
      </c>
      <c r="E29" s="28" t="e">
        <f>(SUMIFS('Activos Consolidados'!#REF!,'Activos Consolidados'!$B$5:$B$37,Resultados!B29))/(C7*5)</f>
        <v>#REF!</v>
      </c>
      <c r="F29" s="28" t="e">
        <f>(SUMIFS('Activos Consolidados'!#REF!,'Activos Consolidados'!$B$5:$B$37,Resultados!B29))/(C7*5)</f>
        <v>#REF!</v>
      </c>
      <c r="G29" s="28"/>
    </row>
    <row r="30" spans="2:7" ht="21.75" customHeight="1" x14ac:dyDescent="0.25">
      <c r="B30" s="17" t="s">
        <v>67</v>
      </c>
      <c r="C30" s="18">
        <f>COUNTIF('Activos Consolidados'!$B$5:$B$37,'Control Activos Calificados'!B30)</f>
        <v>0</v>
      </c>
      <c r="D30" s="28" t="e">
        <f>(SUMIFS('Activos Consolidados'!#REF!,'Activos Consolidados'!$B$5:$B$37,Resultados!B30))/(C8*5)</f>
        <v>#REF!</v>
      </c>
      <c r="E30" s="28" t="e">
        <f>(SUMIFS('Activos Consolidados'!#REF!,'Activos Consolidados'!$B$5:$B$37,Resultados!B30))/(C8*5)</f>
        <v>#REF!</v>
      </c>
      <c r="F30" s="28" t="e">
        <f>(SUMIFS('Activos Consolidados'!#REF!,'Activos Consolidados'!$B$5:$B$37,Resultados!B30))/(C8*5)</f>
        <v>#REF!</v>
      </c>
      <c r="G30" s="28"/>
    </row>
    <row r="31" spans="2:7" ht="21.75" customHeight="1" x14ac:dyDescent="0.25">
      <c r="B31" s="17" t="s">
        <v>68</v>
      </c>
      <c r="C31" s="18">
        <f>COUNTIF('Activos Consolidados'!$B$5:$B$37,'Control Activos Calificados'!B31)</f>
        <v>0</v>
      </c>
      <c r="D31" s="28" t="e">
        <f>(SUMIFS('Activos Consolidados'!#REF!,'Activos Consolidados'!$B$5:$B$37,Resultados!B31))/(C9*5)</f>
        <v>#REF!</v>
      </c>
      <c r="E31" s="28" t="e">
        <f>(SUMIFS('Activos Consolidados'!#REF!,'Activos Consolidados'!$B$5:$B$37,Resultados!B31))/(C9*5)</f>
        <v>#REF!</v>
      </c>
      <c r="F31" s="28" t="e">
        <f>(SUMIFS('Activos Consolidados'!#REF!,'Activos Consolidados'!$B$5:$B$37,Resultados!B31))/(C9*5)</f>
        <v>#REF!</v>
      </c>
      <c r="G31" s="28"/>
    </row>
    <row r="32" spans="2:7" ht="21.75" customHeight="1" x14ac:dyDescent="0.25">
      <c r="B32" s="17" t="s">
        <v>69</v>
      </c>
      <c r="C32" s="18">
        <f>COUNTIF('Activos Consolidados'!$B$5:$B$37,'Control Activos Calificados'!B32)</f>
        <v>0</v>
      </c>
      <c r="D32" s="28" t="e">
        <f>(SUMIFS('Activos Consolidados'!#REF!,'Activos Consolidados'!$B$5:$B$37,Resultados!B32))/(C10*5)</f>
        <v>#REF!</v>
      </c>
      <c r="E32" s="28" t="e">
        <f>(SUMIFS('Activos Consolidados'!#REF!,'Activos Consolidados'!$B$5:$B$37,Resultados!B32))/(C10*5)</f>
        <v>#REF!</v>
      </c>
      <c r="F32" s="28" t="e">
        <f>(SUMIFS('Activos Consolidados'!#REF!,'Activos Consolidados'!$B$5:$B$37,Resultados!B32))/(C10*5)</f>
        <v>#REF!</v>
      </c>
      <c r="G32" s="28"/>
    </row>
    <row r="33" spans="2:7" ht="21.75" customHeight="1" x14ac:dyDescent="0.25">
      <c r="B33" s="17" t="s">
        <v>70</v>
      </c>
      <c r="C33" s="18">
        <f>COUNTIF('Activos Consolidados'!$B$5:$B$37,'Control Activos Calificados'!B33)</f>
        <v>0</v>
      </c>
      <c r="D33" s="28" t="e">
        <f>(SUMIFS('Activos Consolidados'!#REF!,'Activos Consolidados'!$B$5:$B$37,Resultados!B33))/(C11*5)</f>
        <v>#REF!</v>
      </c>
      <c r="E33" s="28" t="e">
        <f>(SUMIFS('Activos Consolidados'!#REF!,'Activos Consolidados'!$B$5:$B$37,Resultados!B33))/(C11*5)</f>
        <v>#REF!</v>
      </c>
      <c r="F33" s="28" t="e">
        <f>(SUMIFS('Activos Consolidados'!#REF!,'Activos Consolidados'!$B$5:$B$37,Resultados!B33))/(C11*5)</f>
        <v>#REF!</v>
      </c>
      <c r="G33" s="28"/>
    </row>
    <row r="34" spans="2:7" ht="21.75" customHeight="1" x14ac:dyDescent="0.25">
      <c r="B34" s="17" t="s">
        <v>71</v>
      </c>
      <c r="C34" s="18">
        <f>COUNTIF('Activos Consolidados'!$B$5:$B$37,'Control Activos Calificados'!B34)</f>
        <v>0</v>
      </c>
      <c r="D34" s="28" t="e">
        <f>(SUMIFS('Activos Consolidados'!#REF!,'Activos Consolidados'!$B$5:$B$37,Resultados!B34))/(C12*5)</f>
        <v>#REF!</v>
      </c>
      <c r="E34" s="28" t="e">
        <f>(SUMIFS('Activos Consolidados'!#REF!,'Activos Consolidados'!$B$5:$B$37,Resultados!B34))/(C12*5)</f>
        <v>#REF!</v>
      </c>
      <c r="F34" s="28" t="e">
        <f>(SUMIFS('Activos Consolidados'!#REF!,'Activos Consolidados'!$B$5:$B$37,Resultados!B34))/(C12*5)</f>
        <v>#REF!</v>
      </c>
      <c r="G34" s="28"/>
    </row>
    <row r="35" spans="2:7" ht="21.75" customHeight="1" x14ac:dyDescent="0.25">
      <c r="B35" s="17" t="s">
        <v>72</v>
      </c>
      <c r="C35" s="18">
        <f>COUNTIF('Activos Consolidados'!$B$5:$B$37,'Control Activos Calificados'!B35)</f>
        <v>0</v>
      </c>
      <c r="D35" s="28" t="e">
        <f>(SUMIFS('Activos Consolidados'!#REF!,'Activos Consolidados'!$B$5:$B$37,Resultados!B35))/(C13*5)</f>
        <v>#REF!</v>
      </c>
      <c r="E35" s="28" t="e">
        <f>(SUMIFS('Activos Consolidados'!#REF!,'Activos Consolidados'!$B$5:$B$37,Resultados!B35))/(C13*5)</f>
        <v>#REF!</v>
      </c>
      <c r="F35" s="28" t="e">
        <f>(SUMIFS('Activos Consolidados'!#REF!,'Activos Consolidados'!$B$5:$B$37,Resultados!B35))/(C13*5)</f>
        <v>#REF!</v>
      </c>
      <c r="G35" s="28"/>
    </row>
    <row r="36" spans="2:7" ht="21.75" customHeight="1" x14ac:dyDescent="0.25">
      <c r="B36" s="17" t="s">
        <v>73</v>
      </c>
      <c r="C36" s="18">
        <f>COUNTIF('Activos Consolidados'!$B$5:$B$37,'Control Activos Calificados'!B36)</f>
        <v>0</v>
      </c>
      <c r="D36" s="28" t="e">
        <f>(SUMIFS('Activos Consolidados'!#REF!,'Activos Consolidados'!$B$5:$B$37,Resultados!B36))/(C14*5)</f>
        <v>#REF!</v>
      </c>
      <c r="E36" s="28" t="e">
        <f>(SUMIFS('Activos Consolidados'!#REF!,'Activos Consolidados'!$B$5:$B$37,Resultados!B36))/(C14*5)</f>
        <v>#REF!</v>
      </c>
      <c r="F36" s="28" t="e">
        <f>(SUMIFS('Activos Consolidados'!#REF!,'Activos Consolidados'!$B$5:$B$37,Resultados!B36))/(C14*5)</f>
        <v>#REF!</v>
      </c>
      <c r="G36" s="28"/>
    </row>
    <row r="37" spans="2:7" ht="21.75" customHeight="1" x14ac:dyDescent="0.25">
      <c r="B37" s="17" t="s">
        <v>74</v>
      </c>
      <c r="C37" s="18">
        <f>COUNTIF('Activos Consolidados'!$B$5:$B$37,'Control Activos Calificados'!B37)</f>
        <v>0</v>
      </c>
      <c r="D37" s="28" t="e">
        <f>(SUMIFS('Activos Consolidados'!#REF!,'Activos Consolidados'!$B$5:$B$37,Resultados!B37))/(C15*5)</f>
        <v>#REF!</v>
      </c>
      <c r="E37" s="28" t="e">
        <f>(SUMIFS('Activos Consolidados'!#REF!,'Activos Consolidados'!$B$5:$B$37,Resultados!B37))/(C15*5)</f>
        <v>#REF!</v>
      </c>
      <c r="F37" s="28" t="e">
        <f>(SUMIFS('Activos Consolidados'!#REF!,'Activos Consolidados'!$B$5:$B$37,Resultados!B37))/(C15*5)</f>
        <v>#REF!</v>
      </c>
      <c r="G37" s="28"/>
    </row>
    <row r="38" spans="2:7" ht="21.75" customHeight="1" x14ac:dyDescent="0.25">
      <c r="B38" s="17" t="s">
        <v>75</v>
      </c>
      <c r="C38" s="18">
        <f>COUNTIF('Activos Consolidados'!$B$5:$B$37,'Control Activos Calificados'!B38)</f>
        <v>0</v>
      </c>
      <c r="D38" s="28" t="e">
        <f>(SUMIFS('Activos Consolidados'!#REF!,'Activos Consolidados'!$B$5:$B$37,Resultados!B38))/(C16*5)</f>
        <v>#REF!</v>
      </c>
      <c r="E38" s="28" t="e">
        <f>(SUMIFS('Activos Consolidados'!#REF!,'Activos Consolidados'!$B$5:$B$37,Resultados!B38))/(C16*5)</f>
        <v>#REF!</v>
      </c>
      <c r="F38" s="28" t="e">
        <f>(SUMIFS('Activos Consolidados'!#REF!,'Activos Consolidados'!$B$5:$B$37,Resultados!B38))/(C16*5)</f>
        <v>#REF!</v>
      </c>
      <c r="G38" s="28"/>
    </row>
    <row r="39" spans="2:7" ht="21.75" customHeight="1" x14ac:dyDescent="0.25">
      <c r="B39" s="17" t="s">
        <v>76</v>
      </c>
      <c r="C39" s="18">
        <f>COUNTIF('Activos Consolidados'!$B$5:$B$37,'Control Activos Calificados'!B39)</f>
        <v>0</v>
      </c>
      <c r="D39" s="28" t="e">
        <f>(SUMIFS('Activos Consolidados'!#REF!,'Activos Consolidados'!$B$5:$B$37,Resultados!B39))/(C17*5)</f>
        <v>#REF!</v>
      </c>
      <c r="E39" s="28" t="e">
        <f>(SUMIFS('Activos Consolidados'!#REF!,'Activos Consolidados'!$B$5:$B$37,Resultados!B39))/(C17*5)</f>
        <v>#REF!</v>
      </c>
      <c r="F39" s="28" t="e">
        <f>(SUMIFS('Activos Consolidados'!#REF!,'Activos Consolidados'!$B$5:$B$37,Resultados!B39))/(C17*5)</f>
        <v>#REF!</v>
      </c>
      <c r="G39" s="28"/>
    </row>
    <row r="40" spans="2:7" ht="21.75" customHeight="1" x14ac:dyDescent="0.25">
      <c r="B40" s="17"/>
      <c r="C40" s="19"/>
      <c r="D40" s="28"/>
      <c r="E40" s="28"/>
      <c r="F40" s="28"/>
      <c r="G40" s="28"/>
    </row>
    <row r="41" spans="2:7" ht="21.75" customHeight="1" x14ac:dyDescent="0.25">
      <c r="G41" s="28"/>
    </row>
    <row r="42" spans="2:7" ht="21.75" customHeight="1" x14ac:dyDescent="0.25">
      <c r="B42" s="20" t="s">
        <v>1118</v>
      </c>
      <c r="D42" s="21" t="e">
        <f>AVERAGE(D25:D41)</f>
        <v>#DIV/0!</v>
      </c>
      <c r="E42" s="21" t="e">
        <f>AVERAGE(E25:E41)</f>
        <v>#DIV/0!</v>
      </c>
      <c r="F42" s="21" t="e">
        <f>AVERAGE(F25:F41)</f>
        <v>#DIV/0!</v>
      </c>
      <c r="G42" s="28"/>
    </row>
    <row r="44" spans="2:7" ht="23.25" x14ac:dyDescent="0.25">
      <c r="G44" s="21"/>
    </row>
  </sheetData>
  <mergeCells count="2">
    <mergeCell ref="D23:F23"/>
    <mergeCell ref="B24:C24"/>
  </mergeCells>
  <conditionalFormatting sqref="C3:C18">
    <cfRule type="dataBar" priority="20">
      <dataBar>
        <cfvo type="min"/>
        <cfvo type="max"/>
        <color rgb="FF638EC6"/>
      </dataBar>
      <extLst>
        <ext xmlns:x14="http://schemas.microsoft.com/office/spreadsheetml/2009/9/main" uri="{B025F937-C7B1-47D3-B67F-A62EFF666E3E}">
          <x14:id>{2F1EA827-5E65-4F37-B401-147F4635D017}</x14:id>
        </ext>
      </extLst>
    </cfRule>
  </conditionalFormatting>
  <conditionalFormatting sqref="C18">
    <cfRule type="dataBar" priority="14">
      <dataBar>
        <cfvo type="min"/>
        <cfvo type="max"/>
        <color rgb="FF638EC6"/>
      </dataBar>
      <extLst>
        <ext xmlns:x14="http://schemas.microsoft.com/office/spreadsheetml/2009/9/main" uri="{B025F937-C7B1-47D3-B67F-A62EFF666E3E}">
          <x14:id>{380D60C5-8AAA-4316-B42F-E7E5C454B67A}</x14:id>
        </ext>
      </extLst>
    </cfRule>
  </conditionalFormatting>
  <conditionalFormatting sqref="C25">
    <cfRule type="dataBar" priority="1">
      <dataBar>
        <cfvo type="min"/>
        <cfvo type="max"/>
        <color rgb="FF638EC6"/>
      </dataBar>
      <extLst>
        <ext xmlns:x14="http://schemas.microsoft.com/office/spreadsheetml/2009/9/main" uri="{B025F937-C7B1-47D3-B67F-A62EFF666E3E}">
          <x14:id>{BDC4E00C-071F-4746-A72F-1893B31C29CA}</x14:id>
        </ext>
      </extLst>
    </cfRule>
  </conditionalFormatting>
  <conditionalFormatting sqref="C26:C39">
    <cfRule type="dataBar" priority="2">
      <dataBar>
        <cfvo type="min"/>
        <cfvo type="max"/>
        <color rgb="FF638EC6"/>
      </dataBar>
      <extLst>
        <ext xmlns:x14="http://schemas.microsoft.com/office/spreadsheetml/2009/9/main" uri="{B025F937-C7B1-47D3-B67F-A62EFF666E3E}">
          <x14:id>{ABCDEC99-62A9-4554-8807-033BC3EE564A}</x14:id>
        </ext>
      </extLst>
    </cfRule>
  </conditionalFormatting>
  <conditionalFormatting sqref="C40">
    <cfRule type="dataBar" priority="10">
      <dataBar>
        <cfvo type="min"/>
        <cfvo type="max"/>
        <color rgb="FF638EC6"/>
      </dataBar>
      <extLst>
        <ext xmlns:x14="http://schemas.microsoft.com/office/spreadsheetml/2009/9/main" uri="{B025F937-C7B1-47D3-B67F-A62EFF666E3E}">
          <x14:id>{82917C1D-771B-4EAD-9CB1-28F1D84B7BA7}</x14:id>
        </ext>
      </extLst>
    </cfRule>
    <cfRule type="dataBar" priority="15">
      <dataBar>
        <cfvo type="min"/>
        <cfvo type="max"/>
        <color rgb="FF638EC6"/>
      </dataBar>
      <extLst>
        <ext xmlns:x14="http://schemas.microsoft.com/office/spreadsheetml/2009/9/main" uri="{B025F937-C7B1-47D3-B67F-A62EFF666E3E}">
          <x14:id>{B5D544CB-8296-443B-98B4-AAC1E7956445}</x14:id>
        </ext>
      </extLst>
    </cfRule>
  </conditionalFormatting>
  <conditionalFormatting sqref="D3:D18">
    <cfRule type="dataBar" priority="22">
      <dataBar>
        <cfvo type="min"/>
        <cfvo type="max"/>
        <color rgb="FF63C384"/>
      </dataBar>
      <extLst>
        <ext xmlns:x14="http://schemas.microsoft.com/office/spreadsheetml/2009/9/main" uri="{B025F937-C7B1-47D3-B67F-A62EFF666E3E}">
          <x14:id>{E37CA004-CADB-4582-9796-C662C41D224C}</x14:id>
        </ext>
      </extLst>
    </cfRule>
  </conditionalFormatting>
  <conditionalFormatting sqref="D25:D40 E25:F39">
    <cfRule type="colorScale" priority="17">
      <colorScale>
        <cfvo type="min"/>
        <cfvo type="percentile" val="50"/>
        <cfvo type="max"/>
        <color rgb="FFF8696B"/>
        <color rgb="FFFFEB84"/>
        <color rgb="FF63BE7B"/>
      </colorScale>
    </cfRule>
  </conditionalFormatting>
  <conditionalFormatting sqref="E3:E17">
    <cfRule type="dataBar" priority="27">
      <dataBar>
        <cfvo type="min"/>
        <cfvo type="max"/>
        <color rgb="FF63C384"/>
      </dataBar>
      <extLst>
        <ext xmlns:x14="http://schemas.microsoft.com/office/spreadsheetml/2009/9/main" uri="{B025F937-C7B1-47D3-B67F-A62EFF666E3E}">
          <x14:id>{1B298DE7-CED0-406D-AD23-3409BDE633AC}</x14:id>
        </ext>
      </extLst>
    </cfRule>
  </conditionalFormatting>
  <conditionalFormatting sqref="E18">
    <cfRule type="dataBar" priority="11">
      <dataBar>
        <cfvo type="min"/>
        <cfvo type="max"/>
        <color rgb="FFFFB628"/>
      </dataBar>
      <extLst>
        <ext xmlns:x14="http://schemas.microsoft.com/office/spreadsheetml/2009/9/main" uri="{B025F937-C7B1-47D3-B67F-A62EFF666E3E}">
          <x14:id>{18CBC771-68E7-4F8E-8EFB-4DDF66283D10}</x14:id>
        </ext>
      </extLst>
    </cfRule>
  </conditionalFormatting>
  <conditionalFormatting sqref="E40">
    <cfRule type="colorScale" priority="19">
      <colorScale>
        <cfvo type="min"/>
        <cfvo type="percentile" val="50"/>
        <cfvo type="max"/>
        <color rgb="FFF8696B"/>
        <color rgb="FFFFEB84"/>
        <color rgb="FF63BE7B"/>
      </colorScale>
    </cfRule>
  </conditionalFormatting>
  <conditionalFormatting sqref="F3:F17">
    <cfRule type="dataBar" priority="29">
      <dataBar>
        <cfvo type="min"/>
        <cfvo type="max"/>
        <color rgb="FF63C384"/>
      </dataBar>
      <extLst>
        <ext xmlns:x14="http://schemas.microsoft.com/office/spreadsheetml/2009/9/main" uri="{B025F937-C7B1-47D3-B67F-A62EFF666E3E}">
          <x14:id>{10D5D69F-2EA0-4B2F-B6AC-A7B1BBCC3E2D}</x14:id>
        </ext>
      </extLst>
    </cfRule>
  </conditionalFormatting>
  <conditionalFormatting sqref="G26:G42 F40">
    <cfRule type="colorScale" priority="6">
      <colorScale>
        <cfvo type="min"/>
        <cfvo type="percentile" val="50"/>
        <cfvo type="max"/>
        <color rgb="FFF8696B"/>
        <color rgb="FFFFEB84"/>
        <color rgb="FF63BE7B"/>
      </colorScale>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2F1EA827-5E65-4F37-B401-147F4635D017}">
            <x14:dataBar minLength="0" maxLength="100" border="1" negativeBarBorderColorSameAsPositive="0">
              <x14:cfvo type="autoMin"/>
              <x14:cfvo type="autoMax"/>
              <x14:borderColor rgb="FF638EC6"/>
              <x14:negativeFillColor rgb="FFFF0000"/>
              <x14:negativeBorderColor rgb="FFFF0000"/>
              <x14:axisColor rgb="FF000000"/>
            </x14:dataBar>
          </x14:cfRule>
          <xm:sqref>C3:C18</xm:sqref>
        </x14:conditionalFormatting>
        <x14:conditionalFormatting xmlns:xm="http://schemas.microsoft.com/office/excel/2006/main">
          <x14:cfRule type="dataBar" id="{380D60C5-8AAA-4316-B42F-E7E5C454B67A}">
            <x14:dataBar minLength="0" maxLength="100" border="1" negativeBarBorderColorSameAsPositive="0">
              <x14:cfvo type="autoMin"/>
              <x14:cfvo type="autoMax"/>
              <x14:borderColor rgb="FF638EC6"/>
              <x14:negativeFillColor rgb="FFFF0000"/>
              <x14:negativeBorderColor rgb="FFFF0000"/>
              <x14:axisColor rgb="FF000000"/>
            </x14:dataBar>
          </x14:cfRule>
          <xm:sqref>C18</xm:sqref>
        </x14:conditionalFormatting>
        <x14:conditionalFormatting xmlns:xm="http://schemas.microsoft.com/office/excel/2006/main">
          <x14:cfRule type="dataBar" id="{BDC4E00C-071F-4746-A72F-1893B31C29CA}">
            <x14:dataBar minLength="0" maxLength="100" border="1" negativeBarBorderColorSameAsPositive="0">
              <x14:cfvo type="autoMin"/>
              <x14:cfvo type="autoMax"/>
              <x14:borderColor rgb="FF638EC6"/>
              <x14:negativeFillColor rgb="FFFF0000"/>
              <x14:negativeBorderColor rgb="FFFF0000"/>
              <x14:axisColor rgb="FF000000"/>
            </x14:dataBar>
          </x14:cfRule>
          <xm:sqref>C25</xm:sqref>
        </x14:conditionalFormatting>
        <x14:conditionalFormatting xmlns:xm="http://schemas.microsoft.com/office/excel/2006/main">
          <x14:cfRule type="dataBar" id="{ABCDEC99-62A9-4554-8807-033BC3EE564A}">
            <x14:dataBar minLength="0" maxLength="100" border="1" negativeBarBorderColorSameAsPositive="0">
              <x14:cfvo type="autoMin"/>
              <x14:cfvo type="autoMax"/>
              <x14:borderColor rgb="FF638EC6"/>
              <x14:negativeFillColor rgb="FFFF0000"/>
              <x14:negativeBorderColor rgb="FFFF0000"/>
              <x14:axisColor rgb="FF000000"/>
            </x14:dataBar>
          </x14:cfRule>
          <xm:sqref>C26:C39</xm:sqref>
        </x14:conditionalFormatting>
        <x14:conditionalFormatting xmlns:xm="http://schemas.microsoft.com/office/excel/2006/main">
          <x14:cfRule type="dataBar" id="{82917C1D-771B-4EAD-9CB1-28F1D84B7BA7}">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B5D544CB-8296-443B-98B4-AAC1E7956445}">
            <x14:dataBar minLength="0" maxLength="100" border="1" negativeBarBorderColorSameAsPositive="0">
              <x14:cfvo type="autoMin"/>
              <x14:cfvo type="autoMax"/>
              <x14:borderColor rgb="FF638EC6"/>
              <x14:negativeFillColor rgb="FFFF0000"/>
              <x14:negativeBorderColor rgb="FFFF0000"/>
              <x14:axisColor rgb="FF000000"/>
            </x14:dataBar>
          </x14:cfRule>
          <xm:sqref>C40</xm:sqref>
        </x14:conditionalFormatting>
        <x14:conditionalFormatting xmlns:xm="http://schemas.microsoft.com/office/excel/2006/main">
          <x14:cfRule type="dataBar" id="{E37CA004-CADB-4582-9796-C662C41D224C}">
            <x14:dataBar minLength="0" maxLength="100" border="1" negativeBarBorderColorSameAsPositive="0">
              <x14:cfvo type="autoMin"/>
              <x14:cfvo type="autoMax"/>
              <x14:borderColor rgb="FF63C384"/>
              <x14:negativeFillColor rgb="FFFF0000"/>
              <x14:negativeBorderColor rgb="FFFF0000"/>
              <x14:axisColor rgb="FF000000"/>
            </x14:dataBar>
          </x14:cfRule>
          <xm:sqref>D3:D18</xm:sqref>
        </x14:conditionalFormatting>
        <x14:conditionalFormatting xmlns:xm="http://schemas.microsoft.com/office/excel/2006/main">
          <x14:cfRule type="dataBar" id="{1B298DE7-CED0-406D-AD23-3409BDE633AC}">
            <x14:dataBar minLength="0" maxLength="100" border="1" negativeBarBorderColorSameAsPositive="0">
              <x14:cfvo type="autoMin"/>
              <x14:cfvo type="autoMax"/>
              <x14:borderColor rgb="FF63C384"/>
              <x14:negativeFillColor rgb="FFFF0000"/>
              <x14:negativeBorderColor rgb="FFFF0000"/>
              <x14:axisColor rgb="FF000000"/>
            </x14:dataBar>
          </x14:cfRule>
          <xm:sqref>E3:E17</xm:sqref>
        </x14:conditionalFormatting>
        <x14:conditionalFormatting xmlns:xm="http://schemas.microsoft.com/office/excel/2006/main">
          <x14:cfRule type="dataBar" id="{18CBC771-68E7-4F8E-8EFB-4DDF66283D10}">
            <x14:dataBar minLength="0" maxLength="100" border="1" negativeBarBorderColorSameAsPositive="0">
              <x14:cfvo type="autoMin"/>
              <x14:cfvo type="autoMax"/>
              <x14:borderColor rgb="FFFFB628"/>
              <x14:negativeFillColor rgb="FFFF0000"/>
              <x14:negativeBorderColor rgb="FFFF0000"/>
              <x14:axisColor rgb="FF000000"/>
            </x14:dataBar>
          </x14:cfRule>
          <xm:sqref>E18</xm:sqref>
        </x14:conditionalFormatting>
        <x14:conditionalFormatting xmlns:xm="http://schemas.microsoft.com/office/excel/2006/main">
          <x14:cfRule type="dataBar" id="{10D5D69F-2EA0-4B2F-B6AC-A7B1BBCC3E2D}">
            <x14:dataBar minLength="0" maxLength="100" border="1" negativeBarBorderColorSameAsPositive="0">
              <x14:cfvo type="autoMin"/>
              <x14:cfvo type="autoMax"/>
              <x14:borderColor rgb="FF63C384"/>
              <x14:negativeFillColor rgb="FFFF0000"/>
              <x14:negativeBorderColor rgb="FFFF0000"/>
              <x14:axisColor rgb="FF000000"/>
            </x14:dataBar>
          </x14:cfRule>
          <xm:sqref>F3:F17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3"/>
  <dimension ref="B2:C20"/>
  <sheetViews>
    <sheetView showGridLines="0" topLeftCell="A13" workbookViewId="0">
      <selection activeCell="D13" sqref="D13"/>
    </sheetView>
  </sheetViews>
  <sheetFormatPr baseColWidth="10" defaultColWidth="11.42578125" defaultRowHeight="15" x14ac:dyDescent="0.25"/>
  <cols>
    <col min="1" max="1" width="5.5703125" customWidth="1"/>
    <col min="2" max="2" width="45.42578125" customWidth="1"/>
  </cols>
  <sheetData>
    <row r="2" spans="2:3" ht="15.75" x14ac:dyDescent="0.25">
      <c r="B2" s="34" t="s">
        <v>9</v>
      </c>
      <c r="C2" s="34" t="s">
        <v>1109</v>
      </c>
    </row>
    <row r="3" spans="2:3" ht="22.5" customHeight="1" x14ac:dyDescent="0.25">
      <c r="B3" s="17" t="s">
        <v>62</v>
      </c>
      <c r="C3" s="18">
        <f>COUNTIF('Activos Consolidados'!$B$5:$B$37,'Control Activos Calificados'!B3)</f>
        <v>0</v>
      </c>
    </row>
    <row r="4" spans="2:3" ht="22.5" customHeight="1" x14ac:dyDescent="0.25">
      <c r="B4" s="17" t="s">
        <v>63</v>
      </c>
      <c r="C4" s="18">
        <f>COUNTIF('Activos Consolidados'!$B$5:$B$37,'Control Activos Calificados'!B4)</f>
        <v>0</v>
      </c>
    </row>
    <row r="5" spans="2:3" ht="22.5" customHeight="1" x14ac:dyDescent="0.25">
      <c r="B5" s="17" t="s">
        <v>64</v>
      </c>
      <c r="C5" s="18">
        <f>COUNTIF('Activos Consolidados'!$B$5:$B$37,'Control Activos Calificados'!B5)</f>
        <v>0</v>
      </c>
    </row>
    <row r="6" spans="2:3" ht="22.5" customHeight="1" x14ac:dyDescent="0.25">
      <c r="B6" s="17" t="s">
        <v>65</v>
      </c>
      <c r="C6" s="18">
        <f>COUNTIF('Activos Consolidados'!$B$5:$B$37,'Control Activos Calificados'!B6)</f>
        <v>0</v>
      </c>
    </row>
    <row r="7" spans="2:3" ht="22.5" customHeight="1" x14ac:dyDescent="0.25">
      <c r="B7" s="17" t="s">
        <v>66</v>
      </c>
      <c r="C7" s="18">
        <f>COUNTIF('Activos Consolidados'!$B$5:$B$37,'Control Activos Calificados'!B7)</f>
        <v>0</v>
      </c>
    </row>
    <row r="8" spans="2:3" ht="22.5" customHeight="1" x14ac:dyDescent="0.25">
      <c r="B8" s="17" t="s">
        <v>67</v>
      </c>
      <c r="C8" s="18">
        <f>COUNTIF('Activos Consolidados'!$B$5:$B$37,'Control Activos Calificados'!B8)</f>
        <v>0</v>
      </c>
    </row>
    <row r="9" spans="2:3" ht="22.5" customHeight="1" x14ac:dyDescent="0.25">
      <c r="B9" s="17" t="s">
        <v>68</v>
      </c>
      <c r="C9" s="18">
        <f>COUNTIF('Activos Consolidados'!$B$5:$B$37,'Control Activos Calificados'!B9)</f>
        <v>0</v>
      </c>
    </row>
    <row r="10" spans="2:3" ht="22.5" customHeight="1" x14ac:dyDescent="0.25">
      <c r="B10" s="17" t="s">
        <v>69</v>
      </c>
      <c r="C10" s="18">
        <f>COUNTIF('Activos Consolidados'!$B$5:$B$37,'Control Activos Calificados'!B10)</f>
        <v>0</v>
      </c>
    </row>
    <row r="11" spans="2:3" ht="22.5" customHeight="1" x14ac:dyDescent="0.25">
      <c r="B11" s="17" t="s">
        <v>70</v>
      </c>
      <c r="C11" s="18">
        <f>COUNTIF('Activos Consolidados'!$B$5:$B$37,'Control Activos Calificados'!B11)</f>
        <v>0</v>
      </c>
    </row>
    <row r="12" spans="2:3" ht="22.5" customHeight="1" x14ac:dyDescent="0.25">
      <c r="B12" s="17" t="s">
        <v>71</v>
      </c>
      <c r="C12" s="18">
        <f>COUNTIF('Activos Consolidados'!$B$5:$B$37,'Control Activos Calificados'!B12)</f>
        <v>0</v>
      </c>
    </row>
    <row r="13" spans="2:3" ht="22.5" customHeight="1" x14ac:dyDescent="0.25">
      <c r="B13" s="17" t="s">
        <v>72</v>
      </c>
      <c r="C13" s="18">
        <f>COUNTIF('Activos Consolidados'!$B$5:$B$37,'Control Activos Calificados'!B13)</f>
        <v>0</v>
      </c>
    </row>
    <row r="14" spans="2:3" ht="22.5" customHeight="1" x14ac:dyDescent="0.25">
      <c r="B14" s="17" t="s">
        <v>73</v>
      </c>
      <c r="C14" s="18">
        <f>COUNTIF('Activos Consolidados'!$B$5:$B$37,'Control Activos Calificados'!B14)</f>
        <v>0</v>
      </c>
    </row>
    <row r="15" spans="2:3" ht="22.5" customHeight="1" x14ac:dyDescent="0.25">
      <c r="B15" s="17" t="s">
        <v>74</v>
      </c>
      <c r="C15" s="18">
        <f>COUNTIF('Activos Consolidados'!$B$5:$B$37,'Control Activos Calificados'!B15)</f>
        <v>0</v>
      </c>
    </row>
    <row r="16" spans="2:3" ht="22.5" customHeight="1" x14ac:dyDescent="0.25">
      <c r="B16" s="17" t="s">
        <v>75</v>
      </c>
      <c r="C16" s="18">
        <f>COUNTIF('Activos Consolidados'!$B$5:$B$37,'Control Activos Calificados'!B16)</f>
        <v>0</v>
      </c>
    </row>
    <row r="17" spans="2:3" ht="22.5" customHeight="1" x14ac:dyDescent="0.25">
      <c r="B17" s="17" t="s">
        <v>76</v>
      </c>
      <c r="C17" s="18">
        <f>COUNTIF('Activos Consolidados'!$B$5:$B$37,'Control Activos Calificados'!B17)</f>
        <v>0</v>
      </c>
    </row>
    <row r="18" spans="2:3" ht="15.75" x14ac:dyDescent="0.25">
      <c r="B18" s="17"/>
      <c r="C18" s="19"/>
    </row>
    <row r="20" spans="2:3" ht="23.25" x14ac:dyDescent="0.25">
      <c r="B20" s="20" t="s">
        <v>1119</v>
      </c>
      <c r="C20" s="20">
        <f>SUM(C3:C17)</f>
        <v>0</v>
      </c>
    </row>
  </sheetData>
  <conditionalFormatting sqref="C3:C18">
    <cfRule type="dataBar" priority="202">
      <dataBar>
        <cfvo type="min"/>
        <cfvo type="max"/>
        <color rgb="FF638EC6"/>
      </dataBar>
      <extLst>
        <ext xmlns:x14="http://schemas.microsoft.com/office/spreadsheetml/2009/9/main" uri="{B025F937-C7B1-47D3-B67F-A62EFF666E3E}">
          <x14:id>{3B288D35-D656-4094-BB15-908BCFF446E7}</x14:id>
        </ext>
      </extLst>
    </cfRule>
  </conditionalFormatting>
  <conditionalFormatting sqref="C18">
    <cfRule type="dataBar" priority="3">
      <dataBar>
        <cfvo type="min"/>
        <cfvo type="max"/>
        <color rgb="FF638EC6"/>
      </dataBar>
      <extLst>
        <ext xmlns:x14="http://schemas.microsoft.com/office/spreadsheetml/2009/9/main" uri="{B025F937-C7B1-47D3-B67F-A62EFF666E3E}">
          <x14:id>{3CC21386-674B-4F4E-A9C6-8A807ECC8835}</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3B288D35-D656-4094-BB15-908BCFF446E7}">
            <x14:dataBar minLength="0" maxLength="100" border="1" negativeBarBorderColorSameAsPositive="0">
              <x14:cfvo type="autoMin"/>
              <x14:cfvo type="autoMax"/>
              <x14:borderColor rgb="FF638EC6"/>
              <x14:negativeFillColor rgb="FFFF0000"/>
              <x14:negativeBorderColor rgb="FFFF0000"/>
              <x14:axisColor rgb="FF000000"/>
            </x14:dataBar>
          </x14:cfRule>
          <xm:sqref>C3:C18</xm:sqref>
        </x14:conditionalFormatting>
        <x14:conditionalFormatting xmlns:xm="http://schemas.microsoft.com/office/excel/2006/main">
          <x14:cfRule type="dataBar" id="{3CC21386-674B-4F4E-A9C6-8A807ECC8835}">
            <x14:dataBar minLength="0" maxLength="100" border="1" negativeBarBorderColorSameAsPositive="0">
              <x14:cfvo type="autoMin"/>
              <x14:cfvo type="autoMax"/>
              <x14:borderColor rgb="FF638EC6"/>
              <x14:negativeFillColor rgb="FFFF0000"/>
              <x14:negativeBorderColor rgb="FFFF0000"/>
              <x14:axisColor rgb="FF000000"/>
            </x14:dataBar>
          </x14:cfRule>
          <xm:sqref>C18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8"/>
  <dimension ref="A1:I540"/>
  <sheetViews>
    <sheetView showGridLines="0" zoomScale="70" zoomScaleNormal="70" workbookViewId="0">
      <selection activeCell="K8" sqref="K8"/>
    </sheetView>
  </sheetViews>
  <sheetFormatPr baseColWidth="10" defaultColWidth="11.42578125" defaultRowHeight="15" x14ac:dyDescent="0.25"/>
  <cols>
    <col min="1" max="2" width="19.5703125" customWidth="1"/>
    <col min="3" max="3" width="30.7109375" customWidth="1"/>
    <col min="4" max="4" width="16.7109375" customWidth="1"/>
    <col min="5" max="5" width="22.42578125" customWidth="1"/>
    <col min="6" max="7" width="16.85546875" customWidth="1"/>
    <col min="8" max="8" width="24.42578125" customWidth="1"/>
    <col min="9" max="9" width="18.85546875" style="35" hidden="1" customWidth="1"/>
  </cols>
  <sheetData>
    <row r="1" spans="1:9" ht="26.25" customHeight="1" x14ac:dyDescent="0.25">
      <c r="A1" s="266"/>
      <c r="B1" s="266"/>
      <c r="C1" s="267" t="s">
        <v>981</v>
      </c>
      <c r="D1" s="267"/>
      <c r="E1" s="267"/>
      <c r="F1" s="267"/>
      <c r="G1" s="71" t="s">
        <v>78</v>
      </c>
      <c r="H1" s="72">
        <f>+'Activos Consolidados'!L1</f>
        <v>0</v>
      </c>
      <c r="I1" s="36"/>
    </row>
    <row r="2" spans="1:9" ht="26.25" customHeight="1" x14ac:dyDescent="0.25">
      <c r="A2" s="266"/>
      <c r="B2" s="266"/>
      <c r="C2" s="267"/>
      <c r="D2" s="267"/>
      <c r="E2" s="267"/>
      <c r="F2" s="267"/>
      <c r="G2" s="71" t="s">
        <v>80</v>
      </c>
      <c r="H2" s="72">
        <f>+'Activos Consolidados'!L2</f>
        <v>0</v>
      </c>
      <c r="I2" s="36"/>
    </row>
    <row r="3" spans="1:9" ht="26.25" customHeight="1" x14ac:dyDescent="0.25">
      <c r="A3" s="266"/>
      <c r="B3" s="266"/>
      <c r="C3" s="267"/>
      <c r="D3" s="267"/>
      <c r="E3" s="267"/>
      <c r="F3" s="267"/>
      <c r="G3" s="71" t="s">
        <v>81</v>
      </c>
      <c r="H3" s="151">
        <f>+'Activos Consolidados'!L3</f>
        <v>0</v>
      </c>
      <c r="I3" s="36"/>
    </row>
    <row r="4" spans="1:9" ht="34.5" customHeight="1" x14ac:dyDescent="0.25">
      <c r="A4" s="268" t="s">
        <v>1120</v>
      </c>
      <c r="B4" s="268"/>
      <c r="C4" s="268"/>
      <c r="D4" s="268"/>
      <c r="E4" s="268"/>
      <c r="F4" s="268"/>
      <c r="G4" s="268"/>
      <c r="H4" s="268"/>
      <c r="I4" s="36"/>
    </row>
    <row r="5" spans="1:9" s="1" customFormat="1" ht="66.75" customHeight="1" x14ac:dyDescent="0.25">
      <c r="A5" s="73" t="s">
        <v>1121</v>
      </c>
      <c r="B5" s="73" t="s">
        <v>1122</v>
      </c>
      <c r="C5" s="73" t="s">
        <v>1123</v>
      </c>
      <c r="D5" s="73" t="s">
        <v>1124</v>
      </c>
      <c r="E5" s="73" t="s">
        <v>1125</v>
      </c>
      <c r="F5" s="73" t="s">
        <v>1126</v>
      </c>
      <c r="G5" s="73" t="s">
        <v>1127</v>
      </c>
      <c r="H5" s="73" t="s">
        <v>1128</v>
      </c>
      <c r="I5" s="37" t="s">
        <v>1129</v>
      </c>
    </row>
    <row r="6" spans="1:9" ht="89.25" x14ac:dyDescent="0.25">
      <c r="A6" s="74" t="str">
        <f>'Activos Consolidados'!G5</f>
        <v>ACTAS</v>
      </c>
      <c r="B6" s="74" t="str">
        <f>'Activos Consolidados'!H5</f>
        <v>Actas de eliminaciones documentales</v>
      </c>
      <c r="C6" s="75" t="str">
        <f>'Activos Consolidados'!I5</f>
        <v>Conjunto de documentos en los cuales se evidencia el proceso de eliminación documental, resultado de la aplicación de las disposiciones finales registradas para series y subseries en Tablas de Retención Documental.</v>
      </c>
      <c r="D6" s="76" t="str">
        <f>'Activos Consolidados'!J5</f>
        <v>CASTELLANO</v>
      </c>
      <c r="E6" s="76" t="str">
        <f>'Activos Consolidados'!K5</f>
        <v>ELECTRÓNICO</v>
      </c>
      <c r="F6" s="76" t="str">
        <f>'Activos Consolidados'!M5</f>
        <v>pdf</v>
      </c>
      <c r="G6" s="74" t="str">
        <f>'Activos Consolidados'!N5</f>
        <v xml:space="preserve">Ciudadanía
</v>
      </c>
      <c r="H6" s="74" t="str">
        <f>'Activos Consolidados'!O5</f>
        <v>Disponible. Información que se puede consultar por solicitud en el archivo central.</v>
      </c>
      <c r="I6" s="70" t="s">
        <v>1130</v>
      </c>
    </row>
    <row r="7" spans="1:9" ht="89.25" x14ac:dyDescent="0.25">
      <c r="A7" s="74" t="str">
        <f>'Activos Consolidados'!G6</f>
        <v>CONSECUTIVO DE COMUNICACIONES OFICIALES</v>
      </c>
      <c r="B7" s="74" t="str">
        <f>'Activos Consolidados'!H6</f>
        <v>Consecutivo de Comunicaciones Oficiales Externas Enviadas</v>
      </c>
      <c r="C7" s="75" t="str">
        <f>'Activos Consolidados'!I6</f>
        <v>Copia de las comunicaciones oficiales enviadas que conforman un registro consecutivo en razón del número de radicación y se administran en la unidad de correspondencia o la que haga sus veces.</v>
      </c>
      <c r="D7" s="76" t="str">
        <f>'Activos Consolidados'!J6</f>
        <v>CASTELLANO</v>
      </c>
      <c r="E7" s="76" t="str">
        <f>'Activos Consolidados'!K6</f>
        <v>FÍSICO</v>
      </c>
      <c r="F7" s="76" t="str">
        <f>'Activos Consolidados'!M6</f>
        <v xml:space="preserve">Documento Impreso </v>
      </c>
      <c r="G7" s="74" t="str">
        <f>'Activos Consolidados'!N6</f>
        <v xml:space="preserve">Ciudadanía 
</v>
      </c>
      <c r="H7" s="74" t="str">
        <f>'Activos Consolidados'!O6</f>
        <v>Disponible. Información que se puede consultar por solicitud en el archivo central.</v>
      </c>
      <c r="I7" s="38" t="str">
        <f>'Activos Consolidados'!AN6</f>
        <v>1) INFORMACIÓN PÚBLICA</v>
      </c>
    </row>
    <row r="8" spans="1:9" ht="89.25" x14ac:dyDescent="0.25">
      <c r="A8" s="74" t="str">
        <f>'Activos Consolidados'!G7</f>
        <v>CONSECUTIVO DE COMUNICACIONES OFICIALES</v>
      </c>
      <c r="B8" s="74" t="str">
        <f>'Activos Consolidados'!H7</f>
        <v>Consecutivo de Comunicaciones Oficiales Externas Recibidas</v>
      </c>
      <c r="C8" s="75" t="str">
        <f>'Activos Consolidados'!I7</f>
        <v>Copia de las comunicaciones oficiales recibidas que conforman un registro consecutivo en razón del número de radicación y se administran en la unidad de correspondencia o la que haga sus veces.</v>
      </c>
      <c r="D8" s="76" t="str">
        <f>'Activos Consolidados'!J7</f>
        <v>CASTELLANO</v>
      </c>
      <c r="E8" s="76" t="str">
        <f>'Activos Consolidados'!K7</f>
        <v>FÍSICO</v>
      </c>
      <c r="F8" s="76" t="str">
        <f>'Activos Consolidados'!M7</f>
        <v xml:space="preserve">Documento Impreso </v>
      </c>
      <c r="G8" s="74" t="str">
        <f>'Activos Consolidados'!N7</f>
        <v xml:space="preserve">Ciudadanía
</v>
      </c>
      <c r="H8" s="74" t="str">
        <f>'Activos Consolidados'!O7</f>
        <v>Disponible. Información que se puede consultar por solicitud en el archivo central.</v>
      </c>
      <c r="I8" s="38" t="str">
        <f>'Activos Consolidados'!AN7</f>
        <v>1) INFORMACIÓN PÚBLICA</v>
      </c>
    </row>
    <row r="9" spans="1:9" ht="76.5" x14ac:dyDescent="0.25">
      <c r="A9" s="74" t="str">
        <f>'Activos Consolidados'!G8</f>
        <v>CONSECUTIVO DE COMUNICACIONES OFICIALES</v>
      </c>
      <c r="B9" s="74" t="str">
        <f>'Activos Consolidados'!H8</f>
        <v>Consecutivo de Comunicaciones Oficiales Internas</v>
      </c>
      <c r="C9" s="75" t="str">
        <f>'Activos Consolidados'!I8</f>
        <v>Comunicaciones oficiales internas que conforman un registro consecutivo en razón del número de radicación y se administran en la unidad de correspondencia o la que haga sus veces.</v>
      </c>
      <c r="D9" s="76" t="str">
        <f>'Activos Consolidados'!J8</f>
        <v>CASTELLANO</v>
      </c>
      <c r="E9" s="76" t="str">
        <f>'Activos Consolidados'!K8</f>
        <v>FÍSICO</v>
      </c>
      <c r="F9" s="76" t="str">
        <f>'Activos Consolidados'!M8</f>
        <v xml:space="preserve">Documento Impreso </v>
      </c>
      <c r="G9" s="74" t="str">
        <f>'Activos Consolidados'!N8</f>
        <v xml:space="preserve">Ciudadanía
</v>
      </c>
      <c r="H9" s="74" t="str">
        <f>'Activos Consolidados'!O8</f>
        <v>Disponible. Información que se puede consultar por solicitud en el archivo central.</v>
      </c>
      <c r="I9" s="38" t="str">
        <f>'Activos Consolidados'!AN8</f>
        <v>1) INFORMACIÓN PÚBLICA</v>
      </c>
    </row>
    <row r="10" spans="1:9" ht="89.25" x14ac:dyDescent="0.25">
      <c r="A10" s="74" t="str">
        <f>'Activos Consolidados'!G9</f>
        <v>INFORMES</v>
      </c>
      <c r="B10" s="74" t="str">
        <f>'Activos Consolidados'!H9</f>
        <v>Informes de Gestión del Servicio al Ciudadano</v>
      </c>
      <c r="C10" s="75" t="str">
        <f>'Activos Consolidados'!I9</f>
        <v>Documento que contiene el detalle de las acciones realizadas para la atención de los requerimientos presentados por las personas, corporaciones o entidades del estado ante la UPRA, así como las estrategias utilizadas.</v>
      </c>
      <c r="D10" s="76" t="str">
        <f>'Activos Consolidados'!J9</f>
        <v>CASTELLANO</v>
      </c>
      <c r="E10" s="76" t="str">
        <f>'Activos Consolidados'!K9</f>
        <v>ELECTRÓNICO</v>
      </c>
      <c r="F10" s="76" t="str">
        <f>'Activos Consolidados'!M9</f>
        <v>pdf</v>
      </c>
      <c r="G10" s="74" t="str">
        <f>'Activos Consolidados'!N9</f>
        <v xml:space="preserve">Ciudadanía
</v>
      </c>
      <c r="H10" s="74" t="str">
        <f>'Activos Consolidados'!O9</f>
        <v>Disponible. Información que se puede consultar por solicitud en el archivo central.</v>
      </c>
      <c r="I10" s="38" t="str">
        <f>'Activos Consolidados'!AN9</f>
        <v>1) INFORMACIÓN PÚBLICA</v>
      </c>
    </row>
    <row r="11" spans="1:9" ht="102" x14ac:dyDescent="0.25">
      <c r="A11" s="74" t="str">
        <f>'Activos Consolidados'!G10</f>
        <v>INFORMES</v>
      </c>
      <c r="B11" s="74" t="str">
        <f>'Activos Consolidados'!H10</f>
        <v>Informes de Gestión del Servicio al Ciudadano y Seguimiento a la Gestión de la Información</v>
      </c>
      <c r="C11" s="75" t="str">
        <f>'Activos Consolidados'!I10</f>
        <v>Documento que contiene el detalle de las acciones realizadas para la atención de los requerimientos presentados por las personas, corporaciones o entidades del estado ante la UPRA, así como las estrategias utilizadas para su seguimiento y control.</v>
      </c>
      <c r="D11" s="76" t="str">
        <f>'Activos Consolidados'!J10</f>
        <v>CASTELLANO</v>
      </c>
      <c r="E11" s="76" t="str">
        <f>'Activos Consolidados'!K10</f>
        <v>ELECTRÓNICO</v>
      </c>
      <c r="F11" s="76" t="str">
        <f>'Activos Consolidados'!M10</f>
        <v>pdf</v>
      </c>
      <c r="G11" s="74" t="str">
        <f>'Activos Consolidados'!N10</f>
        <v xml:space="preserve">Ciudadanía
</v>
      </c>
      <c r="H11" s="74" t="str">
        <f>'Activos Consolidados'!O10</f>
        <v>Disponible. Información que se puede consultar por solicitud en el archivo central.</v>
      </c>
      <c r="I11" s="38" t="str">
        <f>'Activos Consolidados'!AN10</f>
        <v>1) INFORMACIÓN PÚBLICA</v>
      </c>
    </row>
    <row r="12" spans="1:9" ht="165.75" x14ac:dyDescent="0.25">
      <c r="A12" s="74" t="str">
        <f>'Activos Consolidados'!G11</f>
        <v>INFORMES</v>
      </c>
      <c r="B12" s="74" t="str">
        <f>'Activos Consolidados'!H11</f>
        <v>Informes de PQRSD</v>
      </c>
      <c r="C12" s="75" t="str">
        <f>'Activos Consolidados'!I11</f>
        <v>El presente documento corresponde al Informe de Peticiones, Quejas, Reclamos, Sugerencias y Denuncias (PQRSD) recibidas y atendidas por las dependencias de la UPRA, con el fin de determinar la oportunidad de las respuestas y formular las recomendaciones a la Alta Dirección y a los responsables de los procesos, que conlleven al mejoramiento continuo de la Entidad y con ellas, afianzar la confianza del ciudadano en las instituciones</v>
      </c>
      <c r="D12" s="76" t="str">
        <f>'Activos Consolidados'!J11</f>
        <v>CASTELLANO</v>
      </c>
      <c r="E12" s="76" t="str">
        <f>'Activos Consolidados'!K11</f>
        <v>FÍSICO Y ELECTRÓNICO</v>
      </c>
      <c r="F12" s="76" t="str">
        <f>'Activos Consolidados'!M11</f>
        <v>pdf, docx</v>
      </c>
      <c r="G12" s="74" t="str">
        <f>'Activos Consolidados'!N11</f>
        <v xml:space="preserve">Ciudadanía
</v>
      </c>
      <c r="H12" s="74" t="str">
        <f>'Activos Consolidados'!O11</f>
        <v>Disponible. Información que se puede consultar por solicitud en el archivo central.</v>
      </c>
      <c r="I12" s="38" t="str">
        <f>'Activos Consolidados'!AN11</f>
        <v>1) INFORMACIÓN PÚBLICA</v>
      </c>
    </row>
    <row r="13" spans="1:9" ht="165.75" x14ac:dyDescent="0.25">
      <c r="A13" s="74" t="str">
        <f>'Activos Consolidados'!G12</f>
        <v>INSTRUMENTOS ARCHIVÍSTICOS</v>
      </c>
      <c r="B13" s="74" t="str">
        <f>'Activos Consolidados'!H12</f>
        <v>Bancos terminológicos de series y subseries documentales</v>
      </c>
      <c r="C13" s="75" t="str">
        <f>'Activos Consolidados'!I12</f>
        <v>El Banco Terminológico es el instrumento archivístico elaborado, el cual estandariza la denominación de series y subseries documentales producidas en razón de las funciones de la entidad. Además se constituye en una herramienta que facilita los procesos de valoración de documentos y elaboración de Tablas de Retención Documental al ofrecer tiempos mínimos de retención documental y una propuesta de disposición final.</v>
      </c>
      <c r="D13" s="76" t="str">
        <f>'Activos Consolidados'!J12</f>
        <v>CASTELLANO</v>
      </c>
      <c r="E13" s="76" t="str">
        <f>'Activos Consolidados'!K12</f>
        <v>ELECTRONICO</v>
      </c>
      <c r="F13" s="76" t="str">
        <f>'Activos Consolidados'!M12</f>
        <v>docx, xlsx, pdf</v>
      </c>
      <c r="G13" s="74" t="str">
        <f>'Activos Consolidados'!N12</f>
        <v xml:space="preserve">Ciudadanía
</v>
      </c>
      <c r="H13" s="74" t="str">
        <f>'Activos Consolidados'!O12</f>
        <v>Disponible. Información que se puede consultar por solicitud en el archivo central.</v>
      </c>
      <c r="I13" s="38" t="str">
        <f>'Activos Consolidados'!AN12</f>
        <v>1) INFORMACIÓN PÚBLICA</v>
      </c>
    </row>
    <row r="14" spans="1:9" ht="127.5" x14ac:dyDescent="0.25">
      <c r="A14" s="74" t="str">
        <f>'Activos Consolidados'!G13</f>
        <v>INSTRUMENTOS ARCHIVÍSTICOS</v>
      </c>
      <c r="B14" s="74" t="str">
        <f>'Activos Consolidados'!H13</f>
        <v>Inventarios Documentales</v>
      </c>
      <c r="C14" s="75" t="str">
        <f>'Activos Consolidados'!I13</f>
        <v>El inventario documental es una herramienta archivística que describe la relación sistemática y detallada de las unidades documentales existentes en los archivos. Es un instrumento de consulta que permite localizar los expedientes de un archivo, ya sea para transferencias, baja documental o inventario general. </v>
      </c>
      <c r="D14" s="76" t="str">
        <f>'Activos Consolidados'!J13</f>
        <v>CASTELLANO</v>
      </c>
      <c r="E14" s="76" t="str">
        <f>'Activos Consolidados'!K13</f>
        <v>FÍSICO Y ELECTRÓNICO</v>
      </c>
      <c r="F14" s="76" t="str">
        <f>'Activos Consolidados'!M13</f>
        <v>xlsx, documento impreso</v>
      </c>
      <c r="G14" s="74" t="str">
        <f>'Activos Consolidados'!N13</f>
        <v xml:space="preserve">Ciudadanía
</v>
      </c>
      <c r="H14" s="74" t="str">
        <f>'Activos Consolidados'!O13</f>
        <v>Disponible. Información que se puede consultar por solicitud en el archivo central.</v>
      </c>
      <c r="I14" s="38" t="e">
        <f>'Activos Consolidados'!#REF!</f>
        <v>#REF!</v>
      </c>
    </row>
    <row r="15" spans="1:9" ht="153" x14ac:dyDescent="0.25">
      <c r="A15" s="74" t="str">
        <f>'Activos Consolidados'!G14</f>
        <v>PETICIONES, QUEJAS, RECLAMOS, SUGERENCIAS Y DENUNCIAS -PQRSD</v>
      </c>
      <c r="B15" s="74" t="str">
        <f>'Activos Consolidados'!H14</f>
        <v>N/A</v>
      </c>
      <c r="C15" s="75" t="str">
        <f>'Activos Consolidados'!I14</f>
        <v>Derecho al que todas las personas tienen de presentar peticiones, quejas, reclamos, sugerencias, etc, de manera respetuosa a las autoridades por motivos de interés general o particular y a obtener pronta respuesta. Todas las personas tienen derecho a presentar peticiones respetuosas a las autoridades por motivos de interés general o particular y a obtener pronta resolución.</v>
      </c>
      <c r="D15" s="76" t="str">
        <f>'Activos Consolidados'!J14</f>
        <v>CASTELLANO</v>
      </c>
      <c r="E15" s="76" t="str">
        <f>'Activos Consolidados'!K14</f>
        <v>FÍSICO Y ELECTRÓNICO</v>
      </c>
      <c r="F15" s="76" t="str">
        <f>'Activos Consolidados'!M14</f>
        <v xml:space="preserve">pdf, documento impreso </v>
      </c>
      <c r="G15" s="74" t="str">
        <f>'Activos Consolidados'!N14</f>
        <v xml:space="preserve">Directivos, Funcionarios, Colaboradores 
</v>
      </c>
      <c r="H15" s="74" t="str">
        <f>'Activos Consolidados'!O14</f>
        <v>Disponible. Información que se puede consultar por solicitud en el archivo central.</v>
      </c>
      <c r="I15" s="38" t="e">
        <f>'Activos Consolidados'!#REF!</f>
        <v>#REF!</v>
      </c>
    </row>
    <row r="16" spans="1:9" ht="127.5" x14ac:dyDescent="0.25">
      <c r="A16" s="74" t="str">
        <f>'Activos Consolidados'!G15</f>
        <v>PLANES</v>
      </c>
      <c r="B16" s="74" t="str">
        <f>'Activos Consolidados'!H15</f>
        <v>Planes institucionales de archivo - PINAR</v>
      </c>
      <c r="C16" s="75" t="str">
        <f>'Activos Consolidados'!I15</f>
        <v>El Plan Institucional de Archivos es un instrumento archivístico que permite agrupar la planeación, seguimiento e implementación de aspectos relevantes de los procesos de gestión documental y administración de archivos en cumplimiento de las normas y directrices determinadas por el Archivo General de la Nación – AGN.</v>
      </c>
      <c r="D16" s="76" t="str">
        <f>'Activos Consolidados'!J15</f>
        <v>CASTELLANO</v>
      </c>
      <c r="E16" s="76" t="str">
        <f>'Activos Consolidados'!K15</f>
        <v>FÍSICO Y ELECTRÓNICO</v>
      </c>
      <c r="F16" s="76" t="str">
        <f>'Activos Consolidados'!M15</f>
        <v>docx, xlsx, pdf</v>
      </c>
      <c r="G16" s="74" t="str">
        <f>'Activos Consolidados'!N15</f>
        <v xml:space="preserve">Ciudadanía
</v>
      </c>
      <c r="H16" s="74" t="str">
        <f>'Activos Consolidados'!O15</f>
        <v>Disponible. Información que se puede consultar por solicitud en el archivo central.</v>
      </c>
      <c r="I16" s="38" t="e">
        <f>'Activos Consolidados'!#REF!</f>
        <v>#REF!</v>
      </c>
    </row>
    <row r="17" spans="1:9" ht="242.25" x14ac:dyDescent="0.25">
      <c r="A17" s="74" t="str">
        <f>'Activos Consolidados'!G16</f>
        <v>INSTRUMENTOS ARCHIVÍSTICOS</v>
      </c>
      <c r="B17" s="74" t="str">
        <f>'Activos Consolidados'!H16</f>
        <v>Programa de Gestión Documental</v>
      </c>
      <c r="C17" s="75" t="str">
        <f>'Activos Consolidados'!I16</f>
        <v>Instrumento archivístico que permite establecer los componentes de la Gestión Documental, desde la planeación, producción, gestión, trámite, organización, transferencias y disposición final de los documentos, a partir de la valoración y/o. Optimiza la trazabilidad de la información producida en las diferentes etapas del ciclo vital del documento independientemente del medio de registro y almacenamiento, atendiendo la necesidad de mejora continua del proceso de gestión documental; plantea actividades para ejecutar en las etapas de creación, mantenimiento, difusión y administración de documentos.</v>
      </c>
      <c r="D17" s="76" t="str">
        <f>'Activos Consolidados'!J16</f>
        <v>CASTELLANO</v>
      </c>
      <c r="E17" s="76" t="str">
        <f>'Activos Consolidados'!K16</f>
        <v>ELECTRÓNICO</v>
      </c>
      <c r="F17" s="76" t="str">
        <f>'Activos Consolidados'!M16</f>
        <v>pdf, docx</v>
      </c>
      <c r="G17" s="74" t="str">
        <f>'Activos Consolidados'!N16</f>
        <v xml:space="preserve">Ciudadanía
</v>
      </c>
      <c r="H17" s="74" t="str">
        <f>'Activos Consolidados'!O16</f>
        <v>Disponible. Información que se puede consultar por solicitud en el archivo central.</v>
      </c>
      <c r="I17" s="38" t="e">
        <f>'Activos Consolidados'!#REF!</f>
        <v>#REF!</v>
      </c>
    </row>
    <row r="18" spans="1:9" ht="191.25" x14ac:dyDescent="0.25">
      <c r="A18" s="74" t="str">
        <f>'Activos Consolidados'!G17</f>
        <v>INSTRUMENTOS ARCHIVÍSTICOS</v>
      </c>
      <c r="B18" s="74" t="str">
        <f>'Activos Consolidados'!H17</f>
        <v>Tablas de Retención Documental - TRD</v>
      </c>
      <c r="C18" s="75" t="str">
        <f>'Activos Consolidados'!I17</f>
        <v>Las Tablas de Retención Documental (TRD) son un instrumento archivístico que ayuda a identificar la vida útil de la información de una organización o individuo. Las TRD son un listado de series y subseries con sus respectivos tipos documentales, a las cuales se les asigna el tiempo de permanencia en cada etapa del ciclo vital de los documentos y su disposición final. Las TRD se elaboran para los documentos activos que se producen con fines administrativos en las oficinas.</v>
      </c>
      <c r="D18" s="76" t="str">
        <f>'Activos Consolidados'!J17</f>
        <v>CASTELLANO</v>
      </c>
      <c r="E18" s="76" t="str">
        <f>'Activos Consolidados'!K17</f>
        <v>FÍSICO Y ELECTRÓNICO</v>
      </c>
      <c r="F18" s="76" t="str">
        <f>'Activos Consolidados'!M17</f>
        <v>xlsx, pdf, docx</v>
      </c>
      <c r="G18" s="74" t="str">
        <f>'Activos Consolidados'!N17</f>
        <v xml:space="preserve">Ciudadanía
</v>
      </c>
      <c r="H18" s="74" t="str">
        <f>'Activos Consolidados'!O17</f>
        <v>Disponible. Información que se puede consultar por solicitud en el archivo central.</v>
      </c>
      <c r="I18" s="38" t="e">
        <f>'Activos Consolidados'!#REF!</f>
        <v>#REF!</v>
      </c>
    </row>
    <row r="19" spans="1:9" ht="76.5" x14ac:dyDescent="0.25">
      <c r="A19" s="74" t="str">
        <f>'Activos Consolidados'!G18</f>
        <v>PLANES</v>
      </c>
      <c r="B19" s="74" t="str">
        <f>'Activos Consolidados'!H18</f>
        <v>Planes de Valoración</v>
      </c>
      <c r="C19" s="75" t="str">
        <f>'Activos Consolidados'!I18</f>
        <v>Se define como fase del tratamiento archivístico que consiste en analizar y determinar los valores primarios y secundarios de las series documentales, fijando los plazos de transferencia, acceso y conservación</v>
      </c>
      <c r="D19" s="76" t="str">
        <f>'Activos Consolidados'!J18</f>
        <v>CASTELLANO</v>
      </c>
      <c r="E19" s="76" t="str">
        <f>'Activos Consolidados'!K18</f>
        <v>ELECTRONICO</v>
      </c>
      <c r="F19" s="76" t="str">
        <f>'Activos Consolidados'!M18</f>
        <v xml:space="preserve">docx, xlsx </v>
      </c>
      <c r="G19" s="74" t="str">
        <f>'Activos Consolidados'!N18</f>
        <v xml:space="preserve">Ciudadanía
</v>
      </c>
      <c r="H19" s="74" t="str">
        <f>'Activos Consolidados'!O18</f>
        <v>Disponible. Información que se puede consultar por solicitud en el archivo central.</v>
      </c>
      <c r="I19" s="38" t="e">
        <f>'Activos Consolidados'!#REF!</f>
        <v>#REF!</v>
      </c>
    </row>
    <row r="20" spans="1:9" ht="114.75" x14ac:dyDescent="0.25">
      <c r="A20" s="74" t="str">
        <f>'Activos Consolidados'!G19</f>
        <v>PLANES</v>
      </c>
      <c r="B20" s="74" t="str">
        <f>'Activos Consolidados'!H19</f>
        <v>Planes de preservación y conservación  a largo plazo</v>
      </c>
      <c r="C20" s="75" t="str">
        <f>'Activos Consolidados'!I19</f>
        <v>Documento que establece las acciones a corto, mediano y largo plazo que tienen como fin implementar los programas, estrategias, procesos y procedimientos, tendientes a asegurar la preservación a largo plazo de los documentos electrónicos de archivo.</v>
      </c>
      <c r="D20" s="76" t="str">
        <f>'Activos Consolidados'!J19</f>
        <v>CASTELLANO</v>
      </c>
      <c r="E20" s="76" t="str">
        <f>'Activos Consolidados'!K19</f>
        <v>ELECTRONICO</v>
      </c>
      <c r="F20" s="76" t="str">
        <f>'Activos Consolidados'!M19</f>
        <v xml:space="preserve">docx, xlsx. pdf </v>
      </c>
      <c r="G20" s="74" t="str">
        <f>'Activos Consolidados'!N19</f>
        <v xml:space="preserve">Ciudadanía
</v>
      </c>
      <c r="H20" s="74" t="str">
        <f>'Activos Consolidados'!O19</f>
        <v>Disponible. Información que se puede consultar por solicitud en el archivo central.</v>
      </c>
      <c r="I20" s="38" t="e">
        <f>'Activos Consolidados'!#REF!</f>
        <v>#REF!</v>
      </c>
    </row>
    <row r="21" spans="1:9" ht="89.25" x14ac:dyDescent="0.25">
      <c r="A21" s="74" t="str">
        <f>'Activos Consolidados'!G20</f>
        <v>PLANES DE TRANSFERENCIAS DOCUMENTALES</v>
      </c>
      <c r="B21" s="74" t="str">
        <f>'Activos Consolidados'!H20</f>
        <v>Planes de transferencias documentales primarias</v>
      </c>
      <c r="C21" s="75" t="str">
        <f>'Activos Consolidados'!I20</f>
        <v>Registro del proceso técnico, administrativo y legal mediante el cual se trasladan los documentos  del archivo de gestión al archivo central, según los tiempos de retención establecidos en tablas de retención documental.</v>
      </c>
      <c r="D21" s="76" t="str">
        <f>'Activos Consolidados'!J20</f>
        <v>CASTELLANO</v>
      </c>
      <c r="E21" s="76" t="str">
        <f>'Activos Consolidados'!K20</f>
        <v>ELECTRONICO</v>
      </c>
      <c r="F21" s="76" t="str">
        <f>'Activos Consolidados'!M20</f>
        <v xml:space="preserve">docx, xlsx. pdf </v>
      </c>
      <c r="G21" s="74" t="str">
        <f>'Activos Consolidados'!N20</f>
        <v xml:space="preserve">Ciudadanía
</v>
      </c>
      <c r="H21" s="74" t="str">
        <f>'Activos Consolidados'!O20</f>
        <v>Disponible. Información que se puede consultar por solicitud en el archivo central.</v>
      </c>
      <c r="I21" s="38" t="e">
        <f>'Activos Consolidados'!#REF!</f>
        <v>#REF!</v>
      </c>
    </row>
    <row r="22" spans="1:9" ht="89.25" x14ac:dyDescent="0.25">
      <c r="A22" s="74" t="str">
        <f>'Activos Consolidados'!G21</f>
        <v>PLANES DE TRANSFERENCIAS DOCUMENTALES</v>
      </c>
      <c r="B22" s="74" t="str">
        <f>'Activos Consolidados'!H21</f>
        <v>Planes de transferencias documentales secundarias</v>
      </c>
      <c r="C22" s="75" t="str">
        <f>'Activos Consolidados'!I21</f>
        <v>Registro del proceso técnico, administrativo y legal mediante el cual se trasladan los documentos  del archivo central al archivo histórico, según los tiempos de retención establecidos en tablas de retención documental.</v>
      </c>
      <c r="D22" s="76" t="str">
        <f>'Activos Consolidados'!J21</f>
        <v>CASTELLANO</v>
      </c>
      <c r="E22" s="76" t="str">
        <f>'Activos Consolidados'!K21</f>
        <v>ELECTRONICO</v>
      </c>
      <c r="F22" s="76" t="str">
        <f>'Activos Consolidados'!M21</f>
        <v xml:space="preserve">docx, xlsx. pdf </v>
      </c>
      <c r="G22" s="74" t="str">
        <f>'Activos Consolidados'!N21</f>
        <v xml:space="preserve">Ciudadanía
</v>
      </c>
      <c r="H22" s="74" t="str">
        <f>'Activos Consolidados'!O21</f>
        <v>Disponible. Información que se puede consultar por solicitud en el archivo central.</v>
      </c>
      <c r="I22" s="38" t="e">
        <f>'Activos Consolidados'!#REF!</f>
        <v>#REF!</v>
      </c>
    </row>
    <row r="23" spans="1:9" ht="102" x14ac:dyDescent="0.25">
      <c r="A23" s="74" t="str">
        <f>'Activos Consolidados'!G22</f>
        <v>PROYECTOS</v>
      </c>
      <c r="B23" s="74" t="str">
        <f>'Activos Consolidados'!H22</f>
        <v>Proyecto del sistema de gestión de documentos electrónicos de archivos (SGDEA) Sistema de Gestión de Documentos Electrónicos de Archivo</v>
      </c>
      <c r="C23" s="75" t="str">
        <f>'Activos Consolidados'!I22</f>
        <v>Documento que evidencia la necesidad de la gestión de la información documental para la implementación de un sistema de gestión de documentos electrónicos de archivo (SGDEA) en la UPRA.</v>
      </c>
      <c r="D23" s="76" t="str">
        <f>'Activos Consolidados'!J22</f>
        <v>CASTELLANO</v>
      </c>
      <c r="E23" s="76" t="str">
        <f>'Activos Consolidados'!K22</f>
        <v>ELECTRONICO</v>
      </c>
      <c r="F23" s="76" t="str">
        <f>'Activos Consolidados'!M22</f>
        <v xml:space="preserve">docx, xlsx. Pdf, Power Point </v>
      </c>
      <c r="G23" s="74" t="str">
        <f>'Activos Consolidados'!N22</f>
        <v xml:space="preserve">Ciudadanía
</v>
      </c>
      <c r="H23" s="74" t="str">
        <f>'Activos Consolidados'!O22</f>
        <v>Disponible. Información que se puede consultar por solicitud en el archivo central.</v>
      </c>
      <c r="I23" s="38" t="e">
        <f>'Activos Consolidados'!#REF!</f>
        <v>#REF!</v>
      </c>
    </row>
    <row r="24" spans="1:9" ht="51" x14ac:dyDescent="0.25">
      <c r="A24" s="74" t="str">
        <f>'Activos Consolidados'!G23</f>
        <v>REGISTRO DE CONSULTA Y PRÉSTAMO DOCUMENTAL</v>
      </c>
      <c r="B24" s="74" t="str">
        <f>'Activos Consolidados'!H23</f>
        <v>N/A</v>
      </c>
      <c r="C24" s="75" t="str">
        <f>'Activos Consolidados'!I23</f>
        <v>Solicitudes de los usuarios de información de la UPRA sobre expedientes físicos o electrónicos existentes en el archivo de central.</v>
      </c>
      <c r="D24" s="76" t="str">
        <f>'Activos Consolidados'!J23</f>
        <v>CASTELLANO</v>
      </c>
      <c r="E24" s="76" t="str">
        <f>'Activos Consolidados'!K23</f>
        <v>ELECTRONICO</v>
      </c>
      <c r="F24" s="76" t="str">
        <f>'Activos Consolidados'!M23</f>
        <v xml:space="preserve">docx, xlsx </v>
      </c>
      <c r="G24" s="74" t="str">
        <f>'Activos Consolidados'!N23</f>
        <v xml:space="preserve">Funcionarios y Colaboradores de la UPRA </v>
      </c>
      <c r="H24" s="74" t="str">
        <f>'Activos Consolidados'!O23</f>
        <v>Disponible. Información que se puede consultar por solicitud en el archivo central.</v>
      </c>
      <c r="I24" s="38" t="e">
        <f>'Activos Consolidados'!#REF!</f>
        <v>#REF!</v>
      </c>
    </row>
    <row r="25" spans="1:9" ht="89.25" x14ac:dyDescent="0.25">
      <c r="A25" s="74" t="str">
        <f>'Activos Consolidados'!G24</f>
        <v>TRANSFERENCIAS DOCUMENTALES</v>
      </c>
      <c r="B25" s="74" t="str">
        <f>'Activos Consolidados'!H24</f>
        <v>Transferencias documentales primarias</v>
      </c>
      <c r="C25" s="75" t="str">
        <f>'Activos Consolidados'!I24</f>
        <v>Registro del proceso técnico, administrativo y legal mediante el cual se trasladan los documentos  del archivo de gestión al archivo central, según los tiempos de retención establecidos en tablas de retención documental.</v>
      </c>
      <c r="D25" s="76" t="str">
        <f>'Activos Consolidados'!J24</f>
        <v>CASTELLANO</v>
      </c>
      <c r="E25" s="76" t="str">
        <f>'Activos Consolidados'!K24</f>
        <v>FÍSICO Y ELECTRÓNICO</v>
      </c>
      <c r="F25" s="76" t="str">
        <f>'Activos Consolidados'!M24</f>
        <v xml:space="preserve">docx, xlsx. pdf </v>
      </c>
      <c r="G25" s="74" t="str">
        <f>'Activos Consolidados'!N24</f>
        <v>Ciudadanía</v>
      </c>
      <c r="H25" s="74" t="str">
        <f>'Activos Consolidados'!O24</f>
        <v>Disponible. Información que se puede consultar por solicitud en el archivo central.</v>
      </c>
      <c r="I25" s="38" t="e">
        <f>'Activos Consolidados'!#REF!</f>
        <v>#REF!</v>
      </c>
    </row>
    <row r="26" spans="1:9" ht="89.25" x14ac:dyDescent="0.25">
      <c r="A26" s="74" t="str">
        <f>'Activos Consolidados'!G25</f>
        <v>COMPROBANTES DEL ALMACÉN</v>
      </c>
      <c r="B26" s="74" t="str">
        <f>'Activos Consolidados'!H25</f>
        <v>Comprobantes de Devolución de Bienes de la Unidad</v>
      </c>
      <c r="C26" s="75" t="str">
        <f>'Activos Consolidados'!I25</f>
        <v>Documento oficial que acredita la devolución de un Bien mueble tangible o intangible de la entidad, constituyéndose así en el soporte para legalizar los registros en inventario y efectuar los asientos de contabilidad.</v>
      </c>
      <c r="D26" s="76" t="str">
        <f>'Activos Consolidados'!J25</f>
        <v>CASTELLANO</v>
      </c>
      <c r="E26" s="76" t="str">
        <f>'Activos Consolidados'!K25</f>
        <v>FÍSICO Y ELECTRÓNICO</v>
      </c>
      <c r="F26" s="76" t="str">
        <f>'Activos Consolidados'!M25</f>
        <v>pdf</v>
      </c>
      <c r="G26" s="74" t="str">
        <f>'Activos Consolidados'!N25</f>
        <v xml:space="preserve">Directivos y Funcionarios
</v>
      </c>
      <c r="H26" s="74" t="str">
        <f>'Activos Consolidados'!O25</f>
        <v>Disponible. Información que se puede consultar por solicitud en el archivo central.</v>
      </c>
      <c r="I26" s="38" t="str">
        <f>'Activos Consolidados'!AN13</f>
        <v>1) INFORMACIÓN PÚBLICA</v>
      </c>
    </row>
    <row r="27" spans="1:9" ht="89.25" x14ac:dyDescent="0.25">
      <c r="A27" s="74" t="str">
        <f>'Activos Consolidados'!G26</f>
        <v>COMPROBANTES DEL ALMACÉN</v>
      </c>
      <c r="B27" s="74" t="str">
        <f>'Activos Consolidados'!H26</f>
        <v>Comprobantes de ingreso de bienes del almacén</v>
      </c>
      <c r="C27" s="75" t="str">
        <f>'Activos Consolidados'!I26</f>
        <v>Documento oficial que acredita el ingreso de bienes o elementos adquiridos por la entidad, constituyéndose así en el soporte para legalizar los registros en inventario y efectuar los asientos de contabilidad.</v>
      </c>
      <c r="D27" s="76" t="str">
        <f>'Activos Consolidados'!J26</f>
        <v>CASTELLANO</v>
      </c>
      <c r="E27" s="76" t="str">
        <f>'Activos Consolidados'!K26</f>
        <v>FÍSICO Y ELECTRÓNICO</v>
      </c>
      <c r="F27" s="76" t="str">
        <f>'Activos Consolidados'!M26</f>
        <v>pdf</v>
      </c>
      <c r="G27" s="74" t="str">
        <f>'Activos Consolidados'!N26</f>
        <v xml:space="preserve">Funcionarios 
</v>
      </c>
      <c r="H27" s="74" t="str">
        <f>'Activos Consolidados'!O26</f>
        <v>Disponible. Información que se puede consultar por solicitud en el archivo central.</v>
      </c>
      <c r="I27" s="38" t="str">
        <f>'Activos Consolidados'!AN14</f>
        <v>2) INFORMACIÓN PÚBLICA CLASIFICADA</v>
      </c>
    </row>
    <row r="28" spans="1:9" ht="102" x14ac:dyDescent="0.25">
      <c r="A28" s="74" t="str">
        <f>'Activos Consolidados'!G27</f>
        <v>COMPROBANTES DEL ALMACÉN</v>
      </c>
      <c r="B28" s="74" t="str">
        <f>'Activos Consolidados'!H27</f>
        <v xml:space="preserve">Comprobantes de entrega de bienes </v>
      </c>
      <c r="C28" s="75" t="str">
        <f>'Activos Consolidados'!I27</f>
        <v>Son los formatos que acreditan la solicitud de bienes en calidad El comprobante de entrega  acredita la salida de material y real de un bien o elemento del almacén, de tal forma que se cuenta con un soporte para legalizar los registros en almacén y efectuar los asientos de contabilidad</v>
      </c>
      <c r="D28" s="76" t="str">
        <f>'Activos Consolidados'!J27</f>
        <v>CASTELLANO</v>
      </c>
      <c r="E28" s="76" t="str">
        <f>'Activos Consolidados'!K27</f>
        <v>FÍSICO Y ELECTRÓNICO</v>
      </c>
      <c r="F28" s="76" t="str">
        <f>'Activos Consolidados'!M27</f>
        <v>pdf</v>
      </c>
      <c r="G28" s="74" t="str">
        <f>'Activos Consolidados'!N27</f>
        <v xml:space="preserve">Funcionarios 
</v>
      </c>
      <c r="H28" s="74" t="str">
        <f>'Activos Consolidados'!O27</f>
        <v>Disponible. Información que se puede consultar por solicitud en el archivo central.</v>
      </c>
      <c r="I28" s="38" t="str">
        <f>'Activos Consolidados'!AN15</f>
        <v>1) INFORMACIÓN PÚBLICA</v>
      </c>
    </row>
    <row r="29" spans="1:9" ht="51" x14ac:dyDescent="0.25">
      <c r="A29" s="74" t="str">
        <f>'Activos Consolidados'!G28</f>
        <v>HISTORIALES</v>
      </c>
      <c r="B29" s="74" t="str">
        <f>'Activos Consolidados'!H28</f>
        <v>Historiales de vehículos</v>
      </c>
      <c r="C29" s="75" t="str">
        <f>'Activos Consolidados'!I28</f>
        <v>Evidencia las actividades administrativas realizadas para el control, seguimiento y optimización del uso del parque automotor</v>
      </c>
      <c r="D29" s="76" t="str">
        <f>'Activos Consolidados'!J28</f>
        <v>CASTELLANO</v>
      </c>
      <c r="E29" s="76" t="str">
        <f>'Activos Consolidados'!K28</f>
        <v>FÍSICO Y ELECTRÓNICO</v>
      </c>
      <c r="F29" s="76" t="str">
        <f>'Activos Consolidados'!M28</f>
        <v>pdf</v>
      </c>
      <c r="G29" s="74" t="str">
        <f>'Activos Consolidados'!N28</f>
        <v xml:space="preserve">Funcionarios 
</v>
      </c>
      <c r="H29" s="74" t="str">
        <f>'Activos Consolidados'!O28</f>
        <v>Disponible. Información que se puede consultar por solicitud en el archivo central.</v>
      </c>
      <c r="I29" s="38" t="str">
        <f>'Activos Consolidados'!AN16</f>
        <v>1) INFORMACIÓN PÚBLICA</v>
      </c>
    </row>
    <row r="30" spans="1:9" ht="63.75" x14ac:dyDescent="0.25">
      <c r="A30" s="74" t="str">
        <f>'Activos Consolidados'!G29</f>
        <v>INVENTARIOS</v>
      </c>
      <c r="B30" s="74" t="str">
        <f>'Activos Consolidados'!H29</f>
        <v>Inventarios generales de bienes</v>
      </c>
      <c r="C30" s="75" t="str">
        <f>'Activos Consolidados'!I29</f>
        <v>El inventario es una relación detallada, ordenada y valorada de los elementos que componen el patrimonio de la Entidad en un momento determinado.</v>
      </c>
      <c r="D30" s="76" t="str">
        <f>'Activos Consolidados'!J29</f>
        <v>CASTELLANO</v>
      </c>
      <c r="E30" s="76" t="str">
        <f>'Activos Consolidados'!K29</f>
        <v>FÍSICO Y ELECTRÓNICO</v>
      </c>
      <c r="F30" s="76" t="str">
        <f>'Activos Consolidados'!M29</f>
        <v>pdf</v>
      </c>
      <c r="G30" s="74" t="str">
        <f>'Activos Consolidados'!N29</f>
        <v xml:space="preserve">Funcionarios 
</v>
      </c>
      <c r="H30" s="74" t="str">
        <f>'Activos Consolidados'!O29</f>
        <v>Disponible. Información que se puede consultar por solicitud en el archivo central.</v>
      </c>
      <c r="I30" s="38" t="e">
        <f>'Activos Consolidados'!#REF!</f>
        <v>#REF!</v>
      </c>
    </row>
    <row r="31" spans="1:9" ht="127.5" x14ac:dyDescent="0.25">
      <c r="A31" s="74" t="str">
        <f>'Activos Consolidados'!G30</f>
        <v>PLANES</v>
      </c>
      <c r="B31" s="74" t="str">
        <f>'Activos Consolidados'!H30</f>
        <v>Planes de adquisiciones</v>
      </c>
      <c r="C31" s="75" t="str">
        <f>'Activos Consolidados'!I30</f>
        <v>El Plan Anual de Adquisiciones es una herramienta para facilitar a las Entidades Estatales identificar, registrar, programar y divulgar sus necesidades de bienes, obras y servicios; y diseñar estrategias de contratación basadas en agregación de la demanda que permitan incrementar la eficiencia del proceso de contratación.</v>
      </c>
      <c r="D31" s="76" t="str">
        <f>'Activos Consolidados'!J30</f>
        <v>CASTELLANO</v>
      </c>
      <c r="E31" s="76" t="str">
        <f>'Activos Consolidados'!K30</f>
        <v>FÍSICO Y ELECTRÓNICO</v>
      </c>
      <c r="F31" s="76" t="str">
        <f>'Activos Consolidados'!M30</f>
        <v xml:space="preserve">xlsx. </v>
      </c>
      <c r="G31" s="74" t="str">
        <f>'Activos Consolidados'!N30</f>
        <v>Ciudadanía</v>
      </c>
      <c r="H31" s="74" t="str">
        <f>'Activos Consolidados'!O30</f>
        <v>Disponible. Información que se puede consultar por solicitud en el archivo central.</v>
      </c>
      <c r="I31" s="38" t="e">
        <f>'Activos Consolidados'!#REF!</f>
        <v>#REF!</v>
      </c>
    </row>
    <row r="32" spans="1:9" ht="63.75" x14ac:dyDescent="0.25">
      <c r="A32" s="74" t="str">
        <f>'Activos Consolidados'!G31</f>
        <v>PLANES</v>
      </c>
      <c r="B32" s="74" t="str">
        <f>'Activos Consolidados'!H31</f>
        <v>Planes de gestión ambiental - PGA</v>
      </c>
      <c r="C32" s="75" t="str">
        <f>'Activos Consolidados'!I31</f>
        <v>Documento en el que se definen los compromisos, acciones y estrategias que adoptan las entidades en el marco del Sistema de Gestión Ambiental.</v>
      </c>
      <c r="D32" s="76" t="str">
        <f>'Activos Consolidados'!J31</f>
        <v>CASTELLANO</v>
      </c>
      <c r="E32" s="76" t="str">
        <f>'Activos Consolidados'!K31</f>
        <v>ELECTRÓNICO</v>
      </c>
      <c r="F32" s="76" t="str">
        <f>'Activos Consolidados'!M31</f>
        <v xml:space="preserve">xlsx. </v>
      </c>
      <c r="G32" s="74" t="str">
        <f>'Activos Consolidados'!N31</f>
        <v>Ciudadanía</v>
      </c>
      <c r="H32" s="74" t="str">
        <f>'Activos Consolidados'!O31</f>
        <v>Disponible. Información que se puede consultar por solicitud en el archivo central.</v>
      </c>
      <c r="I32" s="38" t="e">
        <f>'Activos Consolidados'!#REF!</f>
        <v>#REF!</v>
      </c>
    </row>
    <row r="33" spans="1:9" ht="63.75" x14ac:dyDescent="0.25">
      <c r="A33" s="74" t="str">
        <f>'Activos Consolidados'!G32</f>
        <v>PROGRAMAS</v>
      </c>
      <c r="B33" s="74" t="str">
        <f>'Activos Consolidados'!H32</f>
        <v xml:space="preserve">Programas de gestión ambiental </v>
      </c>
      <c r="C33" s="75" t="str">
        <f>'Activos Consolidados'!I32</f>
        <v>Documento en el que se definen los compromisos, acciones y estrategias que adoptan las entidades en el marco del Sistema de Gestión Ambiental.</v>
      </c>
      <c r="D33" s="76" t="str">
        <f>'Activos Consolidados'!J32</f>
        <v>CASTELLANO</v>
      </c>
      <c r="E33" s="76" t="str">
        <f>'Activos Consolidados'!K32</f>
        <v>ELECTRÓNICO</v>
      </c>
      <c r="F33" s="76" t="str">
        <f>'Activos Consolidados'!M32</f>
        <v xml:space="preserve">docx, xlsx. pdf </v>
      </c>
      <c r="G33" s="74" t="str">
        <f>'Activos Consolidados'!N32</f>
        <v>Ciudadanía</v>
      </c>
      <c r="H33" s="74" t="str">
        <f>'Activos Consolidados'!O32</f>
        <v>Disponible. Información que se puede consultar por solicitud en el archivo central.</v>
      </c>
      <c r="I33" s="38" t="e">
        <f>'Activos Consolidados'!#REF!</f>
        <v>#REF!</v>
      </c>
    </row>
    <row r="34" spans="1:9" ht="25.5" x14ac:dyDescent="0.25">
      <c r="A34" s="74" t="e">
        <f>'Activos Consolidados'!#REF!</f>
        <v>#REF!</v>
      </c>
      <c r="B34" s="74" t="e">
        <f>'Activos Consolidados'!#REF!</f>
        <v>#REF!</v>
      </c>
      <c r="C34" s="75" t="e">
        <f>'Activos Consolidados'!#REF!</f>
        <v>#REF!</v>
      </c>
      <c r="D34" s="76" t="e">
        <f>'Activos Consolidados'!#REF!</f>
        <v>#REF!</v>
      </c>
      <c r="E34" s="76" t="e">
        <f>'Activos Consolidados'!#REF!</f>
        <v>#REF!</v>
      </c>
      <c r="F34" s="76" t="e">
        <f>'Activos Consolidados'!#REF!</f>
        <v>#REF!</v>
      </c>
      <c r="G34" s="74" t="e">
        <f>'Activos Consolidados'!#REF!</f>
        <v>#REF!</v>
      </c>
      <c r="H34" s="74" t="e">
        <f>'Activos Consolidados'!#REF!</f>
        <v>#REF!</v>
      </c>
      <c r="I34" s="38" t="str">
        <f>'Activos Consolidados'!AN17</f>
        <v>1) INFORMACIÓN PÚBLICA</v>
      </c>
    </row>
    <row r="35" spans="1:9" ht="25.5" x14ac:dyDescent="0.25">
      <c r="A35" s="74" t="e">
        <f>'Activos Consolidados'!#REF!</f>
        <v>#REF!</v>
      </c>
      <c r="B35" s="74" t="e">
        <f>'Activos Consolidados'!#REF!</f>
        <v>#REF!</v>
      </c>
      <c r="C35" s="75" t="e">
        <f>'Activos Consolidados'!#REF!</f>
        <v>#REF!</v>
      </c>
      <c r="D35" s="76" t="e">
        <f>'Activos Consolidados'!#REF!</f>
        <v>#REF!</v>
      </c>
      <c r="E35" s="76" t="e">
        <f>'Activos Consolidados'!#REF!</f>
        <v>#REF!</v>
      </c>
      <c r="F35" s="76" t="e">
        <f>'Activos Consolidados'!#REF!</f>
        <v>#REF!</v>
      </c>
      <c r="G35" s="74" t="e">
        <f>'Activos Consolidados'!#REF!</f>
        <v>#REF!</v>
      </c>
      <c r="H35" s="74" t="e">
        <f>'Activos Consolidados'!#REF!</f>
        <v>#REF!</v>
      </c>
      <c r="I35" s="38" t="str">
        <f>'Activos Consolidados'!AN18</f>
        <v>1) INFORMACIÓN PÚBLICA</v>
      </c>
    </row>
    <row r="36" spans="1:9" ht="25.5" x14ac:dyDescent="0.25">
      <c r="A36" s="74" t="e">
        <f>'Activos Consolidados'!#REF!</f>
        <v>#REF!</v>
      </c>
      <c r="B36" s="74" t="e">
        <f>'Activos Consolidados'!#REF!</f>
        <v>#REF!</v>
      </c>
      <c r="C36" s="75" t="e">
        <f>'Activos Consolidados'!#REF!</f>
        <v>#REF!</v>
      </c>
      <c r="D36" s="76" t="e">
        <f>'Activos Consolidados'!#REF!</f>
        <v>#REF!</v>
      </c>
      <c r="E36" s="76" t="e">
        <f>'Activos Consolidados'!#REF!</f>
        <v>#REF!</v>
      </c>
      <c r="F36" s="76" t="e">
        <f>'Activos Consolidados'!#REF!</f>
        <v>#REF!</v>
      </c>
      <c r="G36" s="74" t="e">
        <f>'Activos Consolidados'!#REF!</f>
        <v>#REF!</v>
      </c>
      <c r="H36" s="74" t="e">
        <f>'Activos Consolidados'!#REF!</f>
        <v>#REF!</v>
      </c>
      <c r="I36" s="38" t="str">
        <f>'Activos Consolidados'!AN19</f>
        <v>1) INFORMACIÓN PÚBLICA</v>
      </c>
    </row>
    <row r="37" spans="1:9" ht="25.5" x14ac:dyDescent="0.25">
      <c r="A37" s="74" t="e">
        <f>'Activos Consolidados'!#REF!</f>
        <v>#REF!</v>
      </c>
      <c r="B37" s="74" t="e">
        <f>'Activos Consolidados'!#REF!</f>
        <v>#REF!</v>
      </c>
      <c r="C37" s="75" t="e">
        <f>'Activos Consolidados'!#REF!</f>
        <v>#REF!</v>
      </c>
      <c r="D37" s="76" t="e">
        <f>'Activos Consolidados'!#REF!</f>
        <v>#REF!</v>
      </c>
      <c r="E37" s="76" t="e">
        <f>'Activos Consolidados'!#REF!</f>
        <v>#REF!</v>
      </c>
      <c r="F37" s="76" t="e">
        <f>'Activos Consolidados'!#REF!</f>
        <v>#REF!</v>
      </c>
      <c r="G37" s="74" t="e">
        <f>'Activos Consolidados'!#REF!</f>
        <v>#REF!</v>
      </c>
      <c r="H37" s="74" t="e">
        <f>'Activos Consolidados'!#REF!</f>
        <v>#REF!</v>
      </c>
      <c r="I37" s="38" t="str">
        <f>'Activos Consolidados'!AN20</f>
        <v>1) INFORMACIÓN PÚBLICA</v>
      </c>
    </row>
    <row r="38" spans="1:9" ht="63.75" x14ac:dyDescent="0.25">
      <c r="A38" s="74" t="str">
        <f>'Activos Consolidados'!G33</f>
        <v>ACTAS</v>
      </c>
      <c r="B38" s="74" t="str">
        <f>'Activos Consolidados'!H33</f>
        <v>Actas del comité de coordinación de control interno</v>
      </c>
      <c r="C38" s="75" t="str">
        <f>'Activos Consolidados'!I33</f>
        <v>Conjunto de documentos en los cuales se evidencia el proceso de seguimiento y revisión del sistema de Control Interno por parte del equipo Directivo de la UPRA.</v>
      </c>
      <c r="D38" s="76" t="str">
        <f>'Activos Consolidados'!J33</f>
        <v>CASTELLANO</v>
      </c>
      <c r="E38" s="76" t="str">
        <f>'Activos Consolidados'!K33</f>
        <v>FÍSICO Y ELECTRÓNICO</v>
      </c>
      <c r="F38" s="76" t="str">
        <f>'Activos Consolidados'!M33</f>
        <v>docx, pdf</v>
      </c>
      <c r="G38" s="74" t="str">
        <f>'Activos Consolidados'!N33</f>
        <v xml:space="preserve">Control Interno - Gestión Documental </v>
      </c>
      <c r="H38" s="74" t="str">
        <f>'Activos Consolidados'!O33</f>
        <v>Disponible. Información que se puede consultar por solicitud en el archivo central.</v>
      </c>
      <c r="I38" s="38" t="str">
        <f>'Activos Consolidados'!AN21</f>
        <v>1) INFORMACIÓN PÚBLICA</v>
      </c>
    </row>
    <row r="39" spans="1:9" ht="89.25" x14ac:dyDescent="0.25">
      <c r="A39" s="74" t="str">
        <f>'Activos Consolidados'!G34</f>
        <v>INFORMES</v>
      </c>
      <c r="B39" s="74" t="str">
        <f>'Activos Consolidados'!H34</f>
        <v>Informes de requerimiento legal para control interno</v>
      </c>
      <c r="C39" s="75" t="str">
        <f>'Activos Consolidados'!I34</f>
        <v>Conjunto de documentos en los cuales se evidencia el proceso de seguimiento del sistema de Control Interno por parte de la Asesoría de control interno según lo que establece el Decreto 648 de 2017 Informes obligatorios.</v>
      </c>
      <c r="D39" s="76" t="str">
        <f>'Activos Consolidados'!J34</f>
        <v>CASTELLANO</v>
      </c>
      <c r="E39" s="76" t="str">
        <f>'Activos Consolidados'!K34</f>
        <v>ELECTRONICO</v>
      </c>
      <c r="F39" s="76" t="str">
        <f>'Activos Consolidados'!M34</f>
        <v xml:space="preserve"> pdf</v>
      </c>
      <c r="G39" s="74" t="str">
        <f>'Activos Consolidados'!N34</f>
        <v>Ciudadanía</v>
      </c>
      <c r="H39" s="74" t="str">
        <f>'Activos Consolidados'!O34</f>
        <v>Disponible. Información que se puede consultar por solicitud en el archivo central.</v>
      </c>
      <c r="I39" s="38" t="str">
        <f>'Activos Consolidados'!AN22</f>
        <v>1) INFORMACIÓN PÚBLICA</v>
      </c>
    </row>
    <row r="40" spans="1:9" ht="63.75" x14ac:dyDescent="0.25">
      <c r="A40" s="74" t="str">
        <f>'Activos Consolidados'!G35</f>
        <v>INFORMES</v>
      </c>
      <c r="B40" s="74" t="str">
        <f>'Activos Consolidados'!H35</f>
        <v>Informes de auditoría interna</v>
      </c>
      <c r="C40" s="75" t="str">
        <f>'Activos Consolidados'!I35</f>
        <v>Conjunto de documentos en los cuales se evidencia el proceso de evaluación de una unidad auditable definida en el Plan Anual de auditoría de la vigencia.</v>
      </c>
      <c r="D40" s="76" t="str">
        <f>'Activos Consolidados'!J35</f>
        <v>CASTELLANO</v>
      </c>
      <c r="E40" s="76" t="str">
        <f>'Activos Consolidados'!K35</f>
        <v>ELECTRONICO</v>
      </c>
      <c r="F40" s="76" t="str">
        <f>'Activos Consolidados'!M35</f>
        <v xml:space="preserve"> pdf</v>
      </c>
      <c r="G40" s="74" t="str">
        <f>'Activos Consolidados'!N35</f>
        <v>Ciudadanía</v>
      </c>
      <c r="H40" s="74" t="str">
        <f>'Activos Consolidados'!O35</f>
        <v>Disponible. Información que se puede consultar por solicitud en el archivo central.</v>
      </c>
      <c r="I40" s="38" t="str">
        <f>'Activos Consolidados'!AN23</f>
        <v>2) INFORMACIÓN PÚBLICA CLASIFICADA</v>
      </c>
    </row>
    <row r="41" spans="1:9" ht="76.5" x14ac:dyDescent="0.25">
      <c r="A41" s="74" t="str">
        <f>'Activos Consolidados'!G36</f>
        <v>PROGRAMAS</v>
      </c>
      <c r="B41" s="74" t="str">
        <f>'Activos Consolidados'!H36</f>
        <v>Actividades de Fortalecimiento, Prevención y Asesoría</v>
      </c>
      <c r="C41" s="75" t="str">
        <f>'Activos Consolidados'!I36</f>
        <v>Conjunto de registros en los cuales se evidencia la ejecución de actividades de promoción de la cultura de control y asesoría realizadas al personal de entidad por la Asesoría de Control Interno.</v>
      </c>
      <c r="D41" s="76" t="str">
        <f>'Activos Consolidados'!J36</f>
        <v>CASTELLANO</v>
      </c>
      <c r="E41" s="76" t="str">
        <f>'Activos Consolidados'!K36</f>
        <v>FÍSICO Y ELECTRÓNICO</v>
      </c>
      <c r="F41" s="76" t="str">
        <f>'Activos Consolidados'!M36</f>
        <v>docx, pdf</v>
      </c>
      <c r="G41" s="74" t="str">
        <f>'Activos Consolidados'!N36</f>
        <v xml:space="preserve">Funcionarios y Colaboradores de la UPRA </v>
      </c>
      <c r="H41" s="74" t="str">
        <f>'Activos Consolidados'!O36</f>
        <v>Disponible. Información que se puede consultar por solicitud en el archivo central.</v>
      </c>
      <c r="I41" s="38" t="str">
        <f>'Activos Consolidados'!AN24</f>
        <v>1) INFORMACIÓN PÚBLICA</v>
      </c>
    </row>
    <row r="42" spans="1:9" ht="51" x14ac:dyDescent="0.25">
      <c r="A42" s="74" t="str">
        <f>'Activos Consolidados'!G37</f>
        <v>PROGRAMAS</v>
      </c>
      <c r="B42" s="74" t="str">
        <f>'Activos Consolidados'!H37</f>
        <v>Plan Anual de Auditoría</v>
      </c>
      <c r="C42" s="75" t="str">
        <f>'Activos Consolidados'!I37</f>
        <v>Conjunto de documentos en los cuales se evidencia el paso a paso para establecer el Plan Anual de Auditoría de la vigencia</v>
      </c>
      <c r="D42" s="76" t="str">
        <f>'Activos Consolidados'!J37</f>
        <v>CASTELLANO</v>
      </c>
      <c r="E42" s="76" t="str">
        <f>'Activos Consolidados'!K37</f>
        <v>ELECTRONICO</v>
      </c>
      <c r="F42" s="76" t="str">
        <f>'Activos Consolidados'!M37</f>
        <v>Xlsx, pdf</v>
      </c>
      <c r="G42" s="74" t="str">
        <f>'Activos Consolidados'!N37</f>
        <v>Ciudadanía</v>
      </c>
      <c r="H42" s="74" t="str">
        <f>'Activos Consolidados'!O37</f>
        <v>Disponible. Información que se puede consultar por solicitud en el archivo central.</v>
      </c>
      <c r="I42" s="38" t="str">
        <f>'Activos Consolidados'!AN25</f>
        <v>2) INFORMACIÓN PÚBLICA CLASIFICADA</v>
      </c>
    </row>
    <row r="43" spans="1:9" x14ac:dyDescent="0.25">
      <c r="A43" s="74" t="e">
        <f>'Activos Consolidados'!#REF!</f>
        <v>#REF!</v>
      </c>
      <c r="B43" s="74" t="e">
        <f>'Activos Consolidados'!#REF!</f>
        <v>#REF!</v>
      </c>
      <c r="C43" s="75" t="e">
        <f>'Activos Consolidados'!#REF!</f>
        <v>#REF!</v>
      </c>
      <c r="D43" s="76" t="e">
        <f>'Activos Consolidados'!#REF!</f>
        <v>#REF!</v>
      </c>
      <c r="E43" s="76" t="e">
        <f>'Activos Consolidados'!#REF!</f>
        <v>#REF!</v>
      </c>
      <c r="F43" s="76" t="e">
        <f>'Activos Consolidados'!#REF!</f>
        <v>#REF!</v>
      </c>
      <c r="G43" s="74" t="e">
        <f>'Activos Consolidados'!#REF!</f>
        <v>#REF!</v>
      </c>
      <c r="H43" s="74" t="e">
        <f>'Activos Consolidados'!#REF!</f>
        <v>#REF!</v>
      </c>
      <c r="I43" s="38" t="e">
        <f>'Activos Consolidados'!#REF!</f>
        <v>#REF!</v>
      </c>
    </row>
    <row r="44" spans="1:9" ht="25.5" x14ac:dyDescent="0.25">
      <c r="A44" s="74" t="e">
        <f>'Activos Consolidados'!#REF!</f>
        <v>#REF!</v>
      </c>
      <c r="B44" s="74" t="e">
        <f>'Activos Consolidados'!#REF!</f>
        <v>#REF!</v>
      </c>
      <c r="C44" s="75" t="e">
        <f>'Activos Consolidados'!#REF!</f>
        <v>#REF!</v>
      </c>
      <c r="D44" s="76" t="e">
        <f>'Activos Consolidados'!#REF!</f>
        <v>#REF!</v>
      </c>
      <c r="E44" s="76" t="e">
        <f>'Activos Consolidados'!#REF!</f>
        <v>#REF!</v>
      </c>
      <c r="F44" s="76" t="e">
        <f>'Activos Consolidados'!#REF!</f>
        <v>#REF!</v>
      </c>
      <c r="G44" s="74" t="e">
        <f>'Activos Consolidados'!#REF!</f>
        <v>#REF!</v>
      </c>
      <c r="H44" s="74" t="e">
        <f>'Activos Consolidados'!#REF!</f>
        <v>#REF!</v>
      </c>
      <c r="I44" s="38" t="str">
        <f>'Activos Consolidados'!AN26</f>
        <v>2) INFORMACIÓN PÚBLICA CLASIFICADA</v>
      </c>
    </row>
    <row r="45" spans="1:9" x14ac:dyDescent="0.25">
      <c r="A45" s="74" t="e">
        <f>'Activos Consolidados'!#REF!</f>
        <v>#REF!</v>
      </c>
      <c r="B45" s="74" t="e">
        <f>'Activos Consolidados'!#REF!</f>
        <v>#REF!</v>
      </c>
      <c r="C45" s="75" t="e">
        <f>'Activos Consolidados'!#REF!</f>
        <v>#REF!</v>
      </c>
      <c r="D45" s="76" t="e">
        <f>'Activos Consolidados'!#REF!</f>
        <v>#REF!</v>
      </c>
      <c r="E45" s="76" t="e">
        <f>'Activos Consolidados'!#REF!</f>
        <v>#REF!</v>
      </c>
      <c r="F45" s="76" t="e">
        <f>'Activos Consolidados'!#REF!</f>
        <v>#REF!</v>
      </c>
      <c r="G45" s="74" t="e">
        <f>'Activos Consolidados'!#REF!</f>
        <v>#REF!</v>
      </c>
      <c r="H45" s="74" t="e">
        <f>'Activos Consolidados'!#REF!</f>
        <v>#REF!</v>
      </c>
      <c r="I45" s="38" t="e">
        <f>'Activos Consolidados'!#REF!</f>
        <v>#REF!</v>
      </c>
    </row>
    <row r="46" spans="1:9" x14ac:dyDescent="0.25">
      <c r="A46" s="74" t="e">
        <f>'Activos Consolidados'!#REF!</f>
        <v>#REF!</v>
      </c>
      <c r="B46" s="74" t="e">
        <f>'Activos Consolidados'!#REF!</f>
        <v>#REF!</v>
      </c>
      <c r="C46" s="75" t="e">
        <f>'Activos Consolidados'!#REF!</f>
        <v>#REF!</v>
      </c>
      <c r="D46" s="76" t="e">
        <f>'Activos Consolidados'!#REF!</f>
        <v>#REF!</v>
      </c>
      <c r="E46" s="76" t="e">
        <f>'Activos Consolidados'!#REF!</f>
        <v>#REF!</v>
      </c>
      <c r="F46" s="76" t="e">
        <f>'Activos Consolidados'!#REF!</f>
        <v>#REF!</v>
      </c>
      <c r="G46" s="74" t="e">
        <f>'Activos Consolidados'!#REF!</f>
        <v>#REF!</v>
      </c>
      <c r="H46" s="74" t="e">
        <f>'Activos Consolidados'!#REF!</f>
        <v>#REF!</v>
      </c>
      <c r="I46" s="38" t="e">
        <f>'Activos Consolidados'!#REF!</f>
        <v>#REF!</v>
      </c>
    </row>
    <row r="47" spans="1:9" ht="25.5" x14ac:dyDescent="0.25">
      <c r="A47" s="74" t="e">
        <f>'Activos Consolidados'!#REF!</f>
        <v>#REF!</v>
      </c>
      <c r="B47" s="74" t="e">
        <f>'Activos Consolidados'!#REF!</f>
        <v>#REF!</v>
      </c>
      <c r="C47" s="75" t="e">
        <f>'Activos Consolidados'!#REF!</f>
        <v>#REF!</v>
      </c>
      <c r="D47" s="76" t="e">
        <f>'Activos Consolidados'!#REF!</f>
        <v>#REF!</v>
      </c>
      <c r="E47" s="76" t="e">
        <f>'Activos Consolidados'!#REF!</f>
        <v>#REF!</v>
      </c>
      <c r="F47" s="76" t="e">
        <f>'Activos Consolidados'!#REF!</f>
        <v>#REF!</v>
      </c>
      <c r="G47" s="74" t="e">
        <f>'Activos Consolidados'!#REF!</f>
        <v>#REF!</v>
      </c>
      <c r="H47" s="74" t="e">
        <f>'Activos Consolidados'!#REF!</f>
        <v>#REF!</v>
      </c>
      <c r="I47" s="38" t="str">
        <f>'Activos Consolidados'!AN27</f>
        <v>2) INFORMACIÓN PÚBLICA CLASIFICADA</v>
      </c>
    </row>
    <row r="48" spans="1:9" x14ac:dyDescent="0.25">
      <c r="A48" s="74" t="e">
        <f>'Activos Consolidados'!#REF!</f>
        <v>#REF!</v>
      </c>
      <c r="B48" s="74" t="e">
        <f>'Activos Consolidados'!#REF!</f>
        <v>#REF!</v>
      </c>
      <c r="C48" s="75" t="e">
        <f>'Activos Consolidados'!#REF!</f>
        <v>#REF!</v>
      </c>
      <c r="D48" s="76" t="e">
        <f>'Activos Consolidados'!#REF!</f>
        <v>#REF!</v>
      </c>
      <c r="E48" s="76" t="e">
        <f>'Activos Consolidados'!#REF!</f>
        <v>#REF!</v>
      </c>
      <c r="F48" s="76" t="e">
        <f>'Activos Consolidados'!#REF!</f>
        <v>#REF!</v>
      </c>
      <c r="G48" s="74" t="e">
        <f>'Activos Consolidados'!#REF!</f>
        <v>#REF!</v>
      </c>
      <c r="H48" s="74" t="e">
        <f>'Activos Consolidados'!#REF!</f>
        <v>#REF!</v>
      </c>
      <c r="I48" s="38" t="e">
        <f>'Activos Consolidados'!#REF!</f>
        <v>#REF!</v>
      </c>
    </row>
    <row r="49" spans="1:9" x14ac:dyDescent="0.25">
      <c r="A49" s="74" t="e">
        <f>'Activos Consolidados'!#REF!</f>
        <v>#REF!</v>
      </c>
      <c r="B49" s="74" t="e">
        <f>'Activos Consolidados'!#REF!</f>
        <v>#REF!</v>
      </c>
      <c r="C49" s="75" t="e">
        <f>'Activos Consolidados'!#REF!</f>
        <v>#REF!</v>
      </c>
      <c r="D49" s="76" t="e">
        <f>'Activos Consolidados'!#REF!</f>
        <v>#REF!</v>
      </c>
      <c r="E49" s="76" t="e">
        <f>'Activos Consolidados'!#REF!</f>
        <v>#REF!</v>
      </c>
      <c r="F49" s="76" t="e">
        <f>'Activos Consolidados'!#REF!</f>
        <v>#REF!</v>
      </c>
      <c r="G49" s="74" t="e">
        <f>'Activos Consolidados'!#REF!</f>
        <v>#REF!</v>
      </c>
      <c r="H49" s="74" t="e">
        <f>'Activos Consolidados'!#REF!</f>
        <v>#REF!</v>
      </c>
      <c r="I49" s="38" t="e">
        <f>'Activos Consolidados'!#REF!</f>
        <v>#REF!</v>
      </c>
    </row>
    <row r="50" spans="1:9" x14ac:dyDescent="0.25">
      <c r="A50" s="74" t="e">
        <f>'Activos Consolidados'!#REF!</f>
        <v>#REF!</v>
      </c>
      <c r="B50" s="74" t="e">
        <f>'Activos Consolidados'!#REF!</f>
        <v>#REF!</v>
      </c>
      <c r="C50" s="75" t="e">
        <f>'Activos Consolidados'!#REF!</f>
        <v>#REF!</v>
      </c>
      <c r="D50" s="76" t="e">
        <f>'Activos Consolidados'!#REF!</f>
        <v>#REF!</v>
      </c>
      <c r="E50" s="76" t="e">
        <f>'Activos Consolidados'!#REF!</f>
        <v>#REF!</v>
      </c>
      <c r="F50" s="76" t="e">
        <f>'Activos Consolidados'!#REF!</f>
        <v>#REF!</v>
      </c>
      <c r="G50" s="74" t="e">
        <f>'Activos Consolidados'!#REF!</f>
        <v>#REF!</v>
      </c>
      <c r="H50" s="74" t="e">
        <f>'Activos Consolidados'!#REF!</f>
        <v>#REF!</v>
      </c>
      <c r="I50" s="38" t="e">
        <f>'Activos Consolidados'!#REF!</f>
        <v>#REF!</v>
      </c>
    </row>
    <row r="51" spans="1:9" ht="25.5" x14ac:dyDescent="0.25">
      <c r="A51" s="74" t="e">
        <f>'Activos Consolidados'!#REF!</f>
        <v>#REF!</v>
      </c>
      <c r="B51" s="74" t="e">
        <f>'Activos Consolidados'!#REF!</f>
        <v>#REF!</v>
      </c>
      <c r="C51" s="75" t="e">
        <f>'Activos Consolidados'!#REF!</f>
        <v>#REF!</v>
      </c>
      <c r="D51" s="76" t="e">
        <f>'Activos Consolidados'!#REF!</f>
        <v>#REF!</v>
      </c>
      <c r="E51" s="76" t="e">
        <f>'Activos Consolidados'!#REF!</f>
        <v>#REF!</v>
      </c>
      <c r="F51" s="76" t="e">
        <f>'Activos Consolidados'!#REF!</f>
        <v>#REF!</v>
      </c>
      <c r="G51" s="74" t="e">
        <f>'Activos Consolidados'!#REF!</f>
        <v>#REF!</v>
      </c>
      <c r="H51" s="74" t="e">
        <f>'Activos Consolidados'!#REF!</f>
        <v>#REF!</v>
      </c>
      <c r="I51" s="38" t="str">
        <f>'Activos Consolidados'!AN28</f>
        <v>2) INFORMACIÓN PÚBLICA CLASIFICADA</v>
      </c>
    </row>
    <row r="52" spans="1:9" ht="25.5" x14ac:dyDescent="0.25">
      <c r="A52" s="74" t="e">
        <f>'Activos Consolidados'!#REF!</f>
        <v>#REF!</v>
      </c>
      <c r="B52" s="74" t="e">
        <f>'Activos Consolidados'!#REF!</f>
        <v>#REF!</v>
      </c>
      <c r="C52" s="75" t="e">
        <f>'Activos Consolidados'!#REF!</f>
        <v>#REF!</v>
      </c>
      <c r="D52" s="76" t="e">
        <f>'Activos Consolidados'!#REF!</f>
        <v>#REF!</v>
      </c>
      <c r="E52" s="76" t="e">
        <f>'Activos Consolidados'!#REF!</f>
        <v>#REF!</v>
      </c>
      <c r="F52" s="76" t="e">
        <f>'Activos Consolidados'!#REF!</f>
        <v>#REF!</v>
      </c>
      <c r="G52" s="74" t="e">
        <f>'Activos Consolidados'!#REF!</f>
        <v>#REF!</v>
      </c>
      <c r="H52" s="74" t="e">
        <f>'Activos Consolidados'!#REF!</f>
        <v>#REF!</v>
      </c>
      <c r="I52" s="38" t="str">
        <f>'Activos Consolidados'!AN29</f>
        <v>2) INFORMACIÓN PÚBLICA CLASIFICADA</v>
      </c>
    </row>
    <row r="53" spans="1:9" x14ac:dyDescent="0.25">
      <c r="A53" s="74" t="e">
        <f>'Activos Consolidados'!#REF!</f>
        <v>#REF!</v>
      </c>
      <c r="B53" s="74" t="e">
        <f>'Activos Consolidados'!#REF!</f>
        <v>#REF!</v>
      </c>
      <c r="C53" s="75" t="e">
        <f>'Activos Consolidados'!#REF!</f>
        <v>#REF!</v>
      </c>
      <c r="D53" s="76" t="e">
        <f>'Activos Consolidados'!#REF!</f>
        <v>#REF!</v>
      </c>
      <c r="E53" s="76" t="e">
        <f>'Activos Consolidados'!#REF!</f>
        <v>#REF!</v>
      </c>
      <c r="F53" s="76" t="e">
        <f>'Activos Consolidados'!#REF!</f>
        <v>#REF!</v>
      </c>
      <c r="G53" s="74" t="e">
        <f>'Activos Consolidados'!#REF!</f>
        <v>#REF!</v>
      </c>
      <c r="H53" s="74" t="e">
        <f>'Activos Consolidados'!#REF!</f>
        <v>#REF!</v>
      </c>
      <c r="I53" s="38" t="e">
        <f>'Activos Consolidados'!#REF!</f>
        <v>#REF!</v>
      </c>
    </row>
    <row r="54" spans="1:9" ht="25.5" x14ac:dyDescent="0.25">
      <c r="A54" s="74" t="e">
        <f>'Activos Consolidados'!#REF!</f>
        <v>#REF!</v>
      </c>
      <c r="B54" s="74" t="e">
        <f>'Activos Consolidados'!#REF!</f>
        <v>#REF!</v>
      </c>
      <c r="C54" s="75" t="e">
        <f>'Activos Consolidados'!#REF!</f>
        <v>#REF!</v>
      </c>
      <c r="D54" s="76" t="e">
        <f>'Activos Consolidados'!#REF!</f>
        <v>#REF!</v>
      </c>
      <c r="E54" s="76" t="e">
        <f>'Activos Consolidados'!#REF!</f>
        <v>#REF!</v>
      </c>
      <c r="F54" s="76" t="e">
        <f>'Activos Consolidados'!#REF!</f>
        <v>#REF!</v>
      </c>
      <c r="G54" s="74" t="e">
        <f>'Activos Consolidados'!#REF!</f>
        <v>#REF!</v>
      </c>
      <c r="H54" s="74" t="e">
        <f>'Activos Consolidados'!#REF!</f>
        <v>#REF!</v>
      </c>
      <c r="I54" s="38" t="str">
        <f>'Activos Consolidados'!AN33</f>
        <v>2) INFORMACIÓN PÚBLICA CLASIFICADA</v>
      </c>
    </row>
    <row r="55" spans="1:9" ht="25.5" x14ac:dyDescent="0.25">
      <c r="A55" s="74" t="e">
        <f>'Activos Consolidados'!#REF!</f>
        <v>#REF!</v>
      </c>
      <c r="B55" s="74" t="e">
        <f>'Activos Consolidados'!#REF!</f>
        <v>#REF!</v>
      </c>
      <c r="C55" s="75" t="e">
        <f>'Activos Consolidados'!#REF!</f>
        <v>#REF!</v>
      </c>
      <c r="D55" s="76" t="e">
        <f>'Activos Consolidados'!#REF!</f>
        <v>#REF!</v>
      </c>
      <c r="E55" s="76" t="e">
        <f>'Activos Consolidados'!#REF!</f>
        <v>#REF!</v>
      </c>
      <c r="F55" s="76" t="e">
        <f>'Activos Consolidados'!#REF!</f>
        <v>#REF!</v>
      </c>
      <c r="G55" s="74" t="e">
        <f>'Activos Consolidados'!#REF!</f>
        <v>#REF!</v>
      </c>
      <c r="H55" s="74" t="e">
        <f>'Activos Consolidados'!#REF!</f>
        <v>#REF!</v>
      </c>
      <c r="I55" s="38" t="str">
        <f>'Activos Consolidados'!AN34</f>
        <v>1) INFORMACIÓN PÚBLICA</v>
      </c>
    </row>
    <row r="56" spans="1:9" ht="25.5" x14ac:dyDescent="0.25">
      <c r="A56" s="74" t="e">
        <f>'Activos Consolidados'!#REF!</f>
        <v>#REF!</v>
      </c>
      <c r="B56" s="74" t="e">
        <f>'Activos Consolidados'!#REF!</f>
        <v>#REF!</v>
      </c>
      <c r="C56" s="75" t="e">
        <f>'Activos Consolidados'!#REF!</f>
        <v>#REF!</v>
      </c>
      <c r="D56" s="76" t="e">
        <f>'Activos Consolidados'!#REF!</f>
        <v>#REF!</v>
      </c>
      <c r="E56" s="76" t="e">
        <f>'Activos Consolidados'!#REF!</f>
        <v>#REF!</v>
      </c>
      <c r="F56" s="76" t="e">
        <f>'Activos Consolidados'!#REF!</f>
        <v>#REF!</v>
      </c>
      <c r="G56" s="74" t="e">
        <f>'Activos Consolidados'!#REF!</f>
        <v>#REF!</v>
      </c>
      <c r="H56" s="74" t="e">
        <f>'Activos Consolidados'!#REF!</f>
        <v>#REF!</v>
      </c>
      <c r="I56" s="38" t="str">
        <f>'Activos Consolidados'!AN35</f>
        <v>1) INFORMACIÓN PÚBLICA</v>
      </c>
    </row>
    <row r="57" spans="1:9" ht="25.5" x14ac:dyDescent="0.25">
      <c r="A57" s="74" t="e">
        <f>'Activos Consolidados'!#REF!</f>
        <v>#REF!</v>
      </c>
      <c r="B57" s="74" t="e">
        <f>'Activos Consolidados'!#REF!</f>
        <v>#REF!</v>
      </c>
      <c r="C57" s="75" t="e">
        <f>'Activos Consolidados'!#REF!</f>
        <v>#REF!</v>
      </c>
      <c r="D57" s="76" t="e">
        <f>'Activos Consolidados'!#REF!</f>
        <v>#REF!</v>
      </c>
      <c r="E57" s="76" t="e">
        <f>'Activos Consolidados'!#REF!</f>
        <v>#REF!</v>
      </c>
      <c r="F57" s="76" t="e">
        <f>'Activos Consolidados'!#REF!</f>
        <v>#REF!</v>
      </c>
      <c r="G57" s="74" t="e">
        <f>'Activos Consolidados'!#REF!</f>
        <v>#REF!</v>
      </c>
      <c r="H57" s="74" t="e">
        <f>'Activos Consolidados'!#REF!</f>
        <v>#REF!</v>
      </c>
      <c r="I57" s="38" t="str">
        <f>'Activos Consolidados'!AN36</f>
        <v>2) INFORMACIÓN PÚBLICA CLASIFICADA</v>
      </c>
    </row>
    <row r="58" spans="1:9" ht="25.5" x14ac:dyDescent="0.25">
      <c r="A58" s="74" t="e">
        <f>'Activos Consolidados'!#REF!</f>
        <v>#REF!</v>
      </c>
      <c r="B58" s="74" t="e">
        <f>'Activos Consolidados'!#REF!</f>
        <v>#REF!</v>
      </c>
      <c r="C58" s="75" t="e">
        <f>'Activos Consolidados'!#REF!</f>
        <v>#REF!</v>
      </c>
      <c r="D58" s="76" t="e">
        <f>'Activos Consolidados'!#REF!</f>
        <v>#REF!</v>
      </c>
      <c r="E58" s="76" t="e">
        <f>'Activos Consolidados'!#REF!</f>
        <v>#REF!</v>
      </c>
      <c r="F58" s="76" t="e">
        <f>'Activos Consolidados'!#REF!</f>
        <v>#REF!</v>
      </c>
      <c r="G58" s="74" t="e">
        <f>'Activos Consolidados'!#REF!</f>
        <v>#REF!</v>
      </c>
      <c r="H58" s="74" t="e">
        <f>'Activos Consolidados'!#REF!</f>
        <v>#REF!</v>
      </c>
      <c r="I58" s="38" t="str">
        <f>'Activos Consolidados'!AN37</f>
        <v>1) INFORMACIÓN PÚBLICA</v>
      </c>
    </row>
    <row r="59" spans="1:9" ht="63.75" x14ac:dyDescent="0.25">
      <c r="A59" s="74" t="str">
        <f>'Activos Consolidados'!G38</f>
        <v>ACTAS</v>
      </c>
      <c r="B59" s="74" t="str">
        <f>'Activos Consolidados'!H38</f>
        <v xml:space="preserve">Actas del comité de convivencia laboral </v>
      </c>
      <c r="C59" s="75" t="str">
        <f>'Activos Consolidados'!I38</f>
        <v>Documento en el que se relacionan los temas tratados y acordados por el Comité de Convivencia Laboral, según lo descrito en la Resolución 652 de 2012</v>
      </c>
      <c r="D59" s="76" t="str">
        <f>'Activos Consolidados'!J38</f>
        <v>CASTELLANO</v>
      </c>
      <c r="E59" s="76" t="str">
        <f>'Activos Consolidados'!K38</f>
        <v>FÍSICO Y ELECTRÓNICO</v>
      </c>
      <c r="F59" s="76" t="str">
        <f>'Activos Consolidados'!M38</f>
        <v>pdf</v>
      </c>
      <c r="G59" s="74" t="str">
        <f>'Activos Consolidados'!N38</f>
        <v xml:space="preserve">Miembros Comité de Convivencia 
Dirección General </v>
      </c>
      <c r="H59" s="74" t="str">
        <f>'Activos Consolidados'!O38</f>
        <v>N/A</v>
      </c>
      <c r="I59" s="38" t="e">
        <f>'Activos Consolidados'!#REF!</f>
        <v>#REF!</v>
      </c>
    </row>
    <row r="60" spans="1:9" ht="76.5" x14ac:dyDescent="0.25">
      <c r="A60" s="74" t="str">
        <f>'Activos Consolidados'!G40</f>
        <v>ACTAS</v>
      </c>
      <c r="B60" s="74" t="str">
        <f>'Activos Consolidados'!H40</f>
        <v xml:space="preserve">Actas del comité paritario de seguridad y salud en el trabajo - Comité Copas  </v>
      </c>
      <c r="C60" s="75" t="str">
        <f>'Activos Consolidados'!I40</f>
        <v>Documento en el que se relacionan los temas tratados y acordados por el Comité Paritario de Salud y Seguridad en el trabajo en razón a lo establecido en la Resolución 2013 de 1986 funciones establecidas</v>
      </c>
      <c r="D60" s="76" t="str">
        <f>'Activos Consolidados'!J40</f>
        <v>CASTELLANO</v>
      </c>
      <c r="E60" s="76" t="str">
        <f>'Activos Consolidados'!K40</f>
        <v>ELECTRÓNICO</v>
      </c>
      <c r="F60" s="76" t="str">
        <f>'Activos Consolidados'!M40</f>
        <v>docx, pdf</v>
      </c>
      <c r="G60" s="74" t="str">
        <f>'Activos Consolidados'!N40</f>
        <v xml:space="preserve">Directivos, Funcionarios y Colaboradores </v>
      </c>
      <c r="H60" s="74" t="str">
        <f>'Activos Consolidados'!O40</f>
        <v>Disponible. Información que se puede consultar por solicitud en el archivo central.</v>
      </c>
      <c r="I60" s="38" t="e">
        <f>'Activos Consolidados'!#REF!</f>
        <v>#REF!</v>
      </c>
    </row>
    <row r="61" spans="1:9" ht="89.25" x14ac:dyDescent="0.25">
      <c r="A61" s="74" t="str">
        <f>'Activos Consolidados'!G41</f>
        <v>ACTAS</v>
      </c>
      <c r="B61" s="74" t="str">
        <f>'Activos Consolidados'!H41</f>
        <v xml:space="preserve">Actas de la comisión de personal </v>
      </c>
      <c r="C61" s="75" t="str">
        <f>'Activos Consolidados'!I41</f>
        <v>Documento en el que se relacionan los temas tratados y acordados por la Comisión de Personal en razón a las funciones establecidas en el Artículo 16 de la Ley 909 de 2004 y el artículo 2.2.18.8.1 del Decreto 1083 de 2015.</v>
      </c>
      <c r="D61" s="76" t="str">
        <f>'Activos Consolidados'!J41</f>
        <v>CASTELLANO</v>
      </c>
      <c r="E61" s="76" t="str">
        <f>'Activos Consolidados'!K41</f>
        <v>ELECTRÓNICO</v>
      </c>
      <c r="F61" s="76" t="str">
        <f>'Activos Consolidados'!M41</f>
        <v>pdf</v>
      </c>
      <c r="G61" s="74" t="str">
        <f>'Activos Consolidados'!N41</f>
        <v xml:space="preserve">Los Miembros de la Comisión de Personal
</v>
      </c>
      <c r="H61" s="74" t="str">
        <f>'Activos Consolidados'!O41</f>
        <v>N/A</v>
      </c>
      <c r="I61" s="38" t="e">
        <f>'Activos Consolidados'!#REF!</f>
        <v>#REF!</v>
      </c>
    </row>
    <row r="62" spans="1:9" ht="102" x14ac:dyDescent="0.25">
      <c r="A62" s="74" t="str">
        <f>'Activos Consolidados'!G42</f>
        <v>HISTORIAS LABORALES</v>
      </c>
      <c r="B62" s="74" t="str">
        <f>'Activos Consolidados'!H42</f>
        <v>N/A</v>
      </c>
      <c r="C62" s="75" t="str">
        <f>'Activos Consolidados'!I42</f>
        <v>Manejo y acceso reservado por parte de los funcionarios de talento humano en donde se conservan cronológicamente todos los documentos de carácter administrativo relacionados con el vínculo laboral que se establece entre el funcionario y la entidad.</v>
      </c>
      <c r="D62" s="76" t="str">
        <f>'Activos Consolidados'!J42</f>
        <v>CASTELLANO</v>
      </c>
      <c r="E62" s="76" t="str">
        <f>'Activos Consolidados'!K42</f>
        <v>FÍSICO Y ELECTRÓNICO</v>
      </c>
      <c r="F62" s="76" t="str">
        <f>'Activos Consolidados'!M42</f>
        <v>xlsx, docx, pdf</v>
      </c>
      <c r="G62" s="74" t="str">
        <f>'Activos Consolidados'!N42</f>
        <v xml:space="preserve">Proceso: Talento Humano
</v>
      </c>
      <c r="H62" s="74" t="str">
        <f>'Activos Consolidados'!O42</f>
        <v>Disponible. Información que se puede consultar por solicitud en el archivo central.</v>
      </c>
      <c r="I62" s="38" t="e">
        <f>'Activos Consolidados'!#REF!</f>
        <v>#REF!</v>
      </c>
    </row>
    <row r="63" spans="1:9" ht="127.5" x14ac:dyDescent="0.25">
      <c r="A63" s="74" t="str">
        <f>'Activos Consolidados'!G43</f>
        <v>MANUALES</v>
      </c>
      <c r="B63" s="74" t="str">
        <f>'Activos Consolidados'!H43</f>
        <v>Manuales específicos de funciones y competencias laborales</v>
      </c>
      <c r="C63" s="75" t="str">
        <f>'Activos Consolidados'!I43</f>
        <v>Herramienta de gestión de talento humano que permite establecer las funciones y competencias laborales de los empleos que conforman la planta de personal de la UPRA, la cual es formalizada por medio de acto administrativo; así como los requerimientos de conocimiento, experiencia y demás competencias exigidas para el desempeño de estos.</v>
      </c>
      <c r="D63" s="76" t="str">
        <f>'Activos Consolidados'!J43</f>
        <v>CASTELLANO</v>
      </c>
      <c r="E63" s="76" t="str">
        <f>'Activos Consolidados'!K43</f>
        <v>ELECTRÓNICO</v>
      </c>
      <c r="F63" s="76" t="str">
        <f>'Activos Consolidados'!M43</f>
        <v>docx, pdf</v>
      </c>
      <c r="G63" s="74" t="str">
        <f>'Activos Consolidados'!N43</f>
        <v>Ciudadanía</v>
      </c>
      <c r="H63" s="74" t="str">
        <f>'Activos Consolidados'!O43</f>
        <v>Disponible. Información que se puede consultar por solicitud en el archivo central.</v>
      </c>
      <c r="I63" s="38" t="e">
        <f>'Activos Consolidados'!#REF!</f>
        <v>#REF!</v>
      </c>
    </row>
    <row r="64" spans="1:9" ht="63.75" x14ac:dyDescent="0.25">
      <c r="A64" s="74" t="str">
        <f>'Activos Consolidados'!G44</f>
        <v>NÓMINA</v>
      </c>
      <c r="B64" s="74" t="str">
        <f>'Activos Consolidados'!H44</f>
        <v>N/A</v>
      </c>
      <c r="C64" s="75" t="str">
        <f>'Activos Consolidados'!I44</f>
        <v>Relación de pago en la cual se registran los salarios y las novedades de un periodo determinado, que realiza la UPRA a sus funcionarios.</v>
      </c>
      <c r="D64" s="76" t="str">
        <f>'Activos Consolidados'!J44</f>
        <v>CASTELLANO</v>
      </c>
      <c r="E64" s="76" t="str">
        <f>'Activos Consolidados'!K44</f>
        <v>ELECTRÓNICO</v>
      </c>
      <c r="F64" s="76" t="str">
        <f>'Activos Consolidados'!M44</f>
        <v>xlsx, pdf</v>
      </c>
      <c r="G64" s="74" t="str">
        <f>'Activos Consolidados'!N44</f>
        <v xml:space="preserve">Proceso </v>
      </c>
      <c r="H64" s="74" t="str">
        <f>'Activos Consolidados'!O44</f>
        <v>Disponible. Información que se puede consultar por solicitud en el archivo central.</v>
      </c>
      <c r="I64" s="38" t="e">
        <f>'Activos Consolidados'!#REF!</f>
        <v>#REF!</v>
      </c>
    </row>
    <row r="65" spans="1:9" ht="51" x14ac:dyDescent="0.25">
      <c r="A65" s="74" t="str">
        <f>'Activos Consolidados'!G45</f>
        <v>PLANES</v>
      </c>
      <c r="B65" s="74" t="str">
        <f>'Activos Consolidados'!H45</f>
        <v>Programa Institucional de Incentivos</v>
      </c>
      <c r="C65" s="75" t="str">
        <f>'Activos Consolidados'!I45</f>
        <v xml:space="preserve">En el que se señala los incentivos pecuarios y no pecuarios para todos los servidores públicos y sus familias. </v>
      </c>
      <c r="D65" s="76" t="str">
        <f>'Activos Consolidados'!J45</f>
        <v>CASTELLANO</v>
      </c>
      <c r="E65" s="76" t="str">
        <f>'Activos Consolidados'!K45</f>
        <v>ELECTRÓNICO</v>
      </c>
      <c r="F65" s="76" t="str">
        <f>'Activos Consolidados'!M45</f>
        <v>pdf</v>
      </c>
      <c r="G65" s="74" t="str">
        <f>'Activos Consolidados'!N45</f>
        <v>Ciudadanía</v>
      </c>
      <c r="H65" s="74" t="str">
        <f>'Activos Consolidados'!O45</f>
        <v>Disponible. Información que se puede consultar por solicitud en el archivo central.</v>
      </c>
      <c r="I65" s="38" t="e">
        <f>'Activos Consolidados'!#REF!</f>
        <v>#REF!</v>
      </c>
    </row>
    <row r="66" spans="1:9" ht="229.5" x14ac:dyDescent="0.25">
      <c r="A66" s="74" t="str">
        <f>'Activos Consolidados'!G46</f>
        <v>PLANES</v>
      </c>
      <c r="B66" s="74" t="str">
        <f>'Activos Consolidados'!H46</f>
        <v xml:space="preserve">Programa Institucional de Capacitación </v>
      </c>
      <c r="C66" s="75" t="str">
        <f>'Activos Consolidados'!I46</f>
        <v>Documento en el que se planean las  acciones de capacitación y formación que facilitan, desde la aplicación de los lineamientos del Plan Nacional de Formación y Capacitación – PNFC 2023 – 2030, el desarrollo y mejora de las competencias de los servidores públicos de la UPRA durante su ciclo de vida de servicio público (ingreso, desarrollo y retiro), a través de la ejecución de actividades de inducción, entrenamiento en puesto de trabajo, capacitación formal y no formal y fortalecimiento de habilidades blandas, atendiendo las disposiciones establecidas en la normativa vigente</v>
      </c>
      <c r="D66" s="76" t="str">
        <f>'Activos Consolidados'!J46</f>
        <v>CASTELLANO</v>
      </c>
      <c r="E66" s="76" t="str">
        <f>'Activos Consolidados'!K46</f>
        <v>FÍSICO Y ELECTRÓNICO</v>
      </c>
      <c r="F66" s="76" t="str">
        <f>'Activos Consolidados'!M46</f>
        <v>xlsx, docx, pdf</v>
      </c>
      <c r="G66" s="74" t="str">
        <f>'Activos Consolidados'!N46</f>
        <v xml:space="preserve">Directivos, Funcionarios y Colaboradores </v>
      </c>
      <c r="H66" s="74" t="str">
        <f>'Activos Consolidados'!O46</f>
        <v>Disponible. Información que se puede consultar por solicitud en el archivo central.</v>
      </c>
      <c r="I66" s="38" t="e">
        <f>'Activos Consolidados'!#REF!</f>
        <v>#REF!</v>
      </c>
    </row>
    <row r="67" spans="1:9" ht="76.5" x14ac:dyDescent="0.25">
      <c r="A67" s="74" t="str">
        <f>'Activos Consolidados'!G47</f>
        <v>PLANES</v>
      </c>
      <c r="B67" s="74" t="str">
        <f>'Activos Consolidados'!H47</f>
        <v xml:space="preserve">Sistema de Gestión de Seguridad y Salud en el trabajo </v>
      </c>
      <c r="C67" s="75" t="str">
        <f>'Activos Consolidados'!I47</f>
        <v>Sistema de Gestión de Seguridad y Salud en el trabajo, en el que se identifican las metas, responsables, recursos y cronograma de actividades para alcanzar los objetivos  propuestos.</v>
      </c>
      <c r="D67" s="76" t="str">
        <f>'Activos Consolidados'!J47</f>
        <v>CASTELLANO</v>
      </c>
      <c r="E67" s="76" t="str">
        <f>'Activos Consolidados'!K47</f>
        <v>FÍSICO Y ELECTRÓNICO</v>
      </c>
      <c r="F67" s="76" t="str">
        <f>'Activos Consolidados'!M47</f>
        <v>xlsx, docx, pdf</v>
      </c>
      <c r="G67" s="74" t="str">
        <f>'Activos Consolidados'!N47</f>
        <v>TALENTO HUMANO</v>
      </c>
      <c r="H67" s="74" t="str">
        <f>'Activos Consolidados'!O47</f>
        <v>Disponible. Información que se puede consultar por solicitud en el archivo central.</v>
      </c>
      <c r="I67" s="38" t="e">
        <f>'Activos Consolidados'!#REF!</f>
        <v>#REF!</v>
      </c>
    </row>
    <row r="68" spans="1:9" x14ac:dyDescent="0.25">
      <c r="A68" s="74" t="e">
        <f>'Activos Consolidados'!#REF!</f>
        <v>#REF!</v>
      </c>
      <c r="B68" s="74" t="e">
        <f>'Activos Consolidados'!#REF!</f>
        <v>#REF!</v>
      </c>
      <c r="C68" s="75" t="e">
        <f>'Activos Consolidados'!#REF!</f>
        <v>#REF!</v>
      </c>
      <c r="D68" s="76" t="e">
        <f>'Activos Consolidados'!#REF!</f>
        <v>#REF!</v>
      </c>
      <c r="E68" s="76" t="e">
        <f>'Activos Consolidados'!#REF!</f>
        <v>#REF!</v>
      </c>
      <c r="F68" s="76" t="e">
        <f>'Activos Consolidados'!#REF!</f>
        <v>#REF!</v>
      </c>
      <c r="G68" s="74" t="e">
        <f>'Activos Consolidados'!#REF!</f>
        <v>#REF!</v>
      </c>
      <c r="H68" s="74" t="e">
        <f>'Activos Consolidados'!#REF!</f>
        <v>#REF!</v>
      </c>
      <c r="I68" s="38" t="e">
        <f>'Activos Consolidados'!#REF!</f>
        <v>#REF!</v>
      </c>
    </row>
    <row r="69" spans="1:9" x14ac:dyDescent="0.25">
      <c r="A69" s="74" t="e">
        <f>'Activos Consolidados'!#REF!</f>
        <v>#REF!</v>
      </c>
      <c r="B69" s="74" t="e">
        <f>'Activos Consolidados'!#REF!</f>
        <v>#REF!</v>
      </c>
      <c r="C69" s="75" t="e">
        <f>'Activos Consolidados'!#REF!</f>
        <v>#REF!</v>
      </c>
      <c r="D69" s="76" t="e">
        <f>'Activos Consolidados'!#REF!</f>
        <v>#REF!</v>
      </c>
      <c r="E69" s="76" t="e">
        <f>'Activos Consolidados'!#REF!</f>
        <v>#REF!</v>
      </c>
      <c r="F69" s="76" t="e">
        <f>'Activos Consolidados'!#REF!</f>
        <v>#REF!</v>
      </c>
      <c r="G69" s="74" t="e">
        <f>'Activos Consolidados'!#REF!</f>
        <v>#REF!</v>
      </c>
      <c r="H69" s="74" t="e">
        <f>'Activos Consolidados'!#REF!</f>
        <v>#REF!</v>
      </c>
      <c r="I69" s="38" t="e">
        <f>'Activos Consolidados'!#REF!</f>
        <v>#REF!</v>
      </c>
    </row>
    <row r="70" spans="1:9" ht="140.25" x14ac:dyDescent="0.25">
      <c r="A70" s="74" t="str">
        <f>'Activos Consolidados'!G48</f>
        <v>HISTORIALES</v>
      </c>
      <c r="B70" s="74" t="str">
        <f>'Activos Consolidados'!H48</f>
        <v>Historiales de equipos tecnológicos</v>
      </c>
      <c r="C70" s="75" t="str">
        <f>'Activos Consolidados'!I48</f>
        <v>Registro de actividades relacionadas con los equipos IT de la UPRA. Se registran actualizaciones de hardware, software, mantenimiento de equipos, información del responsable y software instalado, además contiene el concepto técnico para baja de elementos. Información que refleja el control y seguimiento de los equipos Tecnológicos de la Entidad</v>
      </c>
      <c r="D70" s="76" t="str">
        <f>'Activos Consolidados'!J48</f>
        <v>CASTELLANO</v>
      </c>
      <c r="E70" s="76" t="str">
        <f>'Activos Consolidados'!K48</f>
        <v>ELECTRÓNICO</v>
      </c>
      <c r="F70" s="76" t="str">
        <f>'Activos Consolidados'!M48</f>
        <v>xlsx, pdf</v>
      </c>
      <c r="G70" s="74" t="str">
        <f>'Activos Consolidados'!N48</f>
        <v xml:space="preserve">Servicios Tecnológicos  
Control Interno 
</v>
      </c>
      <c r="H70" s="74" t="str">
        <f>'Activos Consolidados'!O48</f>
        <v>N/A</v>
      </c>
      <c r="I70" s="38" t="e">
        <f>'Activos Consolidados'!#REF!</f>
        <v>#REF!</v>
      </c>
    </row>
    <row r="71" spans="1:9" ht="63.75" x14ac:dyDescent="0.25">
      <c r="A71" s="74" t="str">
        <f>'Activos Consolidados'!G49</f>
        <v>INSTRUMENTOS DE SERVICIOS INFORMÁTICOS</v>
      </c>
      <c r="B71" s="74" t="str">
        <f>'Activos Consolidados'!H49</f>
        <v>Licencia de software</v>
      </c>
      <c r="C71" s="75" t="str">
        <f>'Activos Consolidados'!I49</f>
        <v>Hace referencia a los contratos adquiridos entre la entidad y el licenciatario de un programa informático para utilizar el software cumpliendo una serie de términos.</v>
      </c>
      <c r="D71" s="76" t="str">
        <f>'Activos Consolidados'!J49</f>
        <v>CASTELLANO</v>
      </c>
      <c r="E71" s="76" t="str">
        <f>'Activos Consolidados'!K49</f>
        <v>FÍSICO Y ELECTRÓNICO</v>
      </c>
      <c r="F71" s="76" t="str">
        <f>'Activos Consolidados'!M49</f>
        <v xml:space="preserve"> xlsx</v>
      </c>
      <c r="G71" s="74" t="str">
        <f>'Activos Consolidados'!N49</f>
        <v xml:space="preserve">Servicios Tecnológicos
</v>
      </c>
      <c r="H71" s="74" t="str">
        <f>'Activos Consolidados'!O49</f>
        <v>N/A</v>
      </c>
      <c r="I71" s="38" t="e">
        <f>'Activos Consolidados'!#REF!</f>
        <v>#REF!</v>
      </c>
    </row>
    <row r="72" spans="1:9" ht="114.75" x14ac:dyDescent="0.25">
      <c r="A72" s="74" t="str">
        <f>'Activos Consolidados'!G50</f>
        <v>PLANES</v>
      </c>
      <c r="B72" s="74" t="str">
        <f>'Activos Consolidados'!H50</f>
        <v>Planes de infraestructura tecnológica</v>
      </c>
      <c r="C72" s="75" t="str">
        <f>'Activos Consolidados'!I50</f>
        <v>Documentación que evidencia la planeación donde brinda el soporte del flujo de la información de la UPRA, para asegurar el correcto funcionamiento del software y el hardware. Documentación que apoya la continuidad del negocio en términos de infraestructura tecnológica.</v>
      </c>
      <c r="D72" s="76" t="str">
        <f>'Activos Consolidados'!J50</f>
        <v>CASTELLANO</v>
      </c>
      <c r="E72" s="76" t="str">
        <f>'Activos Consolidados'!K50</f>
        <v>ELECTRONICO</v>
      </c>
      <c r="F72" s="76" t="str">
        <f>'Activos Consolidados'!M50</f>
        <v>docx, pdf, xlsx</v>
      </c>
      <c r="G72" s="74" t="str">
        <f>'Activos Consolidados'!N50</f>
        <v>Directivos, Funcionarios y Colaboradores</v>
      </c>
      <c r="H72" s="74" t="str">
        <f>'Activos Consolidados'!O50</f>
        <v>N/A</v>
      </c>
      <c r="I72" s="38" t="e">
        <f>'Activos Consolidados'!#REF!</f>
        <v>#REF!</v>
      </c>
    </row>
    <row r="73" spans="1:9" ht="89.25" x14ac:dyDescent="0.25">
      <c r="A73" s="74" t="str">
        <f>'Activos Consolidados'!G51</f>
        <v>PLANES</v>
      </c>
      <c r="B73" s="74" t="str">
        <f>'Activos Consolidados'!H51</f>
        <v>Planes de mantenimiento preventivo y evolutivo IT</v>
      </c>
      <c r="C73" s="75" t="str">
        <f>'Activos Consolidados'!I51</f>
        <v>Documentación que evidencia la planeación que desarrolla la UPRA para asegurar el correcto funcionamiento de la maquinaria y equipos con el que cuenta la entidad, por medio de acciones correctivas, preventivas y periódicas.</v>
      </c>
      <c r="D73" s="76" t="str">
        <f>'Activos Consolidados'!J51</f>
        <v>CASTELLANO</v>
      </c>
      <c r="E73" s="76" t="str">
        <f>'Activos Consolidados'!K51</f>
        <v>ELECTRONICO</v>
      </c>
      <c r="F73" s="76" t="str">
        <f>'Activos Consolidados'!M51</f>
        <v>xlsx, pdf</v>
      </c>
      <c r="G73" s="74" t="str">
        <f>'Activos Consolidados'!N51</f>
        <v>Directivos, Funcionarios y Colaboradores</v>
      </c>
      <c r="H73" s="74" t="str">
        <f>'Activos Consolidados'!O51</f>
        <v>N/A</v>
      </c>
      <c r="I73" s="38" t="e">
        <f>'Activos Consolidados'!#REF!</f>
        <v>#REF!</v>
      </c>
    </row>
    <row r="74" spans="1:9" ht="63.75" x14ac:dyDescent="0.25">
      <c r="A74" s="74" t="str">
        <f>'Activos Consolidados'!G52</f>
        <v>REPORTES DE INCIDENTES DE SEGURIDAD DE LA INFORMACIÓN</v>
      </c>
      <c r="B74" s="74" t="str">
        <f>'Activos Consolidados'!H52</f>
        <v>N/A</v>
      </c>
      <c r="C74" s="75" t="str">
        <f>'Activos Consolidados'!I52</f>
        <v>Documentación donde se registra los reportes de incidentes en cuanto a la protección de la información y de los sistemas de información de acuerdo con la norma ISO 27001.</v>
      </c>
      <c r="D74" s="76" t="str">
        <f>'Activos Consolidados'!J52</f>
        <v>CASTELLANO</v>
      </c>
      <c r="E74" s="76" t="str">
        <f>'Activos Consolidados'!K52</f>
        <v>ELECTRONICO</v>
      </c>
      <c r="F74" s="76" t="str">
        <f>'Activos Consolidados'!M52</f>
        <v>xlsx, pdf</v>
      </c>
      <c r="G74" s="74" t="str">
        <f>'Activos Consolidados'!N52</f>
        <v xml:space="preserve">Servicios Tecnológicos </v>
      </c>
      <c r="H74" s="74" t="str">
        <f>'Activos Consolidados'!O52</f>
        <v>N/A</v>
      </c>
      <c r="I74" s="38" t="e">
        <f>'Activos Consolidados'!#REF!</f>
        <v>#REF!</v>
      </c>
    </row>
    <row r="75" spans="1:9" ht="51" x14ac:dyDescent="0.25">
      <c r="A75" s="74" t="str">
        <f>'Activos Consolidados'!G53</f>
        <v>N/A</v>
      </c>
      <c r="B75" s="74" t="str">
        <f>'Activos Consolidados'!H53</f>
        <v>Evidencias de servicios tecnológicos</v>
      </c>
      <c r="C75" s="75" t="str">
        <f>'Activos Consolidados'!I53</f>
        <v>Permiten mostrar la gestión sobre la infraestructura tecnológica, que soporta los sistemas y servicios de información en la UPRA.</v>
      </c>
      <c r="D75" s="76" t="str">
        <f>'Activos Consolidados'!J53</f>
        <v>CASTELLANO</v>
      </c>
      <c r="E75" s="76" t="str">
        <f>'Activos Consolidados'!K53</f>
        <v>FÍSICO Y ELECTRÓNICO</v>
      </c>
      <c r="F75" s="76" t="str">
        <f>'Activos Consolidados'!M53</f>
        <v>xlsx, pdf, docx, ppt</v>
      </c>
      <c r="G75" s="74" t="str">
        <f>'Activos Consolidados'!N53</f>
        <v xml:space="preserve">Funcionarios, Colaboradores ST
</v>
      </c>
      <c r="H75" s="74" t="str">
        <f>'Activos Consolidados'!O53</f>
        <v>Disponible. Información que se puede consultar por solicitud en el archivo central.</v>
      </c>
      <c r="I75" s="38" t="e">
        <f>'Activos Consolidados'!#REF!</f>
        <v>#REF!</v>
      </c>
    </row>
    <row r="76" spans="1:9" ht="51" x14ac:dyDescent="0.25">
      <c r="A76" s="74" t="str">
        <f>'Activos Consolidados'!G54</f>
        <v>ACTAS</v>
      </c>
      <c r="B76" s="74" t="str">
        <f>'Activos Consolidados'!H54</f>
        <v>Actas de la Oficina de Tecnologías de la Información y las Comunicaciones</v>
      </c>
      <c r="C76" s="75" t="str">
        <f>'Activos Consolidados'!I54</f>
        <v>Actas de la Oficina de Tecnologías de la Información y las Comunicaciones</v>
      </c>
      <c r="D76" s="76" t="str">
        <f>'Activos Consolidados'!J54</f>
        <v>CASTELLANO</v>
      </c>
      <c r="E76" s="76" t="str">
        <f>'Activos Consolidados'!K54</f>
        <v>ELECTRONICO/PAPEL</v>
      </c>
      <c r="F76" s="76" t="str">
        <f>'Activos Consolidados'!M54</f>
        <v>docx</v>
      </c>
      <c r="G76" s="74" t="str">
        <f>'Activos Consolidados'!N54</f>
        <v xml:space="preserve">Funcionarios, contratistas ST
</v>
      </c>
      <c r="H76" s="74" t="str">
        <f>'Activos Consolidados'!O54</f>
        <v>Disponible. Información que se puede consultar por solicitud en el archivo central.</v>
      </c>
      <c r="I76" s="38" t="e">
        <f>'Activos Consolidados'!#REF!</f>
        <v>#REF!</v>
      </c>
    </row>
    <row r="77" spans="1:9" ht="51" x14ac:dyDescent="0.25">
      <c r="A77" s="74" t="str">
        <f>'Activos Consolidados'!G55</f>
        <v>GESTION DE INFORMACION</v>
      </c>
      <c r="B77" s="74" t="str">
        <f>'Activos Consolidados'!H55</f>
        <v>Repositorio de información de la Upra</v>
      </c>
      <c r="C77" s="75" t="str">
        <f>'Activos Consolidados'!I55</f>
        <v>Gestión, almacenamiento y custodia de la información, interna y externa</v>
      </c>
      <c r="D77" s="76" t="str">
        <f>'Activos Consolidados'!J55</f>
        <v>CASTELLANO</v>
      </c>
      <c r="E77" s="76" t="str">
        <f>'Activos Consolidados'!K55</f>
        <v>FÍSICO Y ELECTRÓNICO</v>
      </c>
      <c r="F77" s="76" t="str">
        <f>'Activos Consolidados'!M55</f>
        <v>xlsx, CSV</v>
      </c>
      <c r="G77" s="74" t="str">
        <f>'Activos Consolidados'!N55</f>
        <v>Proceso</v>
      </c>
      <c r="H77" s="74" t="str">
        <f>'Activos Consolidados'!O55</f>
        <v>Disponible. Información que se puede consultar por solicitud en el archivo central.</v>
      </c>
      <c r="I77" s="38" t="e">
        <f>'Activos Consolidados'!#REF!</f>
        <v>#REF!</v>
      </c>
    </row>
    <row r="78" spans="1:9" ht="51" x14ac:dyDescent="0.25">
      <c r="A78" s="74" t="str">
        <f>'Activos Consolidados'!G63</f>
        <v>PLANES</v>
      </c>
      <c r="B78" s="74" t="str">
        <f>'Activos Consolidados'!H63</f>
        <v xml:space="preserve">Plan de calidad de la Información - </v>
      </c>
      <c r="C78" s="75" t="str">
        <f>'Activos Consolidados'!I63</f>
        <v>Plan de calidad de la Información</v>
      </c>
      <c r="D78" s="76" t="str">
        <f>'Activos Consolidados'!J63</f>
        <v>CASTELLANO</v>
      </c>
      <c r="E78" s="76" t="str">
        <f>'Activos Consolidados'!K63</f>
        <v>ELECTRONICO/PAPEL</v>
      </c>
      <c r="F78" s="76" t="str">
        <f>'Activos Consolidados'!M63</f>
        <v>xlsx, docx, pdf</v>
      </c>
      <c r="G78" s="74" t="str">
        <f>'Activos Consolidados'!N63</f>
        <v>Ciudadanía</v>
      </c>
      <c r="H78" s="74" t="str">
        <f>'Activos Consolidados'!O63</f>
        <v>Disponible. Información que se puede consultar por solicitud en el archivo central.</v>
      </c>
      <c r="I78" s="38" t="e">
        <f>'Activos Consolidados'!#REF!</f>
        <v>#REF!</v>
      </c>
    </row>
    <row r="79" spans="1:9" ht="114.75" x14ac:dyDescent="0.25">
      <c r="A79" s="74" t="str">
        <f>'Activos Consolidados'!G64</f>
        <v>PLANES</v>
      </c>
      <c r="B79" s="74" t="str">
        <f>'Activos Consolidados'!H64</f>
        <v xml:space="preserve">Planes </v>
      </c>
      <c r="C79" s="75" t="str">
        <f>'Activos Consolidados'!I64</f>
        <v xml:space="preserve">Documentos Planes.
Plan de transformación digital: 
Documento que muestra la definición de los proyectos considerados dentro del Plan de Transformación Digital del Estado establecido por la Presidencia de la República.
</v>
      </c>
      <c r="D79" s="76" t="str">
        <f>'Activos Consolidados'!J64</f>
        <v>CASTELLANO</v>
      </c>
      <c r="E79" s="76" t="str">
        <f>'Activos Consolidados'!K64</f>
        <v>ELECTRÓNICO</v>
      </c>
      <c r="F79" s="76" t="str">
        <f>'Activos Consolidados'!M64</f>
        <v>xlsx, docx, pdf</v>
      </c>
      <c r="G79" s="74" t="str">
        <f>'Activos Consolidados'!N64</f>
        <v xml:space="preserve">Intranet </v>
      </c>
      <c r="H79" s="74" t="str">
        <f>'Activos Consolidados'!O64</f>
        <v>Disponible. Información que se puede consultar por solicitud en el archivo central. (Página Web de la UPRA)</v>
      </c>
      <c r="I79" s="38" t="e">
        <f>'Activos Consolidados'!#REF!</f>
        <v>#REF!</v>
      </c>
    </row>
    <row r="80" spans="1:9" x14ac:dyDescent="0.25">
      <c r="A80" s="74" t="e">
        <f>'Activos Consolidados'!#REF!</f>
        <v>#REF!</v>
      </c>
      <c r="B80" s="74" t="e">
        <f>'Activos Consolidados'!#REF!</f>
        <v>#REF!</v>
      </c>
      <c r="C80" s="75" t="e">
        <f>'Activos Consolidados'!#REF!</f>
        <v>#REF!</v>
      </c>
      <c r="D80" s="76" t="e">
        <f>'Activos Consolidados'!#REF!</f>
        <v>#REF!</v>
      </c>
      <c r="E80" s="76" t="e">
        <f>'Activos Consolidados'!#REF!</f>
        <v>#REF!</v>
      </c>
      <c r="F80" s="76" t="e">
        <f>'Activos Consolidados'!#REF!</f>
        <v>#REF!</v>
      </c>
      <c r="G80" s="74" t="e">
        <f>'Activos Consolidados'!#REF!</f>
        <v>#REF!</v>
      </c>
      <c r="H80" s="74" t="e">
        <f>'Activos Consolidados'!#REF!</f>
        <v>#REF!</v>
      </c>
      <c r="I80" s="38" t="e">
        <f>'Activos Consolidados'!#REF!</f>
        <v>#REF!</v>
      </c>
    </row>
    <row r="81" spans="1:9" ht="51" x14ac:dyDescent="0.25">
      <c r="A81" s="74" t="str">
        <f>'Activos Consolidados'!G65</f>
        <v>PROYECTOS</v>
      </c>
      <c r="B81" s="74" t="str">
        <f>'Activos Consolidados'!H65</f>
        <v>Proyectos de Tecnología de la Información</v>
      </c>
      <c r="C81" s="75" t="str">
        <f>'Activos Consolidados'!I65</f>
        <v>Proyectos de Tecnología de la Información, son aquellos que se encuentran enmarcados dentro del PETIC.</v>
      </c>
      <c r="D81" s="76" t="str">
        <f>'Activos Consolidados'!J65</f>
        <v>CASTELLANO</v>
      </c>
      <c r="E81" s="76" t="str">
        <f>'Activos Consolidados'!K65</f>
        <v>ELECTRÓNICO</v>
      </c>
      <c r="F81" s="76" t="str">
        <f>'Activos Consolidados'!M65</f>
        <v>xlsx, docx, pdf</v>
      </c>
      <c r="G81" s="74" t="str">
        <f>'Activos Consolidados'!N65</f>
        <v xml:space="preserve">Intranet </v>
      </c>
      <c r="H81" s="74" t="str">
        <f>'Activos Consolidados'!O65</f>
        <v>Disponible. Información que se puede consultar por solicitud en el archivo central.</v>
      </c>
      <c r="I81" s="38" t="e">
        <f>'Activos Consolidados'!#REF!</f>
        <v>#REF!</v>
      </c>
    </row>
    <row r="82" spans="1:9" x14ac:dyDescent="0.25">
      <c r="A82" s="74" t="e">
        <f>'Activos Consolidados'!#REF!</f>
        <v>#REF!</v>
      </c>
      <c r="B82" s="74" t="e">
        <f>'Activos Consolidados'!#REF!</f>
        <v>#REF!</v>
      </c>
      <c r="C82" s="75" t="e">
        <f>'Activos Consolidados'!#REF!</f>
        <v>#REF!</v>
      </c>
      <c r="D82" s="76" t="e">
        <f>'Activos Consolidados'!#REF!</f>
        <v>#REF!</v>
      </c>
      <c r="E82" s="76" t="e">
        <f>'Activos Consolidados'!#REF!</f>
        <v>#REF!</v>
      </c>
      <c r="F82" s="76" t="e">
        <f>'Activos Consolidados'!#REF!</f>
        <v>#REF!</v>
      </c>
      <c r="G82" s="74" t="e">
        <f>'Activos Consolidados'!#REF!</f>
        <v>#REF!</v>
      </c>
      <c r="H82" s="74" t="e">
        <f>'Activos Consolidados'!#REF!</f>
        <v>#REF!</v>
      </c>
      <c r="I82" s="38" t="e">
        <f>'Activos Consolidados'!#REF!</f>
        <v>#REF!</v>
      </c>
    </row>
    <row r="83" spans="1:9" ht="63.75" x14ac:dyDescent="0.25">
      <c r="A83" s="74" t="str">
        <f>'Activos Consolidados'!G66</f>
        <v>SOLICITUDES DE ANALISIS DE INFORMACIÓN</v>
      </c>
      <c r="B83" s="74" t="str">
        <f>'Activos Consolidados'!H66</f>
        <v>N/A</v>
      </c>
      <c r="C83" s="75" t="str">
        <f>'Activos Consolidados'!I66</f>
        <v>Formato de solicitud de análisis de información, diligenciado por alguna de las dependencias de la entidad con la descripción de la solicitud y producto requerido.</v>
      </c>
      <c r="D83" s="76" t="str">
        <f>'Activos Consolidados'!J66</f>
        <v>CASTELLANO</v>
      </c>
      <c r="E83" s="76" t="str">
        <f>'Activos Consolidados'!K66</f>
        <v>ELECTRONICO</v>
      </c>
      <c r="F83" s="76" t="str">
        <f>'Activos Consolidados'!M66</f>
        <v>xlsx, pdf</v>
      </c>
      <c r="G83" s="74" t="str">
        <f>'Activos Consolidados'!N66</f>
        <v xml:space="preserve">Directivos, Funcionarios y colaboradores </v>
      </c>
      <c r="H83" s="74" t="str">
        <f>'Activos Consolidados'!O66</f>
        <v>Disponible. Información que se puede consultar por solicitud en el archivo central.</v>
      </c>
      <c r="I83" s="38" t="e">
        <f>'Activos Consolidados'!#REF!</f>
        <v>#REF!</v>
      </c>
    </row>
    <row r="84" spans="1:9" ht="63.75" x14ac:dyDescent="0.25">
      <c r="A84" s="74" t="str">
        <f>'Activos Consolidados'!G67</f>
        <v>N/A</v>
      </c>
      <c r="B84" s="74" t="str">
        <f>'Activos Consolidados'!H67</f>
        <v>Plan estratégico de tecnologías de información y comunicaciones – PETIC</v>
      </c>
      <c r="C84" s="75" t="str">
        <f>'Activos Consolidados'!I67</f>
        <v>Tabla para el registro de información proveniente de las solicitudes de análisis.</v>
      </c>
      <c r="D84" s="76" t="str">
        <f>'Activos Consolidados'!J67</f>
        <v>CASTELLANO</v>
      </c>
      <c r="E84" s="76" t="str">
        <f>'Activos Consolidados'!K67</f>
        <v>ELECTRONICO/PAPEL</v>
      </c>
      <c r="F84" s="76" t="str">
        <f>'Activos Consolidados'!M67</f>
        <v>xlsx, Access, PostgreSQL,</v>
      </c>
      <c r="G84" s="74" t="str">
        <f>'Activos Consolidados'!N67</f>
        <v xml:space="preserve">Directivos, Funcionarios y colaboradores </v>
      </c>
      <c r="H84" s="74" t="str">
        <f>'Activos Consolidados'!O67</f>
        <v>Disponible. Información que se puede consultar por solicitud en el archivo central.</v>
      </c>
      <c r="I84" s="38" t="e">
        <f>'Activos Consolidados'!#REF!</f>
        <v>#REF!</v>
      </c>
    </row>
    <row r="85" spans="1:9" x14ac:dyDescent="0.25">
      <c r="A85" s="74" t="e">
        <f>'Activos Consolidados'!#REF!</f>
        <v>#REF!</v>
      </c>
      <c r="B85" s="74" t="e">
        <f>'Activos Consolidados'!#REF!</f>
        <v>#REF!</v>
      </c>
      <c r="C85" s="75" t="e">
        <f>'Activos Consolidados'!#REF!</f>
        <v>#REF!</v>
      </c>
      <c r="D85" s="76" t="e">
        <f>'Activos Consolidados'!#REF!</f>
        <v>#REF!</v>
      </c>
      <c r="E85" s="76" t="e">
        <f>'Activos Consolidados'!#REF!</f>
        <v>#REF!</v>
      </c>
      <c r="F85" s="76" t="e">
        <f>'Activos Consolidados'!#REF!</f>
        <v>#REF!</v>
      </c>
      <c r="G85" s="74" t="e">
        <f>'Activos Consolidados'!#REF!</f>
        <v>#REF!</v>
      </c>
      <c r="H85" s="74" t="e">
        <f>'Activos Consolidados'!#REF!</f>
        <v>#REF!</v>
      </c>
      <c r="I85" s="38" t="e">
        <f>'Activos Consolidados'!#REF!</f>
        <v>#REF!</v>
      </c>
    </row>
    <row r="86" spans="1:9" ht="51" x14ac:dyDescent="0.25">
      <c r="A86" s="74" t="str">
        <f>'Activos Consolidados'!G68</f>
        <v>N/A</v>
      </c>
      <c r="B86" s="74" t="str">
        <f>'Activos Consolidados'!H68</f>
        <v>Esquema de gobierno de TI políticas y lineamientos de gestión de TI</v>
      </c>
      <c r="C86" s="75" t="str">
        <f>'Activos Consolidados'!I68</f>
        <v>Correo electrónico con el envió de la información, que hace parte de la evidencia de entrega  del producto solicitado. (pdf)</v>
      </c>
      <c r="D86" s="76" t="str">
        <f>'Activos Consolidados'!J68</f>
        <v>CASTELLANO</v>
      </c>
      <c r="E86" s="76" t="str">
        <f>'Activos Consolidados'!K68</f>
        <v>ELECTRÓNICO</v>
      </c>
      <c r="F86" s="76" t="str">
        <f>'Activos Consolidados'!M68</f>
        <v>pdf, .ICS</v>
      </c>
      <c r="G86" s="74" t="str">
        <f>'Activos Consolidados'!N68</f>
        <v xml:space="preserve">Directivos, Funcionarios, Colaboradores </v>
      </c>
      <c r="H86" s="74" t="str">
        <f>'Activos Consolidados'!O68</f>
        <v>Disponible. Información que se puede consultar por solicitud en el archivo central.</v>
      </c>
      <c r="I86" s="38" t="e">
        <f>'Activos Consolidados'!#REF!</f>
        <v>#REF!</v>
      </c>
    </row>
    <row r="87" spans="1:9" x14ac:dyDescent="0.25">
      <c r="A87" s="74" t="e">
        <f>'Activos Consolidados'!#REF!</f>
        <v>#REF!</v>
      </c>
      <c r="B87" s="74" t="e">
        <f>'Activos Consolidados'!#REF!</f>
        <v>#REF!</v>
      </c>
      <c r="C87" s="75" t="e">
        <f>'Activos Consolidados'!#REF!</f>
        <v>#REF!</v>
      </c>
      <c r="D87" s="76" t="e">
        <f>'Activos Consolidados'!#REF!</f>
        <v>#REF!</v>
      </c>
      <c r="E87" s="76" t="e">
        <f>'Activos Consolidados'!#REF!</f>
        <v>#REF!</v>
      </c>
      <c r="F87" s="76" t="e">
        <f>'Activos Consolidados'!#REF!</f>
        <v>#REF!</v>
      </c>
      <c r="G87" s="74" t="e">
        <f>'Activos Consolidados'!#REF!</f>
        <v>#REF!</v>
      </c>
      <c r="H87" s="74" t="e">
        <f>'Activos Consolidados'!#REF!</f>
        <v>#REF!</v>
      </c>
      <c r="I87" s="38" t="e">
        <f>'Activos Consolidados'!#REF!</f>
        <v>#REF!</v>
      </c>
    </row>
    <row r="88" spans="1:9" x14ac:dyDescent="0.25">
      <c r="A88" s="74" t="e">
        <f>'Activos Consolidados'!#REF!</f>
        <v>#REF!</v>
      </c>
      <c r="B88" s="74" t="e">
        <f>'Activos Consolidados'!#REF!</f>
        <v>#REF!</v>
      </c>
      <c r="C88" s="75" t="e">
        <f>'Activos Consolidados'!#REF!</f>
        <v>#REF!</v>
      </c>
      <c r="D88" s="76" t="e">
        <f>'Activos Consolidados'!#REF!</f>
        <v>#REF!</v>
      </c>
      <c r="E88" s="76" t="e">
        <f>'Activos Consolidados'!#REF!</f>
        <v>#REF!</v>
      </c>
      <c r="F88" s="76" t="e">
        <f>'Activos Consolidados'!#REF!</f>
        <v>#REF!</v>
      </c>
      <c r="G88" s="74" t="e">
        <f>'Activos Consolidados'!#REF!</f>
        <v>#REF!</v>
      </c>
      <c r="H88" s="74" t="e">
        <f>'Activos Consolidados'!#REF!</f>
        <v>#REF!</v>
      </c>
      <c r="I88" s="38" t="e">
        <f>'Activos Consolidados'!#REF!</f>
        <v>#REF!</v>
      </c>
    </row>
    <row r="89" spans="1:9" ht="105" customHeight="1" x14ac:dyDescent="0.25">
      <c r="A89" s="74" t="str">
        <f>'Activos Consolidados'!G69</f>
        <v>N/A</v>
      </c>
      <c r="B89" s="74" t="str">
        <f>'Activos Consolidados'!H69</f>
        <v>Documentación de las evidencias los proyectos PETIC</v>
      </c>
      <c r="C89" s="75" t="str">
        <f>'Activos Consolidados'!I69</f>
        <v>Desarrollar y mantener servicios de análisis de información, para que los procesamientos espaciales y alfanuméricos  faciliten la eficiencia y efectividad de los productos institucionales</v>
      </c>
      <c r="D89" s="76" t="str">
        <f>'Activos Consolidados'!J69</f>
        <v>CASTELLANO</v>
      </c>
      <c r="E89" s="76" t="str">
        <f>'Activos Consolidados'!K69</f>
        <v>ELECTRÓNICO</v>
      </c>
      <c r="F89" s="76" t="str">
        <f>'Activos Consolidados'!M69</f>
        <v>N/A</v>
      </c>
      <c r="G89" s="74" t="str">
        <f>'Activos Consolidados'!N69</f>
        <v>N/A</v>
      </c>
      <c r="H89" s="74" t="str">
        <f>'Activos Consolidados'!O69</f>
        <v>N/A</v>
      </c>
      <c r="I89" s="38" t="e">
        <f>'Activos Consolidados'!#REF!</f>
        <v>#REF!</v>
      </c>
    </row>
    <row r="90" spans="1:9" ht="51" x14ac:dyDescent="0.25">
      <c r="A90" s="74" t="str">
        <f>'Activos Consolidados'!G70</f>
        <v>N/A</v>
      </c>
      <c r="B90" s="74" t="str">
        <f>'Activos Consolidados'!H70</f>
        <v>Evaluación de gestión de la oficina TIC</v>
      </c>
      <c r="C90" s="75" t="str">
        <f>'Activos Consolidados'!I70</f>
        <v>Guías, otros documentos, scripts y aplicativos.</v>
      </c>
      <c r="D90" s="76" t="str">
        <f>'Activos Consolidados'!J70</f>
        <v>CASTELLANO</v>
      </c>
      <c r="E90" s="76" t="str">
        <f>'Activos Consolidados'!K70</f>
        <v>ELECTRÓNICO</v>
      </c>
      <c r="F90" s="76" t="str">
        <f>'Activos Consolidados'!M70</f>
        <v xml:space="preserve">xlsx, docx, pdf, postgresql, .ipynb </v>
      </c>
      <c r="G90" s="74" t="str">
        <f>'Activos Consolidados'!N70</f>
        <v>Directivos, Funcionarios y Colaboradores</v>
      </c>
      <c r="H90" s="74" t="str">
        <f>'Activos Consolidados'!O70</f>
        <v>Disponible. Información que se puede consultar por solicitud en el archivo central.</v>
      </c>
      <c r="I90" s="38" t="e">
        <f>'Activos Consolidados'!#REF!</f>
        <v>#REF!</v>
      </c>
    </row>
    <row r="91" spans="1:9" ht="51" x14ac:dyDescent="0.25">
      <c r="A91" s="74" t="str">
        <f>'Activos Consolidados'!G71</f>
        <v>N/A</v>
      </c>
      <c r="B91" s="74" t="str">
        <f>'Activos Consolidados'!H71</f>
        <v>Seguimiento a la implementación y cumplimiento del esquema de gobierno</v>
      </c>
      <c r="C91" s="75" t="str">
        <f>'Activos Consolidados'!I71</f>
        <v>Ficha del proyecto PETIC Gestión y Gobierno de TI en donde se registra el avance de las tareas del plan de trabajo.</v>
      </c>
      <c r="D91" s="76" t="str">
        <f>'Activos Consolidados'!J71</f>
        <v>CASTELLANO</v>
      </c>
      <c r="E91" s="76" t="str">
        <f>'Activos Consolidados'!K71</f>
        <v>ELECTRÓNICO</v>
      </c>
      <c r="F91" s="76" t="str">
        <f>'Activos Consolidados'!M71</f>
        <v>xlsx, docx, pdf</v>
      </c>
      <c r="G91" s="74" t="str">
        <f>'Activos Consolidados'!N71</f>
        <v xml:space="preserve">Disponible </v>
      </c>
      <c r="H91" s="74" t="str">
        <f>'Activos Consolidados'!O71</f>
        <v>Disponible. Información que se puede consultar por solicitud en el archivo central.</v>
      </c>
      <c r="I91" s="38" t="e">
        <f>'Activos Consolidados'!#REF!</f>
        <v>#REF!</v>
      </c>
    </row>
    <row r="92" spans="1:9" ht="89.25" x14ac:dyDescent="0.25">
      <c r="A92" s="74" t="str">
        <f>'Activos Consolidados'!G72</f>
        <v>N/A</v>
      </c>
      <c r="B92" s="74" t="str">
        <f>'Activos Consolidados'!H72</f>
        <v>Gestión asociada a la arquitectura empresarial de la UPRA</v>
      </c>
      <c r="C92" s="75" t="str">
        <f>'Activos Consolidados'!I72</f>
        <v>Actas de reunión de los comités de Arquitectura, liderado por el equipo de arquitectura Empresarial de la Oficina TIC, en donde se socializan a los responsables de dominio, los avances de las arquitecturas de los proyectos PETIC.</v>
      </c>
      <c r="D92" s="76" t="str">
        <f>'Activos Consolidados'!J72</f>
        <v>CASTELLANO</v>
      </c>
      <c r="E92" s="76" t="str">
        <f>'Activos Consolidados'!K72</f>
        <v>ELECTRÓNICO</v>
      </c>
      <c r="F92" s="76" t="str">
        <f>'Activos Consolidados'!M72</f>
        <v>xlsx, docx, pdf</v>
      </c>
      <c r="G92" s="74" t="str">
        <f>'Activos Consolidados'!N72</f>
        <v xml:space="preserve">Disponible </v>
      </c>
      <c r="H92" s="74" t="str">
        <f>'Activos Consolidados'!O72</f>
        <v>Disponible. Información que se puede consultar por solicitud en el archivo central.</v>
      </c>
      <c r="I92" s="38" t="e">
        <f>'Activos Consolidados'!#REF!</f>
        <v>#REF!</v>
      </c>
    </row>
    <row r="93" spans="1:9" x14ac:dyDescent="0.25">
      <c r="A93" s="74" t="e">
        <f>'Activos Consolidados'!#REF!</f>
        <v>#REF!</v>
      </c>
      <c r="B93" s="74" t="e">
        <f>'Activos Consolidados'!#REF!</f>
        <v>#REF!</v>
      </c>
      <c r="C93" s="75" t="e">
        <f>'Activos Consolidados'!#REF!</f>
        <v>#REF!</v>
      </c>
      <c r="D93" s="76" t="e">
        <f>'Activos Consolidados'!#REF!</f>
        <v>#REF!</v>
      </c>
      <c r="E93" s="76" t="e">
        <f>'Activos Consolidados'!#REF!</f>
        <v>#REF!</v>
      </c>
      <c r="F93" s="76" t="e">
        <f>'Activos Consolidados'!#REF!</f>
        <v>#REF!</v>
      </c>
      <c r="G93" s="74" t="e">
        <f>'Activos Consolidados'!#REF!</f>
        <v>#REF!</v>
      </c>
      <c r="H93" s="74" t="e">
        <f>'Activos Consolidados'!#REF!</f>
        <v>#REF!</v>
      </c>
      <c r="I93" s="38" t="e">
        <f>'Activos Consolidados'!#REF!</f>
        <v>#REF!</v>
      </c>
    </row>
    <row r="94" spans="1:9" x14ac:dyDescent="0.25">
      <c r="A94" s="74" t="e">
        <f>'Activos Consolidados'!#REF!</f>
        <v>#REF!</v>
      </c>
      <c r="B94" s="74" t="e">
        <f>'Activos Consolidados'!#REF!</f>
        <v>#REF!</v>
      </c>
      <c r="C94" s="75" t="e">
        <f>'Activos Consolidados'!#REF!</f>
        <v>#REF!</v>
      </c>
      <c r="D94" s="76" t="e">
        <f>'Activos Consolidados'!#REF!</f>
        <v>#REF!</v>
      </c>
      <c r="E94" s="76" t="e">
        <f>'Activos Consolidados'!#REF!</f>
        <v>#REF!</v>
      </c>
      <c r="F94" s="76" t="e">
        <f>'Activos Consolidados'!#REF!</f>
        <v>#REF!</v>
      </c>
      <c r="G94" s="74" t="e">
        <f>'Activos Consolidados'!#REF!</f>
        <v>#REF!</v>
      </c>
      <c r="H94" s="74" t="e">
        <f>'Activos Consolidados'!#REF!</f>
        <v>#REF!</v>
      </c>
      <c r="I94" s="38" t="e">
        <f>'Activos Consolidados'!#REF!</f>
        <v>#REF!</v>
      </c>
    </row>
    <row r="95" spans="1:9" ht="76.5" x14ac:dyDescent="0.25">
      <c r="A95" s="74" t="str">
        <f>'Activos Consolidados'!G73</f>
        <v>N/A</v>
      </c>
      <c r="B95" s="74" t="str">
        <f>'Activos Consolidados'!H73</f>
        <v xml:space="preserve">Encuentros de Valor </v>
      </c>
      <c r="C95" s="75" t="str">
        <f>'Activos Consolidados'!I73</f>
        <v>Carpeta que contiene un conjunto de archivos que dan cuenta de actividades de fortalecimiento de capacidades que propician el uso y apropiación de tecnologías de información.</v>
      </c>
      <c r="D95" s="76" t="str">
        <f>'Activos Consolidados'!J73</f>
        <v>CASTELLANO</v>
      </c>
      <c r="E95" s="76" t="str">
        <f>'Activos Consolidados'!K73</f>
        <v>ELECTRÓNICO</v>
      </c>
      <c r="F95" s="76" t="str">
        <f>'Activos Consolidados'!M73</f>
        <v xml:space="preserve">xlsx, docx, pdf, mp4, png </v>
      </c>
      <c r="G95" s="74" t="str">
        <f>'Activos Consolidados'!N73</f>
        <v>Directivos, Funcionarios y Colaboradores</v>
      </c>
      <c r="H95" s="74" t="str">
        <f>'Activos Consolidados'!O73</f>
        <v>Disponible. Información que se puede consultar por solicitud en el archivo central.</v>
      </c>
      <c r="I95" s="38" t="e">
        <f>'Activos Consolidados'!#REF!</f>
        <v>#REF!</v>
      </c>
    </row>
    <row r="96" spans="1:9" ht="51" x14ac:dyDescent="0.25">
      <c r="A96" s="74" t="str">
        <f>'Activos Consolidados'!G74</f>
        <v>N/A</v>
      </c>
      <c r="B96" s="74" t="str">
        <f>'Activos Consolidados'!H74</f>
        <v xml:space="preserve">Documento de Seguimiento de Requerimientos al Equipo </v>
      </c>
      <c r="C96" s="75" t="str">
        <f>'Activos Consolidados'!I74</f>
        <v>Documento que contiene las actividades ejecutadas para cada atención.</v>
      </c>
      <c r="D96" s="76" t="str">
        <f>'Activos Consolidados'!J74</f>
        <v>CASTELLANO</v>
      </c>
      <c r="E96" s="76" t="str">
        <f>'Activos Consolidados'!K74</f>
        <v>ELECTRÓNICO</v>
      </c>
      <c r="F96" s="76" t="str">
        <f>'Activos Consolidados'!M74</f>
        <v>xlsx</v>
      </c>
      <c r="G96" s="74" t="str">
        <f>'Activos Consolidados'!N74</f>
        <v xml:space="preserve">Proceso Uso y Apropiación
</v>
      </c>
      <c r="H96" s="74" t="str">
        <f>'Activos Consolidados'!O74</f>
        <v>N/A</v>
      </c>
      <c r="I96" s="38" t="e">
        <f>'Activos Consolidados'!#REF!</f>
        <v>#REF!</v>
      </c>
    </row>
    <row r="97" spans="1:9" ht="51" x14ac:dyDescent="0.25">
      <c r="A97" s="74" t="str">
        <f>'Activos Consolidados'!G75</f>
        <v>N/A</v>
      </c>
      <c r="B97" s="74" t="str">
        <f>'Activos Consolidados'!H75</f>
        <v>Matriz de solicitudes de análisis</v>
      </c>
      <c r="C97" s="75" t="str">
        <f>'Activos Consolidados'!I75</f>
        <v>Tabla para el registro de información proveniente de las solicitudes de análisis.</v>
      </c>
      <c r="D97" s="76" t="str">
        <f>'Activos Consolidados'!J75</f>
        <v>CASTELLANO</v>
      </c>
      <c r="E97" s="76" t="str">
        <f>'Activos Consolidados'!K75</f>
        <v>ELECTRONICO</v>
      </c>
      <c r="F97" s="76" t="str">
        <f>'Activos Consolidados'!M75</f>
        <v>xlsx, docx, pdf</v>
      </c>
      <c r="G97" s="74" t="str">
        <f>'Activos Consolidados'!N75</f>
        <v>Ciudadanía</v>
      </c>
      <c r="H97" s="74" t="str">
        <f>'Activos Consolidados'!O75</f>
        <v>Disponible. Información que se puede consultar por solicitud en el archivo central.</v>
      </c>
      <c r="I97" s="38" t="e">
        <f>'Activos Consolidados'!#REF!</f>
        <v>#REF!</v>
      </c>
    </row>
    <row r="98" spans="1:9" ht="51" x14ac:dyDescent="0.25">
      <c r="A98" s="74" t="str">
        <f>'Activos Consolidados'!G76</f>
        <v>N/A</v>
      </c>
      <c r="B98" s="74" t="str">
        <f>'Activos Consolidados'!H76</f>
        <v>Respuesta de la solicitud</v>
      </c>
      <c r="C98" s="75" t="str">
        <f>'Activos Consolidados'!I76</f>
        <v>Correo electrónico con el envió de la información, que hace parte de la evidencia de entrega  del producto solicitado. (pdf)</v>
      </c>
      <c r="D98" s="76" t="str">
        <f>'Activos Consolidados'!J76</f>
        <v>CASTELLANO</v>
      </c>
      <c r="E98" s="76" t="str">
        <f>'Activos Consolidados'!K76</f>
        <v>ELECTRONICO</v>
      </c>
      <c r="F98" s="76" t="str">
        <f>'Activos Consolidados'!M76</f>
        <v>xlsx, docx, pdf</v>
      </c>
      <c r="G98" s="74" t="str">
        <f>'Activos Consolidados'!N76</f>
        <v>Ciudadanía</v>
      </c>
      <c r="H98" s="74" t="str">
        <f>'Activos Consolidados'!O76</f>
        <v>Disponible. Información que se puede consultar por solicitud en el archivo central.</v>
      </c>
      <c r="I98" s="38" t="e">
        <f>'Activos Consolidados'!#REF!</f>
        <v>#REF!</v>
      </c>
    </row>
    <row r="99" spans="1:9" ht="51" x14ac:dyDescent="0.25">
      <c r="A99" s="74" t="str">
        <f>'Activos Consolidados'!G77</f>
        <v>N/A</v>
      </c>
      <c r="B99" s="74" t="str">
        <f>'Activos Consolidados'!H77</f>
        <v>Productos entregables de requerimientos de análisis</v>
      </c>
      <c r="C99" s="75" t="str">
        <f>'Activos Consolidados'!I77</f>
        <v>Mapas y tablas que dan respuesta a cada una de las solicitudes con la información temática. (png - Excel-pdf)</v>
      </c>
      <c r="D99" s="76" t="str">
        <f>'Activos Consolidados'!J77</f>
        <v>CASTELLANO</v>
      </c>
      <c r="E99" s="76" t="str">
        <f>'Activos Consolidados'!K77</f>
        <v>ELECTRONICO</v>
      </c>
      <c r="F99" s="76" t="str">
        <f>'Activos Consolidados'!M77</f>
        <v>xlsx, docx, pdf</v>
      </c>
      <c r="G99" s="74" t="str">
        <f>'Activos Consolidados'!N77</f>
        <v>Ciudadanía</v>
      </c>
      <c r="H99" s="74" t="str">
        <f>'Activos Consolidados'!O77</f>
        <v>Disponible. Información que se puede consultar por solicitud en el archivo central.</v>
      </c>
      <c r="I99" s="38" t="e">
        <f>'Activos Consolidados'!#REF!</f>
        <v>#REF!</v>
      </c>
    </row>
    <row r="100" spans="1:9" x14ac:dyDescent="0.25">
      <c r="A100" s="74" t="e">
        <f>'Activos Consolidados'!#REF!</f>
        <v>#REF!</v>
      </c>
      <c r="B100" s="74" t="e">
        <f>'Activos Consolidados'!#REF!</f>
        <v>#REF!</v>
      </c>
      <c r="C100" s="75" t="e">
        <f>'Activos Consolidados'!#REF!</f>
        <v>#REF!</v>
      </c>
      <c r="D100" s="76" t="e">
        <f>'Activos Consolidados'!#REF!</f>
        <v>#REF!</v>
      </c>
      <c r="E100" s="76" t="e">
        <f>'Activos Consolidados'!#REF!</f>
        <v>#REF!</v>
      </c>
      <c r="F100" s="76" t="e">
        <f>'Activos Consolidados'!#REF!</f>
        <v>#REF!</v>
      </c>
      <c r="G100" s="74" t="e">
        <f>'Activos Consolidados'!#REF!</f>
        <v>#REF!</v>
      </c>
      <c r="H100" s="74" t="e">
        <f>'Activos Consolidados'!#REF!</f>
        <v>#REF!</v>
      </c>
      <c r="I100" s="38" t="e">
        <f>'Activos Consolidados'!#REF!</f>
        <v>#REF!</v>
      </c>
    </row>
    <row r="101" spans="1:9" x14ac:dyDescent="0.25">
      <c r="A101" s="74" t="e">
        <f>'Activos Consolidados'!#REF!</f>
        <v>#REF!</v>
      </c>
      <c r="B101" s="74" t="e">
        <f>'Activos Consolidados'!#REF!</f>
        <v>#REF!</v>
      </c>
      <c r="C101" s="75" t="e">
        <f>'Activos Consolidados'!#REF!</f>
        <v>#REF!</v>
      </c>
      <c r="D101" s="76" t="e">
        <f>'Activos Consolidados'!#REF!</f>
        <v>#REF!</v>
      </c>
      <c r="E101" s="76" t="e">
        <f>'Activos Consolidados'!#REF!</f>
        <v>#REF!</v>
      </c>
      <c r="F101" s="76" t="e">
        <f>'Activos Consolidados'!#REF!</f>
        <v>#REF!</v>
      </c>
      <c r="G101" s="74" t="e">
        <f>'Activos Consolidados'!#REF!</f>
        <v>#REF!</v>
      </c>
      <c r="H101" s="74" t="e">
        <f>'Activos Consolidados'!#REF!</f>
        <v>#REF!</v>
      </c>
      <c r="I101" s="38" t="e">
        <f>'Activos Consolidados'!#REF!</f>
        <v>#REF!</v>
      </c>
    </row>
    <row r="102" spans="1:9" ht="51" x14ac:dyDescent="0.25">
      <c r="A102" s="74" t="str">
        <f>'Activos Consolidados'!G78</f>
        <v>N/A</v>
      </c>
      <c r="B102" s="74" t="str">
        <f>'Activos Consolidados'!H78</f>
        <v>Base de datos de fuentes</v>
      </c>
      <c r="C102" s="75" t="str">
        <f>'Activos Consolidados'!I78</f>
        <v>Base de datos de fuentes de información para realizar análisis.</v>
      </c>
      <c r="D102" s="76" t="str">
        <f>'Activos Consolidados'!J78</f>
        <v>CASTELLANO</v>
      </c>
      <c r="E102" s="76" t="str">
        <f>'Activos Consolidados'!K78</f>
        <v>ELECTRONICO</v>
      </c>
      <c r="F102" s="76" t="str">
        <f>'Activos Consolidados'!M78</f>
        <v>xlsx, docx, pdf</v>
      </c>
      <c r="G102" s="74" t="str">
        <f>'Activos Consolidados'!N78</f>
        <v>Ciudadanía</v>
      </c>
      <c r="H102" s="74" t="str">
        <f>'Activos Consolidados'!O78</f>
        <v>Disponible. Información que se puede consultar por solicitud en el archivo central.</v>
      </c>
      <c r="I102" s="38" t="e">
        <f>'Activos Consolidados'!#REF!</f>
        <v>#REF!</v>
      </c>
    </row>
    <row r="103" spans="1:9" ht="51" x14ac:dyDescent="0.25">
      <c r="A103" s="74" t="str">
        <f>'Activos Consolidados'!G80</f>
        <v>N/A</v>
      </c>
      <c r="B103" s="74" t="str">
        <f>'Activos Consolidados'!H80</f>
        <v>Productos de innovación</v>
      </c>
      <c r="C103" s="75" t="str">
        <f>'Activos Consolidados'!I80</f>
        <v>Prototipos, guías, otros documentos, scripts, aplicativos</v>
      </c>
      <c r="D103" s="76" t="str">
        <f>'Activos Consolidados'!J80</f>
        <v>CASTELLANO</v>
      </c>
      <c r="E103" s="76" t="str">
        <f>'Activos Consolidados'!K80</f>
        <v>ELECTRONICO</v>
      </c>
      <c r="F103" s="76" t="str">
        <f>'Activos Consolidados'!M80</f>
        <v>xlsx, docx, pdf</v>
      </c>
      <c r="G103" s="74" t="str">
        <f>'Activos Consolidados'!N80</f>
        <v>Ciudadanía</v>
      </c>
      <c r="H103" s="74" t="str">
        <f>'Activos Consolidados'!O80</f>
        <v>Disponible. Información que se puede consultar por solicitud en el archivo central.</v>
      </c>
      <c r="I103" s="38" t="e">
        <f>'Activos Consolidados'!#REF!</f>
        <v>#REF!</v>
      </c>
    </row>
    <row r="104" spans="1:9" x14ac:dyDescent="0.25">
      <c r="A104" s="74" t="e">
        <f>'Activos Consolidados'!#REF!</f>
        <v>#REF!</v>
      </c>
      <c r="B104" s="74" t="e">
        <f>'Activos Consolidados'!#REF!</f>
        <v>#REF!</v>
      </c>
      <c r="C104" s="75" t="e">
        <f>'Activos Consolidados'!#REF!</f>
        <v>#REF!</v>
      </c>
      <c r="D104" s="76" t="e">
        <f>'Activos Consolidados'!#REF!</f>
        <v>#REF!</v>
      </c>
      <c r="E104" s="76" t="e">
        <f>'Activos Consolidados'!#REF!</f>
        <v>#REF!</v>
      </c>
      <c r="F104" s="76" t="e">
        <f>'Activos Consolidados'!#REF!</f>
        <v>#REF!</v>
      </c>
      <c r="G104" s="74" t="e">
        <f>'Activos Consolidados'!#REF!</f>
        <v>#REF!</v>
      </c>
      <c r="H104" s="74" t="e">
        <f>'Activos Consolidados'!#REF!</f>
        <v>#REF!</v>
      </c>
      <c r="I104" s="38" t="e">
        <f>'Activos Consolidados'!#REF!</f>
        <v>#REF!</v>
      </c>
    </row>
    <row r="105" spans="1:9" ht="63.75" x14ac:dyDescent="0.25">
      <c r="A105" s="74" t="str">
        <f>'Activos Consolidados'!G81</f>
        <v>N/A</v>
      </c>
      <c r="B105" s="74" t="str">
        <f>'Activos Consolidados'!H81</f>
        <v>Solicitud de cambios de Parámetros o desarrollo de software</v>
      </c>
      <c r="C105" s="75" t="str">
        <f>'Activos Consolidados'!I81</f>
        <v>Registro electrónico en el módulo de soporte y asistencia técnica en el SEA, categoría desarrollo, realizado por los usuarios de la entidad que solicitan nuevos desarrollos.</v>
      </c>
      <c r="D105" s="76" t="str">
        <f>'Activos Consolidados'!J81</f>
        <v>CASTELLANO</v>
      </c>
      <c r="E105" s="76" t="str">
        <f>'Activos Consolidados'!K81</f>
        <v>ELECTRÓNICO</v>
      </c>
      <c r="F105" s="76" t="str">
        <f>'Activos Consolidados'!M81</f>
        <v>Veeam full backup file (.vbk)  Veeam incremental backup file (.vib)</v>
      </c>
      <c r="G105" s="74" t="str">
        <f>'Activos Consolidados'!N81</f>
        <v>Ciudadanía</v>
      </c>
      <c r="H105" s="74" t="str">
        <f>'Activos Consolidados'!O81</f>
        <v>N/A</v>
      </c>
      <c r="I105" s="38" t="e">
        <f>'Activos Consolidados'!#REF!</f>
        <v>#REF!</v>
      </c>
    </row>
    <row r="106" spans="1:9" ht="178.5" x14ac:dyDescent="0.25">
      <c r="A106" s="74" t="str">
        <f>'Activos Consolidados'!G82</f>
        <v>N/A</v>
      </c>
      <c r="B106" s="74" t="str">
        <f>'Activos Consolidados'!H82</f>
        <v>Análisis de viabilidades de las solicitudes de Ingeniería de Software</v>
      </c>
      <c r="C106" s="75" t="str">
        <f>'Activos Consolidados'!I82</f>
        <v>Formulario en el SEA, donde los profesionales de la Oficina TIC - Sistemas de Información deben evaluar la viabilidad de cambios en los sistemas de información que se encuentran en operación en la entidad, considerando aspectos como  la disponibilidad del motor de base de datos, licenciamiento de software, recursos humanos, disponibilidad de recursos financieros, disponibilidad de infraestructura tecnológica física,  y riesgos asociados a la solicitud.</v>
      </c>
      <c r="D106" s="76" t="str">
        <f>'Activos Consolidados'!J82</f>
        <v>CASTELLANO</v>
      </c>
      <c r="E106" s="76" t="str">
        <f>'Activos Consolidados'!K82</f>
        <v>ELECTRÓNICO</v>
      </c>
      <c r="F106" s="76" t="str">
        <f>'Activos Consolidados'!M82</f>
        <v>pdf</v>
      </c>
      <c r="G106" s="74" t="str">
        <f>'Activos Consolidados'!N82</f>
        <v xml:space="preserve">Proceso </v>
      </c>
      <c r="H106" s="74" t="str">
        <f>'Activos Consolidados'!O82</f>
        <v>Disponible. Información que se puede consultar por solicitud en el archivo central.</v>
      </c>
      <c r="I106" s="38" t="e">
        <f>'Activos Consolidados'!#REF!</f>
        <v>#REF!</v>
      </c>
    </row>
    <row r="107" spans="1:9" x14ac:dyDescent="0.25">
      <c r="A107" s="74" t="e">
        <f>'Activos Consolidados'!#REF!</f>
        <v>#REF!</v>
      </c>
      <c r="B107" s="74" t="e">
        <f>'Activos Consolidados'!#REF!</f>
        <v>#REF!</v>
      </c>
      <c r="C107" s="75" t="e">
        <f>'Activos Consolidados'!#REF!</f>
        <v>#REF!</v>
      </c>
      <c r="D107" s="76" t="e">
        <f>'Activos Consolidados'!#REF!</f>
        <v>#REF!</v>
      </c>
      <c r="E107" s="76" t="e">
        <f>'Activos Consolidados'!#REF!</f>
        <v>#REF!</v>
      </c>
      <c r="F107" s="76" t="e">
        <f>'Activos Consolidados'!#REF!</f>
        <v>#REF!</v>
      </c>
      <c r="G107" s="74" t="e">
        <f>'Activos Consolidados'!#REF!</f>
        <v>#REF!</v>
      </c>
      <c r="H107" s="74" t="e">
        <f>'Activos Consolidados'!#REF!</f>
        <v>#REF!</v>
      </c>
      <c r="I107" s="38" t="e">
        <f>'Activos Consolidados'!#REF!</f>
        <v>#REF!</v>
      </c>
    </row>
    <row r="108" spans="1:9" ht="127.5" x14ac:dyDescent="0.25">
      <c r="A108" s="74" t="str">
        <f>'Activos Consolidados'!G83</f>
        <v>N/A</v>
      </c>
      <c r="B108" s="74" t="str">
        <f>'Activos Consolidados'!H83</f>
        <v>Documento de arquitectura</v>
      </c>
      <c r="C108" s="75" t="str">
        <f>'Activos Consolidados'!I83</f>
        <v>Documento en el cual se describen los atributos de arquitectura de software del sistema de información, incluye los interesados o stakeholders del sistema, atributos de calidad, requerimientos funcionales, patrones de diseño, vistas de: alto nivel, componentes, lógica, implementación, datos e interoperabilidad.</v>
      </c>
      <c r="D108" s="76" t="str">
        <f>'Activos Consolidados'!J83</f>
        <v>CASTELLANO</v>
      </c>
      <c r="E108" s="76" t="str">
        <f>'Activos Consolidados'!K83</f>
        <v>ELECTRÓNICO</v>
      </c>
      <c r="F108" s="76" t="str">
        <f>'Activos Consolidados'!M83</f>
        <v>docx, pdf</v>
      </c>
      <c r="G108" s="74" t="str">
        <f>'Activos Consolidados'!N83</f>
        <v>Oficina TIC - Sistemas de Información 
/ Oficina TIC - Arquitectura</v>
      </c>
      <c r="H108" s="74" t="str">
        <f>'Activos Consolidados'!O83</f>
        <v>Disponible. Información que se puede consultar por solicitud en el archivo central.</v>
      </c>
      <c r="I108" s="38" t="e">
        <f>'Activos Consolidados'!#REF!</f>
        <v>#REF!</v>
      </c>
    </row>
    <row r="109" spans="1:9" ht="63.75" x14ac:dyDescent="0.25">
      <c r="A109" s="74" t="str">
        <f>'Activos Consolidados'!G84</f>
        <v>N/A</v>
      </c>
      <c r="B109" s="74" t="str">
        <f>'Activos Consolidados'!H84</f>
        <v>Acta de reunión de requerimientos</v>
      </c>
      <c r="C109" s="75" t="str">
        <f>'Activos Consolidados'!I84</f>
        <v>Documento dónde se registra el listado de requerimientos presentados en reunión por el solicitante o futuros usuarios de la solución de software</v>
      </c>
      <c r="D109" s="76" t="str">
        <f>'Activos Consolidados'!J84</f>
        <v>CASTELLANO</v>
      </c>
      <c r="E109" s="76" t="str">
        <f>'Activos Consolidados'!K84</f>
        <v>ELECTRÓNICO</v>
      </c>
      <c r="F109" s="76" t="str">
        <f>'Activos Consolidados'!M84</f>
        <v>docx, pdf</v>
      </c>
      <c r="G109" s="74" t="str">
        <f>'Activos Consolidados'!N84</f>
        <v xml:space="preserve">Directivos, Funcionarios y Colaboradores  </v>
      </c>
      <c r="H109" s="74" t="str">
        <f>'Activos Consolidados'!O84</f>
        <v>Disponible. Información que se puede consultar por solicitud en el archivo central.</v>
      </c>
      <c r="I109" s="38" t="e">
        <f>'Activos Consolidados'!#REF!</f>
        <v>#REF!</v>
      </c>
    </row>
    <row r="110" spans="1:9" ht="76.5" x14ac:dyDescent="0.25">
      <c r="A110" s="74" t="str">
        <f>'Activos Consolidados'!G85</f>
        <v>N/A</v>
      </c>
      <c r="B110" s="74" t="str">
        <f>'Activos Consolidados'!H85</f>
        <v>Documentos de análisis de historias de usuarios</v>
      </c>
      <c r="C110" s="75" t="str">
        <f>'Activos Consolidados'!I85</f>
        <v xml:space="preserve">Documento que contiene las historias de usuario asociadas a los requerimientos presentados del solicitante, requerimientos no funcionales y documentos anexos al requerimiento. </v>
      </c>
      <c r="D110" s="76" t="str">
        <f>'Activos Consolidados'!J85</f>
        <v>CASTELLANO</v>
      </c>
      <c r="E110" s="76" t="str">
        <f>'Activos Consolidados'!K85</f>
        <v>ELECTRÓNICO</v>
      </c>
      <c r="F110" s="76" t="str">
        <f>'Activos Consolidados'!M85</f>
        <v>xlsx, docx, pdf</v>
      </c>
      <c r="G110" s="74" t="str">
        <f>'Activos Consolidados'!N85</f>
        <v xml:space="preserve">Directivos, Funcionarios y Colaboradores  </v>
      </c>
      <c r="H110" s="74" t="str">
        <f>'Activos Consolidados'!O85</f>
        <v>Disponible. Información que se puede consultar por solicitud en el archivo central.</v>
      </c>
      <c r="I110" s="38" t="e">
        <f>'Activos Consolidados'!#REF!</f>
        <v>#REF!</v>
      </c>
    </row>
    <row r="111" spans="1:9" x14ac:dyDescent="0.25">
      <c r="A111" s="74" t="e">
        <f>'Activos Consolidados'!#REF!</f>
        <v>#REF!</v>
      </c>
      <c r="B111" s="74" t="e">
        <f>'Activos Consolidados'!#REF!</f>
        <v>#REF!</v>
      </c>
      <c r="C111" s="75" t="e">
        <f>'Activos Consolidados'!#REF!</f>
        <v>#REF!</v>
      </c>
      <c r="D111" s="76" t="e">
        <f>'Activos Consolidados'!#REF!</f>
        <v>#REF!</v>
      </c>
      <c r="E111" s="76" t="e">
        <f>'Activos Consolidados'!#REF!</f>
        <v>#REF!</v>
      </c>
      <c r="F111" s="76" t="e">
        <f>'Activos Consolidados'!#REF!</f>
        <v>#REF!</v>
      </c>
      <c r="G111" s="74" t="e">
        <f>'Activos Consolidados'!#REF!</f>
        <v>#REF!</v>
      </c>
      <c r="H111" s="74" t="e">
        <f>'Activos Consolidados'!#REF!</f>
        <v>#REF!</v>
      </c>
      <c r="I111" s="38" t="e">
        <f>'Activos Consolidados'!#REF!</f>
        <v>#REF!</v>
      </c>
    </row>
    <row r="112" spans="1:9" ht="51" x14ac:dyDescent="0.25">
      <c r="A112" s="74" t="str">
        <f>'Activos Consolidados'!G86</f>
        <v>N/A</v>
      </c>
      <c r="B112" s="74" t="str">
        <f>'Activos Consolidados'!H86</f>
        <v>Documento diseño base de datos</v>
      </c>
      <c r="C112" s="75" t="str">
        <f>'Activos Consolidados'!I86</f>
        <v>Documento dónde se registra el modelado conceptual, físico y lógico de una base de datos asociada a un sistema de información</v>
      </c>
      <c r="D112" s="76" t="str">
        <f>'Activos Consolidados'!J86</f>
        <v>CASTELLANO</v>
      </c>
      <c r="E112" s="76" t="str">
        <f>'Activos Consolidados'!K86</f>
        <v>ELECTRÓNICO</v>
      </c>
      <c r="F112" s="76" t="str">
        <f>'Activos Consolidados'!M86</f>
        <v>docx, pdf</v>
      </c>
      <c r="G112" s="74" t="str">
        <f>'Activos Consolidados'!N86</f>
        <v xml:space="preserve">Directivos, Funcionarios y Colaboradores  </v>
      </c>
      <c r="H112" s="74" t="str">
        <f>'Activos Consolidados'!O86</f>
        <v>Disponible. Información que se puede consultar por solicitud en el archivo central.</v>
      </c>
      <c r="I112" s="38" t="e">
        <f>'Activos Consolidados'!#REF!</f>
        <v>#REF!</v>
      </c>
    </row>
    <row r="113" spans="1:9" ht="63.75" x14ac:dyDescent="0.25">
      <c r="A113" s="74" t="str">
        <f>'Activos Consolidados'!G87</f>
        <v>N/A</v>
      </c>
      <c r="B113" s="74" t="str">
        <f>'Activos Consolidados'!H87</f>
        <v>Diccionario de datos</v>
      </c>
      <c r="C113" s="75" t="str">
        <f>'Activos Consolidados'!I87</f>
        <v>Documento dónde se registra la descripción de entidades, (tablas, atributos), y vistas de una base de datos asociada a un sistema de información.</v>
      </c>
      <c r="D113" s="76" t="str">
        <f>'Activos Consolidados'!J87</f>
        <v>CASTELLANO</v>
      </c>
      <c r="E113" s="76" t="str">
        <f>'Activos Consolidados'!K87</f>
        <v>ELECTRÓNICO</v>
      </c>
      <c r="F113" s="76" t="str">
        <f>'Activos Consolidados'!M87</f>
        <v>docx, pdf</v>
      </c>
      <c r="G113" s="74" t="str">
        <f>'Activos Consolidados'!N87</f>
        <v xml:space="preserve">Directivos, Funcionarios y Colaboradores  </v>
      </c>
      <c r="H113" s="74" t="str">
        <f>'Activos Consolidados'!O87</f>
        <v>Disponible. Información que se puede consultar por solicitud en el archivo central.</v>
      </c>
      <c r="I113" s="38" t="e">
        <f>'Activos Consolidados'!#REF!</f>
        <v>#REF!</v>
      </c>
    </row>
    <row r="114" spans="1:9" ht="76.5" x14ac:dyDescent="0.25">
      <c r="A114" s="74" t="str">
        <f>'Activos Consolidados'!G88</f>
        <v>N/A</v>
      </c>
      <c r="B114" s="74" t="str">
        <f>'Activos Consolidados'!H88</f>
        <v>Plan de pruebas</v>
      </c>
      <c r="C114" s="75" t="str">
        <f>'Activos Consolidados'!I88</f>
        <v>Documento que describen las pruebas a realizar a los desarrollos de software realizados, con el objetivo de verificar la funcionalidad y usabilidad del sistema.</v>
      </c>
      <c r="D114" s="76" t="str">
        <f>'Activos Consolidados'!J88</f>
        <v>CASTELLANO</v>
      </c>
      <c r="E114" s="76" t="str">
        <f>'Activos Consolidados'!K88</f>
        <v>ELECTRÓNICO</v>
      </c>
      <c r="F114" s="76" t="str">
        <f>'Activos Consolidados'!M88</f>
        <v>docx, pdf</v>
      </c>
      <c r="G114" s="74" t="str">
        <f>'Activos Consolidados'!N88</f>
        <v xml:space="preserve">Directivos, Funcionarios y Colaboradores  </v>
      </c>
      <c r="H114" s="74" t="str">
        <f>'Activos Consolidados'!O88</f>
        <v>Disponible. Información que se puede consultar por solicitud en el archivo central.</v>
      </c>
      <c r="I114" s="38" t="e">
        <f>'Activos Consolidados'!#REF!</f>
        <v>#REF!</v>
      </c>
    </row>
    <row r="115" spans="1:9" ht="51" x14ac:dyDescent="0.25">
      <c r="A115" s="74" t="str">
        <f>'Activos Consolidados'!G89</f>
        <v>N/A</v>
      </c>
      <c r="B115" s="74" t="str">
        <f>'Activos Consolidados'!H89</f>
        <v>Matriz de ejecución de pruebas</v>
      </c>
      <c r="C115" s="75" t="str">
        <f>'Activos Consolidados'!I89</f>
        <v>Formato en el cual se registran la ejecución de pruebas que fueron establecidas en el plan de pruebas de la solución de software.</v>
      </c>
      <c r="D115" s="76" t="str">
        <f>'Activos Consolidados'!J89</f>
        <v>CASTELLANO</v>
      </c>
      <c r="E115" s="76" t="str">
        <f>'Activos Consolidados'!K89</f>
        <v>ELECTRÓNICO</v>
      </c>
      <c r="F115" s="76" t="str">
        <f>'Activos Consolidados'!M89</f>
        <v>xlsx, docx, pdf</v>
      </c>
      <c r="G115" s="74" t="str">
        <f>'Activos Consolidados'!N89</f>
        <v xml:space="preserve">Directivos, Funcionarios y Colaboradores  </v>
      </c>
      <c r="H115" s="74" t="str">
        <f>'Activos Consolidados'!O89</f>
        <v>Disponible. Información que se puede consultar por solicitud en el archivo central.</v>
      </c>
      <c r="I115" s="38" t="e">
        <f>'Activos Consolidados'!#REF!</f>
        <v>#REF!</v>
      </c>
    </row>
    <row r="116" spans="1:9" ht="63.75" x14ac:dyDescent="0.25">
      <c r="A116" s="74" t="str">
        <f>'Activos Consolidados'!G90</f>
        <v>N/A</v>
      </c>
      <c r="B116" s="74" t="str">
        <f>'Activos Consolidados'!H90</f>
        <v>Acta de reunión - aprobación de usuarios ambiente de pruebas</v>
      </c>
      <c r="C116" s="75" t="str">
        <f>'Activos Consolidados'!I90</f>
        <v>Documento donde se registra la reunión de aprobación de los desarrollos realizados, utilizando el ambiente de pruebas de la solución de software.</v>
      </c>
      <c r="D116" s="76" t="str">
        <f>'Activos Consolidados'!J90</f>
        <v>CASTELLANO</v>
      </c>
      <c r="E116" s="76" t="str">
        <f>'Activos Consolidados'!K90</f>
        <v>ELECTRÓNICO</v>
      </c>
      <c r="F116" s="76" t="str">
        <f>'Activos Consolidados'!M90</f>
        <v>docx, pdf</v>
      </c>
      <c r="G116" s="74" t="str">
        <f>'Activos Consolidados'!N90</f>
        <v xml:space="preserve">Directivos, Funcionarios y Colaboradores  </v>
      </c>
      <c r="H116" s="74" t="str">
        <f>'Activos Consolidados'!O90</f>
        <v>Disponible. Información que se puede consultar por solicitud en el archivo central.</v>
      </c>
      <c r="I116" s="38" t="e">
        <f>'Activos Consolidados'!#REF!</f>
        <v>#REF!</v>
      </c>
    </row>
    <row r="117" spans="1:9" x14ac:dyDescent="0.25">
      <c r="A117" s="74" t="e">
        <f>'Activos Consolidados'!#REF!</f>
        <v>#REF!</v>
      </c>
      <c r="B117" s="74" t="e">
        <f>'Activos Consolidados'!#REF!</f>
        <v>#REF!</v>
      </c>
      <c r="C117" s="75" t="e">
        <f>'Activos Consolidados'!#REF!</f>
        <v>#REF!</v>
      </c>
      <c r="D117" s="76" t="e">
        <f>'Activos Consolidados'!#REF!</f>
        <v>#REF!</v>
      </c>
      <c r="E117" s="76" t="e">
        <f>'Activos Consolidados'!#REF!</f>
        <v>#REF!</v>
      </c>
      <c r="F117" s="76" t="e">
        <f>'Activos Consolidados'!#REF!</f>
        <v>#REF!</v>
      </c>
      <c r="G117" s="74" t="e">
        <f>'Activos Consolidados'!#REF!</f>
        <v>#REF!</v>
      </c>
      <c r="H117" s="74" t="e">
        <f>'Activos Consolidados'!#REF!</f>
        <v>#REF!</v>
      </c>
      <c r="I117" s="38" t="e">
        <f>'Activos Consolidados'!#REF!</f>
        <v>#REF!</v>
      </c>
    </row>
    <row r="118" spans="1:9" ht="140.25" x14ac:dyDescent="0.25">
      <c r="A118" s="74" t="str">
        <f>'Activos Consolidados'!G91</f>
        <v>N/A</v>
      </c>
      <c r="B118" s="74" t="str">
        <f>'Activos Consolidados'!H91</f>
        <v>Manual de administración de la base de datos</v>
      </c>
      <c r="C118" s="75" t="str">
        <f>'Activos Consolidados'!I91</f>
        <v>Documento donde se registran aspectos como requisitos para la instalación de una Base de Datos de un sistema de información, parámetros de configuración de la base de datos, el procedimiento de creación de la Base de datos, acciones en caso de fallos de la base de datos, procedimiento para copias de respaldo o restauración de la base de datos.</v>
      </c>
      <c r="D118" s="76" t="str">
        <f>'Activos Consolidados'!J91</f>
        <v>CASTELLANO</v>
      </c>
      <c r="E118" s="76" t="str">
        <f>'Activos Consolidados'!K91</f>
        <v>ELECTRÓNICO</v>
      </c>
      <c r="F118" s="76" t="str">
        <f>'Activos Consolidados'!M91</f>
        <v>docx, pdf</v>
      </c>
      <c r="G118" s="74" t="str">
        <f>'Activos Consolidados'!N91</f>
        <v xml:space="preserve">Directivos, Funcionarios y Colaboradores  </v>
      </c>
      <c r="H118" s="74" t="str">
        <f>'Activos Consolidados'!O91</f>
        <v>Disponible. Información que se puede consultar por solicitud en el archivo central.</v>
      </c>
      <c r="I118" s="38" t="e">
        <f>'Activos Consolidados'!#REF!</f>
        <v>#REF!</v>
      </c>
    </row>
    <row r="119" spans="1:9" ht="51" x14ac:dyDescent="0.25">
      <c r="A119" s="74" t="str">
        <f>'Activos Consolidados'!G92</f>
        <v>N/A</v>
      </c>
      <c r="B119" s="74" t="str">
        <f>'Activos Consolidados'!H92</f>
        <v>Plan de trabajo para la solución de software</v>
      </c>
      <c r="C119" s="75" t="str">
        <f>'Activos Consolidados'!I92</f>
        <v>Documento dónde se registra la planificación de recursos humanos para la solución de software a desarrollar</v>
      </c>
      <c r="D119" s="76" t="str">
        <f>'Activos Consolidados'!J92</f>
        <v>CASTELLANO</v>
      </c>
      <c r="E119" s="76" t="str">
        <f>'Activos Consolidados'!K92</f>
        <v>ELECTRÓNICO</v>
      </c>
      <c r="F119" s="76" t="str">
        <f>'Activos Consolidados'!M92</f>
        <v>docx, pdf</v>
      </c>
      <c r="G119" s="74" t="str">
        <f>'Activos Consolidados'!N92</f>
        <v xml:space="preserve">Directivos, Funcionarios y Colaboradores  </v>
      </c>
      <c r="H119" s="74" t="str">
        <f>'Activos Consolidados'!O92</f>
        <v>Disponible. Información que se puede consultar por solicitud en el archivo central.</v>
      </c>
      <c r="I119" s="38" t="e">
        <f>'Activos Consolidados'!#REF!</f>
        <v>#REF!</v>
      </c>
    </row>
    <row r="120" spans="1:9" ht="76.5" x14ac:dyDescent="0.25">
      <c r="A120" s="74" t="str">
        <f>'Activos Consolidados'!G93</f>
        <v>N/A</v>
      </c>
      <c r="B120" s="74" t="str">
        <f>'Activos Consolidados'!H93</f>
        <v>Manual de instalación y configuración</v>
      </c>
      <c r="C120" s="75" t="str">
        <f>'Activos Consolidados'!I93</f>
        <v>Documento dónde se describen los requisitos y procedimientos para la instalación y configuración de la solución de software, así como las acciones a tomar en caso de fallos o caídas.</v>
      </c>
      <c r="D120" s="76" t="str">
        <f>'Activos Consolidados'!J93</f>
        <v>CASTELLANO</v>
      </c>
      <c r="E120" s="76" t="str">
        <f>'Activos Consolidados'!K93</f>
        <v>ELECTRÓNICO</v>
      </c>
      <c r="F120" s="76" t="str">
        <f>'Activos Consolidados'!M93</f>
        <v>docx, pdf</v>
      </c>
      <c r="G120" s="74" t="str">
        <f>'Activos Consolidados'!N93</f>
        <v xml:space="preserve">Directivos, Funcionarios y Colaboradores  </v>
      </c>
      <c r="H120" s="74" t="str">
        <f>'Activos Consolidados'!O93</f>
        <v>Disponible. Información que se puede consultar por solicitud en el archivo central.</v>
      </c>
      <c r="I120" s="38" t="e">
        <f>'Activos Consolidados'!#REF!</f>
        <v>#REF!</v>
      </c>
    </row>
    <row r="121" spans="1:9" ht="89.25" x14ac:dyDescent="0.25">
      <c r="A121" s="74" t="str">
        <f>'Activos Consolidados'!G94</f>
        <v>N/A</v>
      </c>
      <c r="B121" s="74" t="str">
        <f>'Activos Consolidados'!H94</f>
        <v>Manual de usuario</v>
      </c>
      <c r="C121" s="75" t="str">
        <f>'Activos Consolidados'!I94</f>
        <v>Documento dónde se describen los requisitos mínimos de hardware y software que debe tener el usuario para poder utilizar el sistema de información, así como los niveles de acceso y descripción de funcionalidades del mismo.</v>
      </c>
      <c r="D121" s="76" t="str">
        <f>'Activos Consolidados'!J94</f>
        <v>CASTELLANO</v>
      </c>
      <c r="E121" s="76" t="str">
        <f>'Activos Consolidados'!K94</f>
        <v>ELECTRÓNICO</v>
      </c>
      <c r="F121" s="76" t="str">
        <f>'Activos Consolidados'!M94</f>
        <v>docx, pdf</v>
      </c>
      <c r="G121" s="74" t="str">
        <f>'Activos Consolidados'!N94</f>
        <v xml:space="preserve">Directivos, Funcionarios y Colaboradores  </v>
      </c>
      <c r="H121" s="74" t="str">
        <f>'Activos Consolidados'!O94</f>
        <v>Disponible. Información que se puede consultar por solicitud en el archivo central.</v>
      </c>
      <c r="I121" s="38" t="e">
        <f>'Activos Consolidados'!#REF!</f>
        <v>#REF!</v>
      </c>
    </row>
    <row r="122" spans="1:9" ht="102" x14ac:dyDescent="0.25">
      <c r="A122" s="74" t="str">
        <f>'Activos Consolidados'!G96</f>
        <v>N/A</v>
      </c>
      <c r="B122" s="74" t="str">
        <f>'Activos Consolidados'!H96</f>
        <v xml:space="preserve">Matriz de gestión de estándares-
</v>
      </c>
      <c r="C122" s="75" t="str">
        <f>'Activos Consolidados'!I96</f>
        <v>Es la compilación de los productos correspondientes al presente año y vigencias anteriores, con el seguimiento respectivo de los estándares de información acorde a los procedimientos, los cuales son: Especificación técnica, informe de evaluación de calidad y metadato</v>
      </c>
      <c r="D122" s="76" t="str">
        <f>'Activos Consolidados'!J96</f>
        <v>CASTELLANO</v>
      </c>
      <c r="E122" s="76" t="str">
        <f>'Activos Consolidados'!K96</f>
        <v>ELECTRÓNICO</v>
      </c>
      <c r="F122" s="76" t="str">
        <f>'Activos Consolidados'!M96</f>
        <v>docx, pdf</v>
      </c>
      <c r="G122" s="74" t="str">
        <f>'Activos Consolidados'!N96</f>
        <v xml:space="preserve">Directivos, Funcionarios y Colaboradores  </v>
      </c>
      <c r="H122" s="74" t="str">
        <f>'Activos Consolidados'!O96</f>
        <v>Disponible. Información que se puede consultar por solicitud en el archivo central.</v>
      </c>
      <c r="I122" s="38" t="e">
        <f>'Activos Consolidados'!#REF!</f>
        <v>#REF!</v>
      </c>
    </row>
    <row r="123" spans="1:9" x14ac:dyDescent="0.25">
      <c r="A123" s="74" t="e">
        <f>'Activos Consolidados'!#REF!</f>
        <v>#REF!</v>
      </c>
      <c r="B123" s="74" t="e">
        <f>'Activos Consolidados'!#REF!</f>
        <v>#REF!</v>
      </c>
      <c r="C123" s="75" t="e">
        <f>'Activos Consolidados'!#REF!</f>
        <v>#REF!</v>
      </c>
      <c r="D123" s="76" t="e">
        <f>'Activos Consolidados'!#REF!</f>
        <v>#REF!</v>
      </c>
      <c r="E123" s="76" t="e">
        <f>'Activos Consolidados'!#REF!</f>
        <v>#REF!</v>
      </c>
      <c r="F123" s="76" t="e">
        <f>'Activos Consolidados'!#REF!</f>
        <v>#REF!</v>
      </c>
      <c r="G123" s="74" t="e">
        <f>'Activos Consolidados'!#REF!</f>
        <v>#REF!</v>
      </c>
      <c r="H123" s="74" t="e">
        <f>'Activos Consolidados'!#REF!</f>
        <v>#REF!</v>
      </c>
      <c r="I123" s="38" t="e">
        <f>'Activos Consolidados'!#REF!</f>
        <v>#REF!</v>
      </c>
    </row>
    <row r="124" spans="1:9" x14ac:dyDescent="0.25">
      <c r="A124" s="74" t="e">
        <f>'Activos Consolidados'!#REF!</f>
        <v>#REF!</v>
      </c>
      <c r="B124" s="74" t="e">
        <f>'Activos Consolidados'!#REF!</f>
        <v>#REF!</v>
      </c>
      <c r="C124" s="75" t="e">
        <f>'Activos Consolidados'!#REF!</f>
        <v>#REF!</v>
      </c>
      <c r="D124" s="76" t="e">
        <f>'Activos Consolidados'!#REF!</f>
        <v>#REF!</v>
      </c>
      <c r="E124" s="76" t="e">
        <f>'Activos Consolidados'!#REF!</f>
        <v>#REF!</v>
      </c>
      <c r="F124" s="76" t="e">
        <f>'Activos Consolidados'!#REF!</f>
        <v>#REF!</v>
      </c>
      <c r="G124" s="74" t="e">
        <f>'Activos Consolidados'!#REF!</f>
        <v>#REF!</v>
      </c>
      <c r="H124" s="74" t="e">
        <f>'Activos Consolidados'!#REF!</f>
        <v>#REF!</v>
      </c>
      <c r="I124" s="38" t="e">
        <f>'Activos Consolidados'!#REF!</f>
        <v>#REF!</v>
      </c>
    </row>
    <row r="125" spans="1:9" x14ac:dyDescent="0.25">
      <c r="A125" s="74" t="e">
        <f>'Activos Consolidados'!#REF!</f>
        <v>#REF!</v>
      </c>
      <c r="B125" s="74" t="e">
        <f>'Activos Consolidados'!#REF!</f>
        <v>#REF!</v>
      </c>
      <c r="C125" s="75" t="e">
        <f>'Activos Consolidados'!#REF!</f>
        <v>#REF!</v>
      </c>
      <c r="D125" s="76" t="e">
        <f>'Activos Consolidados'!#REF!</f>
        <v>#REF!</v>
      </c>
      <c r="E125" s="76" t="e">
        <f>'Activos Consolidados'!#REF!</f>
        <v>#REF!</v>
      </c>
      <c r="F125" s="76" t="e">
        <f>'Activos Consolidados'!#REF!</f>
        <v>#REF!</v>
      </c>
      <c r="G125" s="74" t="e">
        <f>'Activos Consolidados'!#REF!</f>
        <v>#REF!</v>
      </c>
      <c r="H125" s="74" t="e">
        <f>'Activos Consolidados'!#REF!</f>
        <v>#REF!</v>
      </c>
      <c r="I125" s="38" t="e">
        <f>'Activos Consolidados'!#REF!</f>
        <v>#REF!</v>
      </c>
    </row>
    <row r="126" spans="1:9" x14ac:dyDescent="0.25">
      <c r="A126" s="74" t="e">
        <f>'Activos Consolidados'!#REF!</f>
        <v>#REF!</v>
      </c>
      <c r="B126" s="74" t="e">
        <f>'Activos Consolidados'!#REF!</f>
        <v>#REF!</v>
      </c>
      <c r="C126" s="75" t="e">
        <f>'Activos Consolidados'!#REF!</f>
        <v>#REF!</v>
      </c>
      <c r="D126" s="76" t="e">
        <f>'Activos Consolidados'!#REF!</f>
        <v>#REF!</v>
      </c>
      <c r="E126" s="76" t="e">
        <f>'Activos Consolidados'!#REF!</f>
        <v>#REF!</v>
      </c>
      <c r="F126" s="76" t="e">
        <f>'Activos Consolidados'!#REF!</f>
        <v>#REF!</v>
      </c>
      <c r="G126" s="74" t="e">
        <f>'Activos Consolidados'!#REF!</f>
        <v>#REF!</v>
      </c>
      <c r="H126" s="74" t="e">
        <f>'Activos Consolidados'!#REF!</f>
        <v>#REF!</v>
      </c>
      <c r="I126" s="38" t="e">
        <f>'Activos Consolidados'!#REF!</f>
        <v>#REF!</v>
      </c>
    </row>
    <row r="127" spans="1:9" x14ac:dyDescent="0.25">
      <c r="A127" s="74" t="e">
        <f>'Activos Consolidados'!#REF!</f>
        <v>#REF!</v>
      </c>
      <c r="B127" s="74" t="e">
        <f>'Activos Consolidados'!#REF!</f>
        <v>#REF!</v>
      </c>
      <c r="C127" s="75" t="e">
        <f>'Activos Consolidados'!#REF!</f>
        <v>#REF!</v>
      </c>
      <c r="D127" s="76" t="e">
        <f>'Activos Consolidados'!#REF!</f>
        <v>#REF!</v>
      </c>
      <c r="E127" s="76" t="e">
        <f>'Activos Consolidados'!#REF!</f>
        <v>#REF!</v>
      </c>
      <c r="F127" s="76" t="e">
        <f>'Activos Consolidados'!#REF!</f>
        <v>#REF!</v>
      </c>
      <c r="G127" s="74" t="e">
        <f>'Activos Consolidados'!#REF!</f>
        <v>#REF!</v>
      </c>
      <c r="H127" s="74" t="e">
        <f>'Activos Consolidados'!#REF!</f>
        <v>#REF!</v>
      </c>
      <c r="I127" s="38" t="e">
        <f>'Activos Consolidados'!#REF!</f>
        <v>#REF!</v>
      </c>
    </row>
    <row r="128" spans="1:9" x14ac:dyDescent="0.25">
      <c r="A128" s="74" t="e">
        <f>'Activos Consolidados'!#REF!</f>
        <v>#REF!</v>
      </c>
      <c r="B128" s="74" t="e">
        <f>'Activos Consolidados'!#REF!</f>
        <v>#REF!</v>
      </c>
      <c r="C128" s="75" t="e">
        <f>'Activos Consolidados'!#REF!</f>
        <v>#REF!</v>
      </c>
      <c r="D128" s="76" t="e">
        <f>'Activos Consolidados'!#REF!</f>
        <v>#REF!</v>
      </c>
      <c r="E128" s="76" t="e">
        <f>'Activos Consolidados'!#REF!</f>
        <v>#REF!</v>
      </c>
      <c r="F128" s="76" t="e">
        <f>'Activos Consolidados'!#REF!</f>
        <v>#REF!</v>
      </c>
      <c r="G128" s="74" t="e">
        <f>'Activos Consolidados'!#REF!</f>
        <v>#REF!</v>
      </c>
      <c r="H128" s="74" t="e">
        <f>'Activos Consolidados'!#REF!</f>
        <v>#REF!</v>
      </c>
      <c r="I128" s="38" t="e">
        <f>'Activos Consolidados'!#REF!</f>
        <v>#REF!</v>
      </c>
    </row>
    <row r="129" spans="1:9" x14ac:dyDescent="0.25">
      <c r="A129" s="74" t="e">
        <f>'Activos Consolidados'!#REF!</f>
        <v>#REF!</v>
      </c>
      <c r="B129" s="74" t="e">
        <f>'Activos Consolidados'!#REF!</f>
        <v>#REF!</v>
      </c>
      <c r="C129" s="75" t="e">
        <f>'Activos Consolidados'!#REF!</f>
        <v>#REF!</v>
      </c>
      <c r="D129" s="76" t="e">
        <f>'Activos Consolidados'!#REF!</f>
        <v>#REF!</v>
      </c>
      <c r="E129" s="76" t="e">
        <f>'Activos Consolidados'!#REF!</f>
        <v>#REF!</v>
      </c>
      <c r="F129" s="76" t="e">
        <f>'Activos Consolidados'!#REF!</f>
        <v>#REF!</v>
      </c>
      <c r="G129" s="74" t="e">
        <f>'Activos Consolidados'!#REF!</f>
        <v>#REF!</v>
      </c>
      <c r="H129" s="74" t="e">
        <f>'Activos Consolidados'!#REF!</f>
        <v>#REF!</v>
      </c>
      <c r="I129" s="38" t="e">
        <f>'Activos Consolidados'!#REF!</f>
        <v>#REF!</v>
      </c>
    </row>
    <row r="130" spans="1:9" ht="63.75" x14ac:dyDescent="0.25">
      <c r="A130" s="74" t="str">
        <f>'Activos Consolidados'!G97</f>
        <v>PLANES</v>
      </c>
      <c r="B130" s="74" t="str">
        <f>'Activos Consolidados'!H97</f>
        <v>Planes de Divulgación y Comunicaciones</v>
      </c>
      <c r="C130" s="75" t="str">
        <f>'Activos Consolidados'!I97</f>
        <v xml:space="preserve">Plan de divulgación y comunicaciones, que contiene las actividades de comunicación y divulgación que se realizarán durante el año. </v>
      </c>
      <c r="D130" s="76" t="str">
        <f>'Activos Consolidados'!J97</f>
        <v>CASTELLANO</v>
      </c>
      <c r="E130" s="76" t="str">
        <f>'Activos Consolidados'!K97</f>
        <v>ELECTRONICO</v>
      </c>
      <c r="F130" s="76" t="str">
        <f>'Activos Consolidados'!M97</f>
        <v>xlsx, docx, pdf</v>
      </c>
      <c r="G130" s="74" t="str">
        <f>'Activos Consolidados'!N97</f>
        <v>Ciudadanía</v>
      </c>
      <c r="H130" s="74" t="str">
        <f>'Activos Consolidados'!O97</f>
        <v>Disponible. Información que se puede consultar por solicitud en el archivo central.</v>
      </c>
      <c r="I130" s="38" t="e">
        <f>'Activos Consolidados'!#REF!</f>
        <v>#REF!</v>
      </c>
    </row>
    <row r="131" spans="1:9" x14ac:dyDescent="0.25">
      <c r="A131" s="74" t="e">
        <f>'Activos Consolidados'!#REF!</f>
        <v>#REF!</v>
      </c>
      <c r="B131" s="74" t="e">
        <f>'Activos Consolidados'!#REF!</f>
        <v>#REF!</v>
      </c>
      <c r="C131" s="75" t="e">
        <f>'Activos Consolidados'!#REF!</f>
        <v>#REF!</v>
      </c>
      <c r="D131" s="76" t="e">
        <f>'Activos Consolidados'!#REF!</f>
        <v>#REF!</v>
      </c>
      <c r="E131" s="76" t="e">
        <f>'Activos Consolidados'!#REF!</f>
        <v>#REF!</v>
      </c>
      <c r="F131" s="76" t="e">
        <f>'Activos Consolidados'!#REF!</f>
        <v>#REF!</v>
      </c>
      <c r="G131" s="74" t="e">
        <f>'Activos Consolidados'!#REF!</f>
        <v>#REF!</v>
      </c>
      <c r="H131" s="74" t="e">
        <f>'Activos Consolidados'!#REF!</f>
        <v>#REF!</v>
      </c>
      <c r="I131" s="38" t="e">
        <f>'Activos Consolidados'!#REF!</f>
        <v>#REF!</v>
      </c>
    </row>
    <row r="132" spans="1:9" x14ac:dyDescent="0.25">
      <c r="A132" s="74" t="e">
        <f>'Activos Consolidados'!#REF!</f>
        <v>#REF!</v>
      </c>
      <c r="B132" s="74" t="e">
        <f>'Activos Consolidados'!#REF!</f>
        <v>#REF!</v>
      </c>
      <c r="C132" s="75" t="e">
        <f>'Activos Consolidados'!#REF!</f>
        <v>#REF!</v>
      </c>
      <c r="D132" s="76" t="e">
        <f>'Activos Consolidados'!#REF!</f>
        <v>#REF!</v>
      </c>
      <c r="E132" s="76" t="e">
        <f>'Activos Consolidados'!#REF!</f>
        <v>#REF!</v>
      </c>
      <c r="F132" s="76" t="e">
        <f>'Activos Consolidados'!#REF!</f>
        <v>#REF!</v>
      </c>
      <c r="G132" s="74" t="e">
        <f>'Activos Consolidados'!#REF!</f>
        <v>#REF!</v>
      </c>
      <c r="H132" s="74" t="e">
        <f>'Activos Consolidados'!#REF!</f>
        <v>#REF!</v>
      </c>
      <c r="I132" s="38" t="e">
        <f>'Activos Consolidados'!#REF!</f>
        <v>#REF!</v>
      </c>
    </row>
    <row r="133" spans="1:9" x14ac:dyDescent="0.25">
      <c r="A133" s="74" t="e">
        <f>'Activos Consolidados'!#REF!</f>
        <v>#REF!</v>
      </c>
      <c r="B133" s="74" t="e">
        <f>'Activos Consolidados'!#REF!</f>
        <v>#REF!</v>
      </c>
      <c r="C133" s="75" t="e">
        <f>'Activos Consolidados'!#REF!</f>
        <v>#REF!</v>
      </c>
      <c r="D133" s="76" t="e">
        <f>'Activos Consolidados'!#REF!</f>
        <v>#REF!</v>
      </c>
      <c r="E133" s="76" t="e">
        <f>'Activos Consolidados'!#REF!</f>
        <v>#REF!</v>
      </c>
      <c r="F133" s="76" t="e">
        <f>'Activos Consolidados'!#REF!</f>
        <v>#REF!</v>
      </c>
      <c r="G133" s="74" t="e">
        <f>'Activos Consolidados'!#REF!</f>
        <v>#REF!</v>
      </c>
      <c r="H133" s="74" t="e">
        <f>'Activos Consolidados'!#REF!</f>
        <v>#REF!</v>
      </c>
      <c r="I133" s="38" t="e">
        <f>'Activos Consolidados'!#REF!</f>
        <v>#REF!</v>
      </c>
    </row>
    <row r="134" spans="1:9" x14ac:dyDescent="0.25">
      <c r="A134" s="74" t="e">
        <f>'Activos Consolidados'!#REF!</f>
        <v>#REF!</v>
      </c>
      <c r="B134" s="74" t="e">
        <f>'Activos Consolidados'!#REF!</f>
        <v>#REF!</v>
      </c>
      <c r="C134" s="75" t="e">
        <f>'Activos Consolidados'!#REF!</f>
        <v>#REF!</v>
      </c>
      <c r="D134" s="76" t="e">
        <f>'Activos Consolidados'!#REF!</f>
        <v>#REF!</v>
      </c>
      <c r="E134" s="76" t="e">
        <f>'Activos Consolidados'!#REF!</f>
        <v>#REF!</v>
      </c>
      <c r="F134" s="76" t="e">
        <f>'Activos Consolidados'!#REF!</f>
        <v>#REF!</v>
      </c>
      <c r="G134" s="74" t="e">
        <f>'Activos Consolidados'!#REF!</f>
        <v>#REF!</v>
      </c>
      <c r="H134" s="74" t="e">
        <f>'Activos Consolidados'!#REF!</f>
        <v>#REF!</v>
      </c>
      <c r="I134" s="38" t="e">
        <f>'Activos Consolidados'!#REF!</f>
        <v>#REF!</v>
      </c>
    </row>
    <row r="135" spans="1:9" x14ac:dyDescent="0.25">
      <c r="A135" s="74" t="e">
        <f>'Activos Consolidados'!#REF!</f>
        <v>#REF!</v>
      </c>
      <c r="B135" s="74" t="e">
        <f>'Activos Consolidados'!#REF!</f>
        <v>#REF!</v>
      </c>
      <c r="C135" s="75" t="e">
        <f>'Activos Consolidados'!#REF!</f>
        <v>#REF!</v>
      </c>
      <c r="D135" s="76" t="e">
        <f>'Activos Consolidados'!#REF!</f>
        <v>#REF!</v>
      </c>
      <c r="E135" s="76" t="e">
        <f>'Activos Consolidados'!#REF!</f>
        <v>#REF!</v>
      </c>
      <c r="F135" s="76" t="e">
        <f>'Activos Consolidados'!#REF!</f>
        <v>#REF!</v>
      </c>
      <c r="G135" s="74" t="e">
        <f>'Activos Consolidados'!#REF!</f>
        <v>#REF!</v>
      </c>
      <c r="H135" s="74" t="e">
        <f>'Activos Consolidados'!#REF!</f>
        <v>#REF!</v>
      </c>
      <c r="I135" s="38" t="e">
        <f>'Activos Consolidados'!#REF!</f>
        <v>#REF!</v>
      </c>
    </row>
    <row r="136" spans="1:9" x14ac:dyDescent="0.25">
      <c r="A136" s="74" t="e">
        <f>'Activos Consolidados'!#REF!</f>
        <v>#REF!</v>
      </c>
      <c r="B136" s="74" t="e">
        <f>'Activos Consolidados'!#REF!</f>
        <v>#REF!</v>
      </c>
      <c r="C136" s="75" t="e">
        <f>'Activos Consolidados'!#REF!</f>
        <v>#REF!</v>
      </c>
      <c r="D136" s="76" t="e">
        <f>'Activos Consolidados'!#REF!</f>
        <v>#REF!</v>
      </c>
      <c r="E136" s="76" t="e">
        <f>'Activos Consolidados'!#REF!</f>
        <v>#REF!</v>
      </c>
      <c r="F136" s="76" t="e">
        <f>'Activos Consolidados'!#REF!</f>
        <v>#REF!</v>
      </c>
      <c r="G136" s="74" t="e">
        <f>'Activos Consolidados'!#REF!</f>
        <v>#REF!</v>
      </c>
      <c r="H136" s="74" t="e">
        <f>'Activos Consolidados'!#REF!</f>
        <v>#REF!</v>
      </c>
      <c r="I136" s="38" t="e">
        <f>'Activos Consolidados'!#REF!</f>
        <v>#REF!</v>
      </c>
    </row>
    <row r="137" spans="1:9" ht="76.5" x14ac:dyDescent="0.25">
      <c r="A137" s="74" t="str">
        <f>'Activos Consolidados'!G98</f>
        <v>PLANES</v>
      </c>
      <c r="B137" s="74" t="str">
        <f>'Activos Consolidados'!H98</f>
        <v xml:space="preserve">Matriz de seguimiento al plan de comunicaciones </v>
      </c>
      <c r="C137" s="75" t="str">
        <f>'Activos Consolidados'!I98</f>
        <v>Matriz de seguimiento al plan de comunicaciones, el cual contiene el seguimiento a las actividades de comunicación y divulgación que se plantearon en el plan de comunicaciones para la vigencia.</v>
      </c>
      <c r="D137" s="76" t="str">
        <f>'Activos Consolidados'!J98</f>
        <v>CASTELLANO</v>
      </c>
      <c r="E137" s="76" t="str">
        <f>'Activos Consolidados'!K98</f>
        <v>ELECTRONICO</v>
      </c>
      <c r="F137" s="76" t="str">
        <f>'Activos Consolidados'!M98</f>
        <v>xlsx, docx, pdf</v>
      </c>
      <c r="G137" s="74" t="str">
        <f>'Activos Consolidados'!N98</f>
        <v>Directivos, Funcionarios y Colaboradores</v>
      </c>
      <c r="H137" s="74" t="str">
        <f>'Activos Consolidados'!O98</f>
        <v>Disponible. Información que se puede consultar por solicitud en el archivo central.</v>
      </c>
      <c r="I137" s="38" t="e">
        <f>'Activos Consolidados'!#REF!</f>
        <v>#REF!</v>
      </c>
    </row>
    <row r="138" spans="1:9" x14ac:dyDescent="0.25">
      <c r="A138" s="74" t="e">
        <f>'Activos Consolidados'!#REF!</f>
        <v>#REF!</v>
      </c>
      <c r="B138" s="74" t="e">
        <f>'Activos Consolidados'!#REF!</f>
        <v>#REF!</v>
      </c>
      <c r="C138" s="75" t="e">
        <f>'Activos Consolidados'!#REF!</f>
        <v>#REF!</v>
      </c>
      <c r="D138" s="76" t="e">
        <f>'Activos Consolidados'!#REF!</f>
        <v>#REF!</v>
      </c>
      <c r="E138" s="76" t="e">
        <f>'Activos Consolidados'!#REF!</f>
        <v>#REF!</v>
      </c>
      <c r="F138" s="76" t="e">
        <f>'Activos Consolidados'!#REF!</f>
        <v>#REF!</v>
      </c>
      <c r="G138" s="74" t="e">
        <f>'Activos Consolidados'!#REF!</f>
        <v>#REF!</v>
      </c>
      <c r="H138" s="74" t="e">
        <f>'Activos Consolidados'!#REF!</f>
        <v>#REF!</v>
      </c>
      <c r="I138" s="38" t="e">
        <f>'Activos Consolidados'!#REF!</f>
        <v>#REF!</v>
      </c>
    </row>
    <row r="139" spans="1:9" x14ac:dyDescent="0.25">
      <c r="A139" s="74" t="e">
        <f>'Activos Consolidados'!#REF!</f>
        <v>#REF!</v>
      </c>
      <c r="B139" s="74" t="e">
        <f>'Activos Consolidados'!#REF!</f>
        <v>#REF!</v>
      </c>
      <c r="C139" s="75" t="e">
        <f>'Activos Consolidados'!#REF!</f>
        <v>#REF!</v>
      </c>
      <c r="D139" s="76" t="e">
        <f>'Activos Consolidados'!#REF!</f>
        <v>#REF!</v>
      </c>
      <c r="E139" s="76" t="e">
        <f>'Activos Consolidados'!#REF!</f>
        <v>#REF!</v>
      </c>
      <c r="F139" s="76" t="e">
        <f>'Activos Consolidados'!#REF!</f>
        <v>#REF!</v>
      </c>
      <c r="G139" s="74" t="e">
        <f>'Activos Consolidados'!#REF!</f>
        <v>#REF!</v>
      </c>
      <c r="H139" s="74" t="e">
        <f>'Activos Consolidados'!#REF!</f>
        <v>#REF!</v>
      </c>
      <c r="I139" s="38" t="e">
        <f>'Activos Consolidados'!#REF!</f>
        <v>#REF!</v>
      </c>
    </row>
    <row r="140" spans="1:9" x14ac:dyDescent="0.25">
      <c r="A140" s="74" t="e">
        <f>'Activos Consolidados'!#REF!</f>
        <v>#REF!</v>
      </c>
      <c r="B140" s="74" t="e">
        <f>'Activos Consolidados'!#REF!</f>
        <v>#REF!</v>
      </c>
      <c r="C140" s="75" t="e">
        <f>'Activos Consolidados'!#REF!</f>
        <v>#REF!</v>
      </c>
      <c r="D140" s="76" t="e">
        <f>'Activos Consolidados'!#REF!</f>
        <v>#REF!</v>
      </c>
      <c r="E140" s="76" t="e">
        <f>'Activos Consolidados'!#REF!</f>
        <v>#REF!</v>
      </c>
      <c r="F140" s="76" t="e">
        <f>'Activos Consolidados'!#REF!</f>
        <v>#REF!</v>
      </c>
      <c r="G140" s="74" t="e">
        <f>'Activos Consolidados'!#REF!</f>
        <v>#REF!</v>
      </c>
      <c r="H140" s="74" t="e">
        <f>'Activos Consolidados'!#REF!</f>
        <v>#REF!</v>
      </c>
      <c r="I140" s="38" t="e">
        <f>'Activos Consolidados'!#REF!</f>
        <v>#REF!</v>
      </c>
    </row>
    <row r="141" spans="1:9" x14ac:dyDescent="0.25">
      <c r="A141" s="74" t="e">
        <f>'Activos Consolidados'!#REF!</f>
        <v>#REF!</v>
      </c>
      <c r="B141" s="74" t="e">
        <f>'Activos Consolidados'!#REF!</f>
        <v>#REF!</v>
      </c>
      <c r="C141" s="75" t="e">
        <f>'Activos Consolidados'!#REF!</f>
        <v>#REF!</v>
      </c>
      <c r="D141" s="76" t="e">
        <f>'Activos Consolidados'!#REF!</f>
        <v>#REF!</v>
      </c>
      <c r="E141" s="76" t="e">
        <f>'Activos Consolidados'!#REF!</f>
        <v>#REF!</v>
      </c>
      <c r="F141" s="76" t="e">
        <f>'Activos Consolidados'!#REF!</f>
        <v>#REF!</v>
      </c>
      <c r="G141" s="74" t="e">
        <f>'Activos Consolidados'!#REF!</f>
        <v>#REF!</v>
      </c>
      <c r="H141" s="74" t="e">
        <f>'Activos Consolidados'!#REF!</f>
        <v>#REF!</v>
      </c>
      <c r="I141" s="38" t="e">
        <f>'Activos Consolidados'!#REF!</f>
        <v>#REF!</v>
      </c>
    </row>
    <row r="142" spans="1:9" x14ac:dyDescent="0.25">
      <c r="A142" s="74" t="e">
        <f>'Activos Consolidados'!#REF!</f>
        <v>#REF!</v>
      </c>
      <c r="B142" s="74" t="e">
        <f>'Activos Consolidados'!#REF!</f>
        <v>#REF!</v>
      </c>
      <c r="C142" s="75" t="e">
        <f>'Activos Consolidados'!#REF!</f>
        <v>#REF!</v>
      </c>
      <c r="D142" s="76" t="e">
        <f>'Activos Consolidados'!#REF!</f>
        <v>#REF!</v>
      </c>
      <c r="E142" s="76" t="e">
        <f>'Activos Consolidados'!#REF!</f>
        <v>#REF!</v>
      </c>
      <c r="F142" s="76" t="e">
        <f>'Activos Consolidados'!#REF!</f>
        <v>#REF!</v>
      </c>
      <c r="G142" s="74" t="e">
        <f>'Activos Consolidados'!#REF!</f>
        <v>#REF!</v>
      </c>
      <c r="H142" s="74" t="e">
        <f>'Activos Consolidados'!#REF!</f>
        <v>#REF!</v>
      </c>
      <c r="I142" s="38" t="e">
        <f>'Activos Consolidados'!#REF!</f>
        <v>#REF!</v>
      </c>
    </row>
    <row r="143" spans="1:9" ht="51" x14ac:dyDescent="0.25">
      <c r="A143" s="74" t="str">
        <f>'Activos Consolidados'!G99</f>
        <v>PLANES</v>
      </c>
      <c r="B143" s="74" t="str">
        <f>'Activos Consolidados'!H99</f>
        <v>Informe de Resultados de la Encuesta de Satisfacción</v>
      </c>
      <c r="C143" s="75" t="str">
        <f>'Activos Consolidados'!I99</f>
        <v>Informe de los resultados de la encuesta de satisfacción sobre productos de la UPRA.</v>
      </c>
      <c r="D143" s="76" t="str">
        <f>'Activos Consolidados'!J99</f>
        <v>CASTELLANO</v>
      </c>
      <c r="E143" s="76" t="str">
        <f>'Activos Consolidados'!K99</f>
        <v>ELECTRONICO</v>
      </c>
      <c r="F143" s="76" t="str">
        <f>'Activos Consolidados'!M99</f>
        <v>pdf</v>
      </c>
      <c r="G143" s="74" t="str">
        <f>'Activos Consolidados'!N99</f>
        <v>Directivos, Funcionarios y Colaboradores</v>
      </c>
      <c r="H143" s="74" t="str">
        <f>'Activos Consolidados'!O99</f>
        <v>Disponible. Información que se puede consultar por solicitud en el archivo central.</v>
      </c>
      <c r="I143" s="38" t="e">
        <f>'Activos Consolidados'!#REF!</f>
        <v>#REF!</v>
      </c>
    </row>
    <row r="144" spans="1:9" x14ac:dyDescent="0.25">
      <c r="A144" s="74" t="e">
        <f>'Activos Consolidados'!#REF!</f>
        <v>#REF!</v>
      </c>
      <c r="B144" s="74" t="e">
        <f>'Activos Consolidados'!#REF!</f>
        <v>#REF!</v>
      </c>
      <c r="C144" s="75" t="e">
        <f>'Activos Consolidados'!#REF!</f>
        <v>#REF!</v>
      </c>
      <c r="D144" s="76" t="e">
        <f>'Activos Consolidados'!#REF!</f>
        <v>#REF!</v>
      </c>
      <c r="E144" s="76" t="e">
        <f>'Activos Consolidados'!#REF!</f>
        <v>#REF!</v>
      </c>
      <c r="F144" s="76" t="e">
        <f>'Activos Consolidados'!#REF!</f>
        <v>#REF!</v>
      </c>
      <c r="G144" s="74" t="e">
        <f>'Activos Consolidados'!#REF!</f>
        <v>#REF!</v>
      </c>
      <c r="H144" s="74" t="e">
        <f>'Activos Consolidados'!#REF!</f>
        <v>#REF!</v>
      </c>
      <c r="I144" s="38" t="e">
        <f>'Activos Consolidados'!#REF!</f>
        <v>#REF!</v>
      </c>
    </row>
    <row r="145" spans="1:9" x14ac:dyDescent="0.25">
      <c r="A145" s="74" t="e">
        <f>'Activos Consolidados'!#REF!</f>
        <v>#REF!</v>
      </c>
      <c r="B145" s="74" t="e">
        <f>'Activos Consolidados'!#REF!</f>
        <v>#REF!</v>
      </c>
      <c r="C145" s="75" t="e">
        <f>'Activos Consolidados'!#REF!</f>
        <v>#REF!</v>
      </c>
      <c r="D145" s="76" t="e">
        <f>'Activos Consolidados'!#REF!</f>
        <v>#REF!</v>
      </c>
      <c r="E145" s="76" t="e">
        <f>'Activos Consolidados'!#REF!</f>
        <v>#REF!</v>
      </c>
      <c r="F145" s="76" t="e">
        <f>'Activos Consolidados'!#REF!</f>
        <v>#REF!</v>
      </c>
      <c r="G145" s="74" t="e">
        <f>'Activos Consolidados'!#REF!</f>
        <v>#REF!</v>
      </c>
      <c r="H145" s="74" t="e">
        <f>'Activos Consolidados'!#REF!</f>
        <v>#REF!</v>
      </c>
      <c r="I145" s="38" t="e">
        <f>'Activos Consolidados'!#REF!</f>
        <v>#REF!</v>
      </c>
    </row>
    <row r="146" spans="1:9" x14ac:dyDescent="0.25">
      <c r="A146" s="74" t="e">
        <f>'Activos Consolidados'!#REF!</f>
        <v>#REF!</v>
      </c>
      <c r="B146" s="74" t="e">
        <f>'Activos Consolidados'!#REF!</f>
        <v>#REF!</v>
      </c>
      <c r="C146" s="75" t="e">
        <f>'Activos Consolidados'!#REF!</f>
        <v>#REF!</v>
      </c>
      <c r="D146" s="76" t="e">
        <f>'Activos Consolidados'!#REF!</f>
        <v>#REF!</v>
      </c>
      <c r="E146" s="76" t="e">
        <f>'Activos Consolidados'!#REF!</f>
        <v>#REF!</v>
      </c>
      <c r="F146" s="76" t="e">
        <f>'Activos Consolidados'!#REF!</f>
        <v>#REF!</v>
      </c>
      <c r="G146" s="74" t="e">
        <f>'Activos Consolidados'!#REF!</f>
        <v>#REF!</v>
      </c>
      <c r="H146" s="74" t="e">
        <f>'Activos Consolidados'!#REF!</f>
        <v>#REF!</v>
      </c>
      <c r="I146" s="38" t="e">
        <f>'Activos Consolidados'!#REF!</f>
        <v>#REF!</v>
      </c>
    </row>
    <row r="147" spans="1:9" x14ac:dyDescent="0.25">
      <c r="A147" s="74" t="e">
        <f>'Activos Consolidados'!#REF!</f>
        <v>#REF!</v>
      </c>
      <c r="B147" s="74" t="e">
        <f>'Activos Consolidados'!#REF!</f>
        <v>#REF!</v>
      </c>
      <c r="C147" s="75" t="e">
        <f>'Activos Consolidados'!#REF!</f>
        <v>#REF!</v>
      </c>
      <c r="D147" s="76" t="e">
        <f>'Activos Consolidados'!#REF!</f>
        <v>#REF!</v>
      </c>
      <c r="E147" s="76" t="e">
        <f>'Activos Consolidados'!#REF!</f>
        <v>#REF!</v>
      </c>
      <c r="F147" s="76" t="e">
        <f>'Activos Consolidados'!#REF!</f>
        <v>#REF!</v>
      </c>
      <c r="G147" s="74" t="e">
        <f>'Activos Consolidados'!#REF!</f>
        <v>#REF!</v>
      </c>
      <c r="H147" s="74" t="e">
        <f>'Activos Consolidados'!#REF!</f>
        <v>#REF!</v>
      </c>
      <c r="I147" s="38" t="e">
        <f>'Activos Consolidados'!#REF!</f>
        <v>#REF!</v>
      </c>
    </row>
    <row r="148" spans="1:9" x14ac:dyDescent="0.25">
      <c r="A148" s="74" t="e">
        <f>'Activos Consolidados'!#REF!</f>
        <v>#REF!</v>
      </c>
      <c r="B148" s="74" t="e">
        <f>'Activos Consolidados'!#REF!</f>
        <v>#REF!</v>
      </c>
      <c r="C148" s="75" t="e">
        <f>'Activos Consolidados'!#REF!</f>
        <v>#REF!</v>
      </c>
      <c r="D148" s="76" t="e">
        <f>'Activos Consolidados'!#REF!</f>
        <v>#REF!</v>
      </c>
      <c r="E148" s="76" t="e">
        <f>'Activos Consolidados'!#REF!</f>
        <v>#REF!</v>
      </c>
      <c r="F148" s="76" t="e">
        <f>'Activos Consolidados'!#REF!</f>
        <v>#REF!</v>
      </c>
      <c r="G148" s="74" t="e">
        <f>'Activos Consolidados'!#REF!</f>
        <v>#REF!</v>
      </c>
      <c r="H148" s="74" t="e">
        <f>'Activos Consolidados'!#REF!</f>
        <v>#REF!</v>
      </c>
      <c r="I148" s="38" t="e">
        <f>'Activos Consolidados'!#REF!</f>
        <v>#REF!</v>
      </c>
    </row>
    <row r="149" spans="1:9" x14ac:dyDescent="0.25">
      <c r="A149" s="74" t="e">
        <f>'Activos Consolidados'!#REF!</f>
        <v>#REF!</v>
      </c>
      <c r="B149" s="74" t="e">
        <f>'Activos Consolidados'!#REF!</f>
        <v>#REF!</v>
      </c>
      <c r="C149" s="75" t="e">
        <f>'Activos Consolidados'!#REF!</f>
        <v>#REF!</v>
      </c>
      <c r="D149" s="76" t="e">
        <f>'Activos Consolidados'!#REF!</f>
        <v>#REF!</v>
      </c>
      <c r="E149" s="76" t="e">
        <f>'Activos Consolidados'!#REF!</f>
        <v>#REF!</v>
      </c>
      <c r="F149" s="76" t="e">
        <f>'Activos Consolidados'!#REF!</f>
        <v>#REF!</v>
      </c>
      <c r="G149" s="74" t="e">
        <f>'Activos Consolidados'!#REF!</f>
        <v>#REF!</v>
      </c>
      <c r="H149" s="74" t="e">
        <f>'Activos Consolidados'!#REF!</f>
        <v>#REF!</v>
      </c>
      <c r="I149" s="38" t="e">
        <f>'Activos Consolidados'!#REF!</f>
        <v>#REF!</v>
      </c>
    </row>
    <row r="150" spans="1:9" x14ac:dyDescent="0.25">
      <c r="A150" s="74" t="e">
        <f>'Activos Consolidados'!#REF!</f>
        <v>#REF!</v>
      </c>
      <c r="B150" s="74" t="e">
        <f>'Activos Consolidados'!#REF!</f>
        <v>#REF!</v>
      </c>
      <c r="C150" s="75" t="e">
        <f>'Activos Consolidados'!#REF!</f>
        <v>#REF!</v>
      </c>
      <c r="D150" s="76" t="e">
        <f>'Activos Consolidados'!#REF!</f>
        <v>#REF!</v>
      </c>
      <c r="E150" s="76" t="e">
        <f>'Activos Consolidados'!#REF!</f>
        <v>#REF!</v>
      </c>
      <c r="F150" s="76" t="e">
        <f>'Activos Consolidados'!#REF!</f>
        <v>#REF!</v>
      </c>
      <c r="G150" s="74" t="e">
        <f>'Activos Consolidados'!#REF!</f>
        <v>#REF!</v>
      </c>
      <c r="H150" s="74" t="e">
        <f>'Activos Consolidados'!#REF!</f>
        <v>#REF!</v>
      </c>
      <c r="I150" s="38" t="e">
        <f>'Activos Consolidados'!#REF!</f>
        <v>#REF!</v>
      </c>
    </row>
    <row r="151" spans="1:9" x14ac:dyDescent="0.25">
      <c r="A151" s="74" t="e">
        <f>'Activos Consolidados'!#REF!</f>
        <v>#REF!</v>
      </c>
      <c r="B151" s="74" t="e">
        <f>'Activos Consolidados'!#REF!</f>
        <v>#REF!</v>
      </c>
      <c r="C151" s="75" t="e">
        <f>'Activos Consolidados'!#REF!</f>
        <v>#REF!</v>
      </c>
      <c r="D151" s="76" t="e">
        <f>'Activos Consolidados'!#REF!</f>
        <v>#REF!</v>
      </c>
      <c r="E151" s="76" t="e">
        <f>'Activos Consolidados'!#REF!</f>
        <v>#REF!</v>
      </c>
      <c r="F151" s="76" t="e">
        <f>'Activos Consolidados'!#REF!</f>
        <v>#REF!</v>
      </c>
      <c r="G151" s="74" t="e">
        <f>'Activos Consolidados'!#REF!</f>
        <v>#REF!</v>
      </c>
      <c r="H151" s="74" t="e">
        <f>'Activos Consolidados'!#REF!</f>
        <v>#REF!</v>
      </c>
      <c r="I151" s="38" t="e">
        <f>'Activos Consolidados'!#REF!</f>
        <v>#REF!</v>
      </c>
    </row>
    <row r="152" spans="1:9" x14ac:dyDescent="0.25">
      <c r="A152" s="74" t="e">
        <f>'Activos Consolidados'!#REF!</f>
        <v>#REF!</v>
      </c>
      <c r="B152" s="74" t="e">
        <f>'Activos Consolidados'!#REF!</f>
        <v>#REF!</v>
      </c>
      <c r="C152" s="75" t="e">
        <f>'Activos Consolidados'!#REF!</f>
        <v>#REF!</v>
      </c>
      <c r="D152" s="76" t="e">
        <f>'Activos Consolidados'!#REF!</f>
        <v>#REF!</v>
      </c>
      <c r="E152" s="76" t="e">
        <f>'Activos Consolidados'!#REF!</f>
        <v>#REF!</v>
      </c>
      <c r="F152" s="76" t="e">
        <f>'Activos Consolidados'!#REF!</f>
        <v>#REF!</v>
      </c>
      <c r="G152" s="74" t="e">
        <f>'Activos Consolidados'!#REF!</f>
        <v>#REF!</v>
      </c>
      <c r="H152" s="74" t="e">
        <f>'Activos Consolidados'!#REF!</f>
        <v>#REF!</v>
      </c>
      <c r="I152" s="38" t="e">
        <f>'Activos Consolidados'!#REF!</f>
        <v>#REF!</v>
      </c>
    </row>
    <row r="153" spans="1:9" x14ac:dyDescent="0.25">
      <c r="A153" s="74" t="e">
        <f>'Activos Consolidados'!#REF!</f>
        <v>#REF!</v>
      </c>
      <c r="B153" s="74" t="e">
        <f>'Activos Consolidados'!#REF!</f>
        <v>#REF!</v>
      </c>
      <c r="C153" s="75" t="e">
        <f>'Activos Consolidados'!#REF!</f>
        <v>#REF!</v>
      </c>
      <c r="D153" s="76" t="e">
        <f>'Activos Consolidados'!#REF!</f>
        <v>#REF!</v>
      </c>
      <c r="E153" s="76" t="e">
        <f>'Activos Consolidados'!#REF!</f>
        <v>#REF!</v>
      </c>
      <c r="F153" s="76" t="e">
        <f>'Activos Consolidados'!#REF!</f>
        <v>#REF!</v>
      </c>
      <c r="G153" s="74" t="e">
        <f>'Activos Consolidados'!#REF!</f>
        <v>#REF!</v>
      </c>
      <c r="H153" s="74" t="e">
        <f>'Activos Consolidados'!#REF!</f>
        <v>#REF!</v>
      </c>
      <c r="I153" s="38" t="e">
        <f>'Activos Consolidados'!#REF!</f>
        <v>#REF!</v>
      </c>
    </row>
    <row r="154" spans="1:9" x14ac:dyDescent="0.25">
      <c r="A154" s="74" t="e">
        <f>'Activos Consolidados'!#REF!</f>
        <v>#REF!</v>
      </c>
      <c r="B154" s="74" t="e">
        <f>'Activos Consolidados'!#REF!</f>
        <v>#REF!</v>
      </c>
      <c r="C154" s="75" t="e">
        <f>'Activos Consolidados'!#REF!</f>
        <v>#REF!</v>
      </c>
      <c r="D154" s="76" t="e">
        <f>'Activos Consolidados'!#REF!</f>
        <v>#REF!</v>
      </c>
      <c r="E154" s="76" t="e">
        <f>'Activos Consolidados'!#REF!</f>
        <v>#REF!</v>
      </c>
      <c r="F154" s="76" t="e">
        <f>'Activos Consolidados'!#REF!</f>
        <v>#REF!</v>
      </c>
      <c r="G154" s="74" t="e">
        <f>'Activos Consolidados'!#REF!</f>
        <v>#REF!</v>
      </c>
      <c r="H154" s="74" t="e">
        <f>'Activos Consolidados'!#REF!</f>
        <v>#REF!</v>
      </c>
      <c r="I154" s="38" t="e">
        <f>'Activos Consolidados'!#REF!</f>
        <v>#REF!</v>
      </c>
    </row>
    <row r="155" spans="1:9" x14ac:dyDescent="0.25">
      <c r="A155" s="74" t="e">
        <f>'Activos Consolidados'!#REF!</f>
        <v>#REF!</v>
      </c>
      <c r="B155" s="74" t="e">
        <f>'Activos Consolidados'!#REF!</f>
        <v>#REF!</v>
      </c>
      <c r="C155" s="75" t="e">
        <f>'Activos Consolidados'!#REF!</f>
        <v>#REF!</v>
      </c>
      <c r="D155" s="76" t="e">
        <f>'Activos Consolidados'!#REF!</f>
        <v>#REF!</v>
      </c>
      <c r="E155" s="76" t="e">
        <f>'Activos Consolidados'!#REF!</f>
        <v>#REF!</v>
      </c>
      <c r="F155" s="76" t="e">
        <f>'Activos Consolidados'!#REF!</f>
        <v>#REF!</v>
      </c>
      <c r="G155" s="74" t="e">
        <f>'Activos Consolidados'!#REF!</f>
        <v>#REF!</v>
      </c>
      <c r="H155" s="74" t="e">
        <f>'Activos Consolidados'!#REF!</f>
        <v>#REF!</v>
      </c>
      <c r="I155" s="38" t="e">
        <f>'Activos Consolidados'!#REF!</f>
        <v>#REF!</v>
      </c>
    </row>
    <row r="156" spans="1:9" x14ac:dyDescent="0.25">
      <c r="A156" s="74" t="e">
        <f>'Activos Consolidados'!#REF!</f>
        <v>#REF!</v>
      </c>
      <c r="B156" s="74" t="e">
        <f>'Activos Consolidados'!#REF!</f>
        <v>#REF!</v>
      </c>
      <c r="C156" s="75" t="e">
        <f>'Activos Consolidados'!#REF!</f>
        <v>#REF!</v>
      </c>
      <c r="D156" s="76" t="e">
        <f>'Activos Consolidados'!#REF!</f>
        <v>#REF!</v>
      </c>
      <c r="E156" s="76" t="e">
        <f>'Activos Consolidados'!#REF!</f>
        <v>#REF!</v>
      </c>
      <c r="F156" s="76" t="e">
        <f>'Activos Consolidados'!#REF!</f>
        <v>#REF!</v>
      </c>
      <c r="G156" s="74" t="e">
        <f>'Activos Consolidados'!#REF!</f>
        <v>#REF!</v>
      </c>
      <c r="H156" s="74" t="e">
        <f>'Activos Consolidados'!#REF!</f>
        <v>#REF!</v>
      </c>
      <c r="I156" s="38" t="e">
        <f>'Activos Consolidados'!#REF!</f>
        <v>#REF!</v>
      </c>
    </row>
    <row r="157" spans="1:9" x14ac:dyDescent="0.25">
      <c r="A157" s="74" t="e">
        <f>'Activos Consolidados'!#REF!</f>
        <v>#REF!</v>
      </c>
      <c r="B157" s="74" t="e">
        <f>'Activos Consolidados'!#REF!</f>
        <v>#REF!</v>
      </c>
      <c r="C157" s="75" t="e">
        <f>'Activos Consolidados'!#REF!</f>
        <v>#REF!</v>
      </c>
      <c r="D157" s="76" t="e">
        <f>'Activos Consolidados'!#REF!</f>
        <v>#REF!</v>
      </c>
      <c r="E157" s="76" t="e">
        <f>'Activos Consolidados'!#REF!</f>
        <v>#REF!</v>
      </c>
      <c r="F157" s="76" t="e">
        <f>'Activos Consolidados'!#REF!</f>
        <v>#REF!</v>
      </c>
      <c r="G157" s="74" t="e">
        <f>'Activos Consolidados'!#REF!</f>
        <v>#REF!</v>
      </c>
      <c r="H157" s="74" t="e">
        <f>'Activos Consolidados'!#REF!</f>
        <v>#REF!</v>
      </c>
      <c r="I157" s="38" t="e">
        <f>'Activos Consolidados'!#REF!</f>
        <v>#REF!</v>
      </c>
    </row>
    <row r="158" spans="1:9" x14ac:dyDescent="0.25">
      <c r="A158" s="74" t="e">
        <f>'Activos Consolidados'!#REF!</f>
        <v>#REF!</v>
      </c>
      <c r="B158" s="74" t="e">
        <f>'Activos Consolidados'!#REF!</f>
        <v>#REF!</v>
      </c>
      <c r="C158" s="75" t="e">
        <f>'Activos Consolidados'!#REF!</f>
        <v>#REF!</v>
      </c>
      <c r="D158" s="76" t="e">
        <f>'Activos Consolidados'!#REF!</f>
        <v>#REF!</v>
      </c>
      <c r="E158" s="76" t="e">
        <f>'Activos Consolidados'!#REF!</f>
        <v>#REF!</v>
      </c>
      <c r="F158" s="76" t="e">
        <f>'Activos Consolidados'!#REF!</f>
        <v>#REF!</v>
      </c>
      <c r="G158" s="74" t="e">
        <f>'Activos Consolidados'!#REF!</f>
        <v>#REF!</v>
      </c>
      <c r="H158" s="74" t="e">
        <f>'Activos Consolidados'!#REF!</f>
        <v>#REF!</v>
      </c>
      <c r="I158" s="38" t="e">
        <f>'Activos Consolidados'!#REF!</f>
        <v>#REF!</v>
      </c>
    </row>
    <row r="159" spans="1:9" x14ac:dyDescent="0.25">
      <c r="A159" s="74" t="e">
        <f>'Activos Consolidados'!#REF!</f>
        <v>#REF!</v>
      </c>
      <c r="B159" s="74" t="e">
        <f>'Activos Consolidados'!#REF!</f>
        <v>#REF!</v>
      </c>
      <c r="C159" s="75" t="e">
        <f>'Activos Consolidados'!#REF!</f>
        <v>#REF!</v>
      </c>
      <c r="D159" s="76" t="e">
        <f>'Activos Consolidados'!#REF!</f>
        <v>#REF!</v>
      </c>
      <c r="E159" s="76" t="e">
        <f>'Activos Consolidados'!#REF!</f>
        <v>#REF!</v>
      </c>
      <c r="F159" s="76" t="e">
        <f>'Activos Consolidados'!#REF!</f>
        <v>#REF!</v>
      </c>
      <c r="G159" s="74" t="e">
        <f>'Activos Consolidados'!#REF!</f>
        <v>#REF!</v>
      </c>
      <c r="H159" s="74" t="e">
        <f>'Activos Consolidados'!#REF!</f>
        <v>#REF!</v>
      </c>
      <c r="I159" s="38" t="e">
        <f>'Activos Consolidados'!#REF!</f>
        <v>#REF!</v>
      </c>
    </row>
    <row r="160" spans="1:9" x14ac:dyDescent="0.25">
      <c r="A160" s="74" t="e">
        <f>'Activos Consolidados'!#REF!</f>
        <v>#REF!</v>
      </c>
      <c r="B160" s="74" t="e">
        <f>'Activos Consolidados'!#REF!</f>
        <v>#REF!</v>
      </c>
      <c r="C160" s="75" t="e">
        <f>'Activos Consolidados'!#REF!</f>
        <v>#REF!</v>
      </c>
      <c r="D160" s="76" t="e">
        <f>'Activos Consolidados'!#REF!</f>
        <v>#REF!</v>
      </c>
      <c r="E160" s="76" t="e">
        <f>'Activos Consolidados'!#REF!</f>
        <v>#REF!</v>
      </c>
      <c r="F160" s="76" t="e">
        <f>'Activos Consolidados'!#REF!</f>
        <v>#REF!</v>
      </c>
      <c r="G160" s="74" t="e">
        <f>'Activos Consolidados'!#REF!</f>
        <v>#REF!</v>
      </c>
      <c r="H160" s="74" t="e">
        <f>'Activos Consolidados'!#REF!</f>
        <v>#REF!</v>
      </c>
      <c r="I160" s="38" t="e">
        <f>'Activos Consolidados'!#REF!</f>
        <v>#REF!</v>
      </c>
    </row>
    <row r="161" spans="1:9" x14ac:dyDescent="0.25">
      <c r="A161" s="74" t="e">
        <f>'Activos Consolidados'!#REF!</f>
        <v>#REF!</v>
      </c>
      <c r="B161" s="74" t="e">
        <f>'Activos Consolidados'!#REF!</f>
        <v>#REF!</v>
      </c>
      <c r="C161" s="75" t="e">
        <f>'Activos Consolidados'!#REF!</f>
        <v>#REF!</v>
      </c>
      <c r="D161" s="76" t="e">
        <f>'Activos Consolidados'!#REF!</f>
        <v>#REF!</v>
      </c>
      <c r="E161" s="76" t="e">
        <f>'Activos Consolidados'!#REF!</f>
        <v>#REF!</v>
      </c>
      <c r="F161" s="76" t="e">
        <f>'Activos Consolidados'!#REF!</f>
        <v>#REF!</v>
      </c>
      <c r="G161" s="74" t="e">
        <f>'Activos Consolidados'!#REF!</f>
        <v>#REF!</v>
      </c>
      <c r="H161" s="74" t="e">
        <f>'Activos Consolidados'!#REF!</f>
        <v>#REF!</v>
      </c>
      <c r="I161" s="38" t="e">
        <f>'Activos Consolidados'!#REF!</f>
        <v>#REF!</v>
      </c>
    </row>
    <row r="162" spans="1:9" x14ac:dyDescent="0.25">
      <c r="A162" s="74" t="e">
        <f>'Activos Consolidados'!#REF!</f>
        <v>#REF!</v>
      </c>
      <c r="B162" s="74" t="e">
        <f>'Activos Consolidados'!#REF!</f>
        <v>#REF!</v>
      </c>
      <c r="C162" s="75" t="e">
        <f>'Activos Consolidados'!#REF!</f>
        <v>#REF!</v>
      </c>
      <c r="D162" s="76" t="e">
        <f>'Activos Consolidados'!#REF!</f>
        <v>#REF!</v>
      </c>
      <c r="E162" s="76" t="e">
        <f>'Activos Consolidados'!#REF!</f>
        <v>#REF!</v>
      </c>
      <c r="F162" s="76" t="e">
        <f>'Activos Consolidados'!#REF!</f>
        <v>#REF!</v>
      </c>
      <c r="G162" s="74" t="e">
        <f>'Activos Consolidados'!#REF!</f>
        <v>#REF!</v>
      </c>
      <c r="H162" s="74" t="e">
        <f>'Activos Consolidados'!#REF!</f>
        <v>#REF!</v>
      </c>
      <c r="I162" s="38" t="e">
        <f>'Activos Consolidados'!#REF!</f>
        <v>#REF!</v>
      </c>
    </row>
    <row r="163" spans="1:9" ht="51" x14ac:dyDescent="0.25">
      <c r="A163" s="74" t="str">
        <f>'Activos Consolidados'!G100</f>
        <v>PRODUCTOS DE DISEÑO, PUBLICACIÓN Y COMUNICACIÓN</v>
      </c>
      <c r="B163" s="74" t="str">
        <f>'Activos Consolidados'!H100</f>
        <v>N/A</v>
      </c>
      <c r="C163" s="75" t="str">
        <f>'Activos Consolidados'!I100</f>
        <v>Piezas de comunicación finales (audiovisual, gráfico, publicaciones), realizadas para la vigencia.</v>
      </c>
      <c r="D163" s="76" t="str">
        <f>'Activos Consolidados'!J100</f>
        <v>CASTELLANO</v>
      </c>
      <c r="E163" s="76" t="str">
        <f>'Activos Consolidados'!K100</f>
        <v>ELECTRONICO</v>
      </c>
      <c r="F163" s="76" t="str">
        <f>'Activos Consolidados'!M100</f>
        <v>xlsx, docx, pdf</v>
      </c>
      <c r="G163" s="74" t="str">
        <f>'Activos Consolidados'!N100</f>
        <v>Directivos, Funcionarios y Colaboradores</v>
      </c>
      <c r="H163" s="74" t="str">
        <f>'Activos Consolidados'!O100</f>
        <v>Disponible. Información que se puede consultar por solicitud en el archivo central.</v>
      </c>
      <c r="I163" s="38" t="e">
        <f>'Activos Consolidados'!#REF!</f>
        <v>#REF!</v>
      </c>
    </row>
    <row r="164" spans="1:9" ht="51" x14ac:dyDescent="0.25">
      <c r="A164" s="74" t="str">
        <f>'Activos Consolidados'!G101</f>
        <v>INFORMES</v>
      </c>
      <c r="B164" s="74" t="str">
        <f>'Activos Consolidados'!H101</f>
        <v>N/A</v>
      </c>
      <c r="C164" s="75" t="str">
        <f>'Activos Consolidados'!I101</f>
        <v>Reporte de solicitudes recibidas de piezas de comunicación y eventos.</v>
      </c>
      <c r="D164" s="76" t="str">
        <f>'Activos Consolidados'!J101</f>
        <v>CASTELLANO</v>
      </c>
      <c r="E164" s="76" t="str">
        <f>'Activos Consolidados'!K101</f>
        <v>ELECTRONICO</v>
      </c>
      <c r="F164" s="76" t="str">
        <f>'Activos Consolidados'!M101</f>
        <v>xlsx</v>
      </c>
      <c r="G164" s="74" t="str">
        <f>'Activos Consolidados'!N101</f>
        <v>Directivos, Funcionarios y Colaboradores</v>
      </c>
      <c r="H164" s="74" t="str">
        <f>'Activos Consolidados'!O101</f>
        <v>Disponible. Información que se puede consultar por solicitud en el archivo central.</v>
      </c>
      <c r="I164" s="38" t="e">
        <f>'Activos Consolidados'!#REF!</f>
        <v>#REF!</v>
      </c>
    </row>
    <row r="165" spans="1:9" x14ac:dyDescent="0.25">
      <c r="A165" s="74" t="e">
        <f>'Activos Consolidados'!#REF!</f>
        <v>#REF!</v>
      </c>
      <c r="B165" s="74" t="e">
        <f>'Activos Consolidados'!#REF!</f>
        <v>#REF!</v>
      </c>
      <c r="C165" s="75" t="e">
        <f>'Activos Consolidados'!#REF!</f>
        <v>#REF!</v>
      </c>
      <c r="D165" s="76" t="e">
        <f>'Activos Consolidados'!#REF!</f>
        <v>#REF!</v>
      </c>
      <c r="E165" s="76" t="e">
        <f>'Activos Consolidados'!#REF!</f>
        <v>#REF!</v>
      </c>
      <c r="F165" s="76" t="e">
        <f>'Activos Consolidados'!#REF!</f>
        <v>#REF!</v>
      </c>
      <c r="G165" s="74" t="e">
        <f>'Activos Consolidados'!#REF!</f>
        <v>#REF!</v>
      </c>
      <c r="H165" s="74" t="e">
        <f>'Activos Consolidados'!#REF!</f>
        <v>#REF!</v>
      </c>
      <c r="I165" s="38" t="e">
        <f>'Activos Consolidados'!#REF!</f>
        <v>#REF!</v>
      </c>
    </row>
    <row r="166" spans="1:9" x14ac:dyDescent="0.25">
      <c r="A166" s="74" t="e">
        <f>'Activos Consolidados'!#REF!</f>
        <v>#REF!</v>
      </c>
      <c r="B166" s="74" t="e">
        <f>'Activos Consolidados'!#REF!</f>
        <v>#REF!</v>
      </c>
      <c r="C166" s="75" t="e">
        <f>'Activos Consolidados'!#REF!</f>
        <v>#REF!</v>
      </c>
      <c r="D166" s="76" t="e">
        <f>'Activos Consolidados'!#REF!</f>
        <v>#REF!</v>
      </c>
      <c r="E166" s="76" t="e">
        <f>'Activos Consolidados'!#REF!</f>
        <v>#REF!</v>
      </c>
      <c r="F166" s="76" t="e">
        <f>'Activos Consolidados'!#REF!</f>
        <v>#REF!</v>
      </c>
      <c r="G166" s="74" t="e">
        <f>'Activos Consolidados'!#REF!</f>
        <v>#REF!</v>
      </c>
      <c r="H166" s="74" t="e">
        <f>'Activos Consolidados'!#REF!</f>
        <v>#REF!</v>
      </c>
      <c r="I166" s="38" t="e">
        <f>'Activos Consolidados'!#REF!</f>
        <v>#REF!</v>
      </c>
    </row>
    <row r="167" spans="1:9" x14ac:dyDescent="0.25">
      <c r="A167" s="74" t="e">
        <f>'Activos Consolidados'!#REF!</f>
        <v>#REF!</v>
      </c>
      <c r="B167" s="74" t="e">
        <f>'Activos Consolidados'!#REF!</f>
        <v>#REF!</v>
      </c>
      <c r="C167" s="75" t="e">
        <f>'Activos Consolidados'!#REF!</f>
        <v>#REF!</v>
      </c>
      <c r="D167" s="76" t="e">
        <f>'Activos Consolidados'!#REF!</f>
        <v>#REF!</v>
      </c>
      <c r="E167" s="76" t="e">
        <f>'Activos Consolidados'!#REF!</f>
        <v>#REF!</v>
      </c>
      <c r="F167" s="76" t="e">
        <f>'Activos Consolidados'!#REF!</f>
        <v>#REF!</v>
      </c>
      <c r="G167" s="74" t="e">
        <f>'Activos Consolidados'!#REF!</f>
        <v>#REF!</v>
      </c>
      <c r="H167" s="74" t="e">
        <f>'Activos Consolidados'!#REF!</f>
        <v>#REF!</v>
      </c>
      <c r="I167" s="38" t="e">
        <f>'Activos Consolidados'!#REF!</f>
        <v>#REF!</v>
      </c>
    </row>
    <row r="168" spans="1:9" x14ac:dyDescent="0.25">
      <c r="A168" s="74" t="e">
        <f>'Activos Consolidados'!#REF!</f>
        <v>#REF!</v>
      </c>
      <c r="B168" s="74" t="e">
        <f>'Activos Consolidados'!#REF!</f>
        <v>#REF!</v>
      </c>
      <c r="C168" s="75" t="e">
        <f>'Activos Consolidados'!#REF!</f>
        <v>#REF!</v>
      </c>
      <c r="D168" s="76" t="e">
        <f>'Activos Consolidados'!#REF!</f>
        <v>#REF!</v>
      </c>
      <c r="E168" s="76" t="e">
        <f>'Activos Consolidados'!#REF!</f>
        <v>#REF!</v>
      </c>
      <c r="F168" s="76" t="e">
        <f>'Activos Consolidados'!#REF!</f>
        <v>#REF!</v>
      </c>
      <c r="G168" s="74" t="e">
        <f>'Activos Consolidados'!#REF!</f>
        <v>#REF!</v>
      </c>
      <c r="H168" s="74" t="e">
        <f>'Activos Consolidados'!#REF!</f>
        <v>#REF!</v>
      </c>
      <c r="I168" s="38" t="e">
        <f>'Activos Consolidados'!#REF!</f>
        <v>#REF!</v>
      </c>
    </row>
    <row r="169" spans="1:9" x14ac:dyDescent="0.25">
      <c r="A169" s="74" t="e">
        <f>'Activos Consolidados'!#REF!</f>
        <v>#REF!</v>
      </c>
      <c r="B169" s="74" t="e">
        <f>'Activos Consolidados'!#REF!</f>
        <v>#REF!</v>
      </c>
      <c r="C169" s="75" t="e">
        <f>'Activos Consolidados'!#REF!</f>
        <v>#REF!</v>
      </c>
      <c r="D169" s="76" t="e">
        <f>'Activos Consolidados'!#REF!</f>
        <v>#REF!</v>
      </c>
      <c r="E169" s="76" t="e">
        <f>'Activos Consolidados'!#REF!</f>
        <v>#REF!</v>
      </c>
      <c r="F169" s="76" t="e">
        <f>'Activos Consolidados'!#REF!</f>
        <v>#REF!</v>
      </c>
      <c r="G169" s="74" t="e">
        <f>'Activos Consolidados'!#REF!</f>
        <v>#REF!</v>
      </c>
      <c r="H169" s="74" t="e">
        <f>'Activos Consolidados'!#REF!</f>
        <v>#REF!</v>
      </c>
      <c r="I169" s="38" t="e">
        <f>'Activos Consolidados'!#REF!</f>
        <v>#REF!</v>
      </c>
    </row>
    <row r="170" spans="1:9" x14ac:dyDescent="0.25">
      <c r="A170" s="74" t="e">
        <f>'Activos Consolidados'!#REF!</f>
        <v>#REF!</v>
      </c>
      <c r="B170" s="74" t="e">
        <f>'Activos Consolidados'!#REF!</f>
        <v>#REF!</v>
      </c>
      <c r="C170" s="75" t="e">
        <f>'Activos Consolidados'!#REF!</f>
        <v>#REF!</v>
      </c>
      <c r="D170" s="76" t="e">
        <f>'Activos Consolidados'!#REF!</f>
        <v>#REF!</v>
      </c>
      <c r="E170" s="76" t="e">
        <f>'Activos Consolidados'!#REF!</f>
        <v>#REF!</v>
      </c>
      <c r="F170" s="76" t="e">
        <f>'Activos Consolidados'!#REF!</f>
        <v>#REF!</v>
      </c>
      <c r="G170" s="74" t="e">
        <f>'Activos Consolidados'!#REF!</f>
        <v>#REF!</v>
      </c>
      <c r="H170" s="74" t="e">
        <f>'Activos Consolidados'!#REF!</f>
        <v>#REF!</v>
      </c>
      <c r="I170" s="38" t="e">
        <f>'Activos Consolidados'!#REF!</f>
        <v>#REF!</v>
      </c>
    </row>
    <row r="171" spans="1:9" ht="51" x14ac:dyDescent="0.25">
      <c r="A171" s="74" t="str">
        <f>'Activos Consolidados'!G102</f>
        <v>INFORMES</v>
      </c>
      <c r="B171" s="74" t="str">
        <f>'Activos Consolidados'!H102</f>
        <v>N/A</v>
      </c>
      <c r="C171" s="75" t="str">
        <f>'Activos Consolidados'!I102</f>
        <v>Informes de evaluación de los eventos realizados.</v>
      </c>
      <c r="D171" s="76" t="str">
        <f>'Activos Consolidados'!J102</f>
        <v>CASTELLANO</v>
      </c>
      <c r="E171" s="76" t="str">
        <f>'Activos Consolidados'!K102</f>
        <v>ELECTRONICO</v>
      </c>
      <c r="F171" s="76" t="str">
        <f>'Activos Consolidados'!M102</f>
        <v>pdf</v>
      </c>
      <c r="G171" s="74" t="str">
        <f>'Activos Consolidados'!N102</f>
        <v>Directivos, Funcionarios y Colaboradores</v>
      </c>
      <c r="H171" s="74" t="str">
        <f>'Activos Consolidados'!O102</f>
        <v>Disponible. Información que se puede consultar por solicitud en el archivo central.</v>
      </c>
      <c r="I171" s="38" t="e">
        <f>'Activos Consolidados'!#REF!</f>
        <v>#REF!</v>
      </c>
    </row>
    <row r="172" spans="1:9" x14ac:dyDescent="0.25">
      <c r="A172" s="74" t="e">
        <f>'Activos Consolidados'!#REF!</f>
        <v>#REF!</v>
      </c>
      <c r="B172" s="74" t="e">
        <f>'Activos Consolidados'!#REF!</f>
        <v>#REF!</v>
      </c>
      <c r="C172" s="75" t="e">
        <f>'Activos Consolidados'!#REF!</f>
        <v>#REF!</v>
      </c>
      <c r="D172" s="76" t="e">
        <f>'Activos Consolidados'!#REF!</f>
        <v>#REF!</v>
      </c>
      <c r="E172" s="76" t="e">
        <f>'Activos Consolidados'!#REF!</f>
        <v>#REF!</v>
      </c>
      <c r="F172" s="76" t="e">
        <f>'Activos Consolidados'!#REF!</f>
        <v>#REF!</v>
      </c>
      <c r="G172" s="74" t="e">
        <f>'Activos Consolidados'!#REF!</f>
        <v>#REF!</v>
      </c>
      <c r="H172" s="74" t="e">
        <f>'Activos Consolidados'!#REF!</f>
        <v>#REF!</v>
      </c>
      <c r="I172" s="38" t="e">
        <f>'Activos Consolidados'!#REF!</f>
        <v>#REF!</v>
      </c>
    </row>
    <row r="173" spans="1:9" x14ac:dyDescent="0.25">
      <c r="A173" s="74" t="e">
        <f>'Activos Consolidados'!#REF!</f>
        <v>#REF!</v>
      </c>
      <c r="B173" s="74" t="e">
        <f>'Activos Consolidados'!#REF!</f>
        <v>#REF!</v>
      </c>
      <c r="C173" s="75" t="e">
        <f>'Activos Consolidados'!#REF!</f>
        <v>#REF!</v>
      </c>
      <c r="D173" s="76" t="e">
        <f>'Activos Consolidados'!#REF!</f>
        <v>#REF!</v>
      </c>
      <c r="E173" s="76" t="e">
        <f>'Activos Consolidados'!#REF!</f>
        <v>#REF!</v>
      </c>
      <c r="F173" s="76" t="e">
        <f>'Activos Consolidados'!#REF!</f>
        <v>#REF!</v>
      </c>
      <c r="G173" s="74" t="e">
        <f>'Activos Consolidados'!#REF!</f>
        <v>#REF!</v>
      </c>
      <c r="H173" s="74" t="e">
        <f>'Activos Consolidados'!#REF!</f>
        <v>#REF!</v>
      </c>
      <c r="I173" s="38" t="e">
        <f>'Activos Consolidados'!#REF!</f>
        <v>#REF!</v>
      </c>
    </row>
    <row r="174" spans="1:9" x14ac:dyDescent="0.25">
      <c r="A174" s="74" t="e">
        <f>'Activos Consolidados'!#REF!</f>
        <v>#REF!</v>
      </c>
      <c r="B174" s="74" t="e">
        <f>'Activos Consolidados'!#REF!</f>
        <v>#REF!</v>
      </c>
      <c r="C174" s="75" t="e">
        <f>'Activos Consolidados'!#REF!</f>
        <v>#REF!</v>
      </c>
      <c r="D174" s="76" t="e">
        <f>'Activos Consolidados'!#REF!</f>
        <v>#REF!</v>
      </c>
      <c r="E174" s="76" t="e">
        <f>'Activos Consolidados'!#REF!</f>
        <v>#REF!</v>
      </c>
      <c r="F174" s="76" t="e">
        <f>'Activos Consolidados'!#REF!</f>
        <v>#REF!</v>
      </c>
      <c r="G174" s="74" t="e">
        <f>'Activos Consolidados'!#REF!</f>
        <v>#REF!</v>
      </c>
      <c r="H174" s="74" t="e">
        <f>'Activos Consolidados'!#REF!</f>
        <v>#REF!</v>
      </c>
      <c r="I174" s="38" t="e">
        <f>'Activos Consolidados'!#REF!</f>
        <v>#REF!</v>
      </c>
    </row>
    <row r="175" spans="1:9" x14ac:dyDescent="0.25">
      <c r="A175" s="74" t="e">
        <f>'Activos Consolidados'!#REF!</f>
        <v>#REF!</v>
      </c>
      <c r="B175" s="74" t="e">
        <f>'Activos Consolidados'!#REF!</f>
        <v>#REF!</v>
      </c>
      <c r="C175" s="75" t="e">
        <f>'Activos Consolidados'!#REF!</f>
        <v>#REF!</v>
      </c>
      <c r="D175" s="76" t="e">
        <f>'Activos Consolidados'!#REF!</f>
        <v>#REF!</v>
      </c>
      <c r="E175" s="76" t="e">
        <f>'Activos Consolidados'!#REF!</f>
        <v>#REF!</v>
      </c>
      <c r="F175" s="76" t="e">
        <f>'Activos Consolidados'!#REF!</f>
        <v>#REF!</v>
      </c>
      <c r="G175" s="74" t="e">
        <f>'Activos Consolidados'!#REF!</f>
        <v>#REF!</v>
      </c>
      <c r="H175" s="74" t="e">
        <f>'Activos Consolidados'!#REF!</f>
        <v>#REF!</v>
      </c>
      <c r="I175" s="38" t="e">
        <f>'Activos Consolidados'!#REF!</f>
        <v>#REF!</v>
      </c>
    </row>
    <row r="176" spans="1:9" x14ac:dyDescent="0.25">
      <c r="A176" s="74" t="e">
        <f>'Activos Consolidados'!#REF!</f>
        <v>#REF!</v>
      </c>
      <c r="B176" s="74" t="e">
        <f>'Activos Consolidados'!#REF!</f>
        <v>#REF!</v>
      </c>
      <c r="C176" s="75" t="e">
        <f>'Activos Consolidados'!#REF!</f>
        <v>#REF!</v>
      </c>
      <c r="D176" s="76" t="e">
        <f>'Activos Consolidados'!#REF!</f>
        <v>#REF!</v>
      </c>
      <c r="E176" s="76" t="e">
        <f>'Activos Consolidados'!#REF!</f>
        <v>#REF!</v>
      </c>
      <c r="F176" s="76" t="e">
        <f>'Activos Consolidados'!#REF!</f>
        <v>#REF!</v>
      </c>
      <c r="G176" s="74" t="e">
        <f>'Activos Consolidados'!#REF!</f>
        <v>#REF!</v>
      </c>
      <c r="H176" s="74" t="e">
        <f>'Activos Consolidados'!#REF!</f>
        <v>#REF!</v>
      </c>
      <c r="I176" s="38" t="e">
        <f>'Activos Consolidados'!#REF!</f>
        <v>#REF!</v>
      </c>
    </row>
    <row r="177" spans="1:9" x14ac:dyDescent="0.25">
      <c r="A177" s="74" t="e">
        <f>'Activos Consolidados'!#REF!</f>
        <v>#REF!</v>
      </c>
      <c r="B177" s="74" t="e">
        <f>'Activos Consolidados'!#REF!</f>
        <v>#REF!</v>
      </c>
      <c r="C177" s="75" t="e">
        <f>'Activos Consolidados'!#REF!</f>
        <v>#REF!</v>
      </c>
      <c r="D177" s="76" t="e">
        <f>'Activos Consolidados'!#REF!</f>
        <v>#REF!</v>
      </c>
      <c r="E177" s="76" t="e">
        <f>'Activos Consolidados'!#REF!</f>
        <v>#REF!</v>
      </c>
      <c r="F177" s="76" t="e">
        <f>'Activos Consolidados'!#REF!</f>
        <v>#REF!</v>
      </c>
      <c r="G177" s="74" t="e">
        <f>'Activos Consolidados'!#REF!</f>
        <v>#REF!</v>
      </c>
      <c r="H177" s="74" t="e">
        <f>'Activos Consolidados'!#REF!</f>
        <v>#REF!</v>
      </c>
      <c r="I177" s="38" t="e">
        <f>'Activos Consolidados'!#REF!</f>
        <v>#REF!</v>
      </c>
    </row>
    <row r="178" spans="1:9" ht="38.25" x14ac:dyDescent="0.25">
      <c r="A178" s="74" t="str">
        <f>'Activos Consolidados'!G103</f>
        <v>INFORMES MAC</v>
      </c>
      <c r="B178" s="74" t="str">
        <f>'Activos Consolidados'!H103</f>
        <v>N/A</v>
      </c>
      <c r="C178" s="75" t="str">
        <f>'Activos Consolidados'!I103</f>
        <v>Informes con los resultados del diagnóstico de los mapas de activos de conocimiento por procesos.</v>
      </c>
      <c r="D178" s="76" t="str">
        <f>'Activos Consolidados'!J103</f>
        <v>CASTELLANO</v>
      </c>
      <c r="E178" s="76" t="str">
        <f>'Activos Consolidados'!K103</f>
        <v>ELECTRONICO</v>
      </c>
      <c r="F178" s="76" t="str">
        <f>'Activos Consolidados'!M103</f>
        <v>xlsx, docx, pdf</v>
      </c>
      <c r="G178" s="74" t="str">
        <f>'Activos Consolidados'!N103</f>
        <v>Directivos, Funcionarios y Colaboradores</v>
      </c>
      <c r="H178" s="74" t="str">
        <f>'Activos Consolidados'!O103</f>
        <v>N/A</v>
      </c>
      <c r="I178" s="38" t="e">
        <f>'Activos Consolidados'!#REF!</f>
        <v>#REF!</v>
      </c>
    </row>
    <row r="179" spans="1:9" x14ac:dyDescent="0.25">
      <c r="A179" s="74" t="e">
        <f>'Activos Consolidados'!#REF!</f>
        <v>#REF!</v>
      </c>
      <c r="B179" s="74" t="e">
        <f>'Activos Consolidados'!#REF!</f>
        <v>#REF!</v>
      </c>
      <c r="C179" s="75" t="e">
        <f>'Activos Consolidados'!#REF!</f>
        <v>#REF!</v>
      </c>
      <c r="D179" s="76" t="e">
        <f>'Activos Consolidados'!#REF!</f>
        <v>#REF!</v>
      </c>
      <c r="E179" s="76" t="e">
        <f>'Activos Consolidados'!#REF!</f>
        <v>#REF!</v>
      </c>
      <c r="F179" s="76" t="e">
        <f>'Activos Consolidados'!#REF!</f>
        <v>#REF!</v>
      </c>
      <c r="G179" s="74" t="e">
        <f>'Activos Consolidados'!#REF!</f>
        <v>#REF!</v>
      </c>
      <c r="H179" s="74" t="e">
        <f>'Activos Consolidados'!#REF!</f>
        <v>#REF!</v>
      </c>
      <c r="I179" s="38" t="e">
        <f>'Activos Consolidados'!#REF!</f>
        <v>#REF!</v>
      </c>
    </row>
    <row r="180" spans="1:9" x14ac:dyDescent="0.25">
      <c r="A180" s="74" t="e">
        <f>'Activos Consolidados'!#REF!</f>
        <v>#REF!</v>
      </c>
      <c r="B180" s="74" t="e">
        <f>'Activos Consolidados'!#REF!</f>
        <v>#REF!</v>
      </c>
      <c r="C180" s="75" t="e">
        <f>'Activos Consolidados'!#REF!</f>
        <v>#REF!</v>
      </c>
      <c r="D180" s="76" t="e">
        <f>'Activos Consolidados'!#REF!</f>
        <v>#REF!</v>
      </c>
      <c r="E180" s="76" t="e">
        <f>'Activos Consolidados'!#REF!</f>
        <v>#REF!</v>
      </c>
      <c r="F180" s="76" t="e">
        <f>'Activos Consolidados'!#REF!</f>
        <v>#REF!</v>
      </c>
      <c r="G180" s="74" t="e">
        <f>'Activos Consolidados'!#REF!</f>
        <v>#REF!</v>
      </c>
      <c r="H180" s="74" t="e">
        <f>'Activos Consolidados'!#REF!</f>
        <v>#REF!</v>
      </c>
      <c r="I180" s="38" t="e">
        <f>'Activos Consolidados'!#REF!</f>
        <v>#REF!</v>
      </c>
    </row>
    <row r="181" spans="1:9" x14ac:dyDescent="0.25">
      <c r="A181" s="74" t="e">
        <f>'Activos Consolidados'!#REF!</f>
        <v>#REF!</v>
      </c>
      <c r="B181" s="74" t="e">
        <f>'Activos Consolidados'!#REF!</f>
        <v>#REF!</v>
      </c>
      <c r="C181" s="75" t="e">
        <f>'Activos Consolidados'!#REF!</f>
        <v>#REF!</v>
      </c>
      <c r="D181" s="76" t="e">
        <f>'Activos Consolidados'!#REF!</f>
        <v>#REF!</v>
      </c>
      <c r="E181" s="76" t="e">
        <f>'Activos Consolidados'!#REF!</f>
        <v>#REF!</v>
      </c>
      <c r="F181" s="76" t="e">
        <f>'Activos Consolidados'!#REF!</f>
        <v>#REF!</v>
      </c>
      <c r="G181" s="74" t="e">
        <f>'Activos Consolidados'!#REF!</f>
        <v>#REF!</v>
      </c>
      <c r="H181" s="74" t="e">
        <f>'Activos Consolidados'!#REF!</f>
        <v>#REF!</v>
      </c>
      <c r="I181" s="38" t="e">
        <f>'Activos Consolidados'!#REF!</f>
        <v>#REF!</v>
      </c>
    </row>
    <row r="182" spans="1:9" x14ac:dyDescent="0.25">
      <c r="A182" s="74" t="e">
        <f>'Activos Consolidados'!#REF!</f>
        <v>#REF!</v>
      </c>
      <c r="B182" s="74" t="e">
        <f>'Activos Consolidados'!#REF!</f>
        <v>#REF!</v>
      </c>
      <c r="C182" s="75" t="e">
        <f>'Activos Consolidados'!#REF!</f>
        <v>#REF!</v>
      </c>
      <c r="D182" s="76" t="e">
        <f>'Activos Consolidados'!#REF!</f>
        <v>#REF!</v>
      </c>
      <c r="E182" s="76" t="e">
        <f>'Activos Consolidados'!#REF!</f>
        <v>#REF!</v>
      </c>
      <c r="F182" s="76" t="e">
        <f>'Activos Consolidados'!#REF!</f>
        <v>#REF!</v>
      </c>
      <c r="G182" s="74" t="e">
        <f>'Activos Consolidados'!#REF!</f>
        <v>#REF!</v>
      </c>
      <c r="H182" s="74" t="e">
        <f>'Activos Consolidados'!#REF!</f>
        <v>#REF!</v>
      </c>
      <c r="I182" s="38" t="e">
        <f>'Activos Consolidados'!#REF!</f>
        <v>#REF!</v>
      </c>
    </row>
    <row r="183" spans="1:9" x14ac:dyDescent="0.25">
      <c r="A183" s="74" t="e">
        <f>'Activos Consolidados'!#REF!</f>
        <v>#REF!</v>
      </c>
      <c r="B183" s="74" t="e">
        <f>'Activos Consolidados'!#REF!</f>
        <v>#REF!</v>
      </c>
      <c r="C183" s="75" t="e">
        <f>'Activos Consolidados'!#REF!</f>
        <v>#REF!</v>
      </c>
      <c r="D183" s="76" t="e">
        <f>'Activos Consolidados'!#REF!</f>
        <v>#REF!</v>
      </c>
      <c r="E183" s="76" t="e">
        <f>'Activos Consolidados'!#REF!</f>
        <v>#REF!</v>
      </c>
      <c r="F183" s="76" t="e">
        <f>'Activos Consolidados'!#REF!</f>
        <v>#REF!</v>
      </c>
      <c r="G183" s="74" t="e">
        <f>'Activos Consolidados'!#REF!</f>
        <v>#REF!</v>
      </c>
      <c r="H183" s="74" t="e">
        <f>'Activos Consolidados'!#REF!</f>
        <v>#REF!</v>
      </c>
      <c r="I183" s="38" t="e">
        <f>'Activos Consolidados'!#REF!</f>
        <v>#REF!</v>
      </c>
    </row>
    <row r="184" spans="1:9" x14ac:dyDescent="0.25">
      <c r="A184" s="74" t="e">
        <f>'Activos Consolidados'!#REF!</f>
        <v>#REF!</v>
      </c>
      <c r="B184" s="74" t="e">
        <f>'Activos Consolidados'!#REF!</f>
        <v>#REF!</v>
      </c>
      <c r="C184" s="75" t="e">
        <f>'Activos Consolidados'!#REF!</f>
        <v>#REF!</v>
      </c>
      <c r="D184" s="76" t="e">
        <f>'Activos Consolidados'!#REF!</f>
        <v>#REF!</v>
      </c>
      <c r="E184" s="76" t="e">
        <f>'Activos Consolidados'!#REF!</f>
        <v>#REF!</v>
      </c>
      <c r="F184" s="76" t="e">
        <f>'Activos Consolidados'!#REF!</f>
        <v>#REF!</v>
      </c>
      <c r="G184" s="74" t="e">
        <f>'Activos Consolidados'!#REF!</f>
        <v>#REF!</v>
      </c>
      <c r="H184" s="74" t="e">
        <f>'Activos Consolidados'!#REF!</f>
        <v>#REF!</v>
      </c>
      <c r="I184" s="38" t="e">
        <f>'Activos Consolidados'!#REF!</f>
        <v>#REF!</v>
      </c>
    </row>
    <row r="185" spans="1:9" x14ac:dyDescent="0.25">
      <c r="A185" s="74" t="e">
        <f>'Activos Consolidados'!#REF!</f>
        <v>#REF!</v>
      </c>
      <c r="B185" s="74" t="e">
        <f>'Activos Consolidados'!#REF!</f>
        <v>#REF!</v>
      </c>
      <c r="C185" s="75" t="e">
        <f>'Activos Consolidados'!#REF!</f>
        <v>#REF!</v>
      </c>
      <c r="D185" s="76" t="e">
        <f>'Activos Consolidados'!#REF!</f>
        <v>#REF!</v>
      </c>
      <c r="E185" s="76" t="e">
        <f>'Activos Consolidados'!#REF!</f>
        <v>#REF!</v>
      </c>
      <c r="F185" s="76" t="e">
        <f>'Activos Consolidados'!#REF!</f>
        <v>#REF!</v>
      </c>
      <c r="G185" s="74" t="e">
        <f>'Activos Consolidados'!#REF!</f>
        <v>#REF!</v>
      </c>
      <c r="H185" s="74" t="e">
        <f>'Activos Consolidados'!#REF!</f>
        <v>#REF!</v>
      </c>
      <c r="I185" s="38" t="e">
        <f>'Activos Consolidados'!#REF!</f>
        <v>#REF!</v>
      </c>
    </row>
    <row r="186" spans="1:9" ht="51" x14ac:dyDescent="0.25">
      <c r="A186" s="74" t="str">
        <f>'Activos Consolidados'!G105</f>
        <v>OBLIGACIONES TRIBUTARIAS</v>
      </c>
      <c r="B186" s="74" t="str">
        <f>'Activos Consolidados'!H105</f>
        <v>N/A</v>
      </c>
      <c r="C186" s="75" t="str">
        <f>'Activos Consolidados'!I105</f>
        <v>Carpeta que contiene las declaraciones de Retención en la Fuente mensual y declaración de Rete-ICA bimestral.</v>
      </c>
      <c r="D186" s="76" t="str">
        <f>'Activos Consolidados'!J105</f>
        <v>CASTELLANO</v>
      </c>
      <c r="E186" s="76" t="str">
        <f>'Activos Consolidados'!K105</f>
        <v>ELECTRONICO</v>
      </c>
      <c r="F186" s="76" t="str">
        <f>'Activos Consolidados'!M105</f>
        <v>xlsx, pdf</v>
      </c>
      <c r="G186" s="74" t="str">
        <f>'Activos Consolidados'!N105</f>
        <v xml:space="preserve">Contabilidad </v>
      </c>
      <c r="H186" s="74" t="str">
        <f>'Activos Consolidados'!O105</f>
        <v>N/A</v>
      </c>
      <c r="I186" s="38" t="e">
        <f>'Activos Consolidados'!#REF!</f>
        <v>#REF!</v>
      </c>
    </row>
    <row r="187" spans="1:9" ht="63.75" x14ac:dyDescent="0.25">
      <c r="A187" s="74" t="str">
        <f>'Activos Consolidados'!G106</f>
        <v>ÓRDENES DE PAGO</v>
      </c>
      <c r="B187" s="74" t="str">
        <f>'Activos Consolidados'!H106</f>
        <v>N/A</v>
      </c>
      <c r="C187" s="75" t="str">
        <f>'Activos Consolidados'!I106</f>
        <v>Es la que hace una persona física o jurídica (ordenante) a su entidad bancaria, para que inmediatamente ponga a disposición de un tercero una cuantía determinada</v>
      </c>
      <c r="D187" s="76" t="str">
        <f>'Activos Consolidados'!J106</f>
        <v>CASTELLANO</v>
      </c>
      <c r="E187" s="76" t="str">
        <f>'Activos Consolidados'!K106</f>
        <v>ELECTRONICO</v>
      </c>
      <c r="F187" s="76" t="str">
        <f>'Activos Consolidados'!M106</f>
        <v>xlsx, pdf</v>
      </c>
      <c r="G187" s="74" t="str">
        <f>'Activos Consolidados'!N106</f>
        <v xml:space="preserve">Directivos, Funcionarios y Colaboradores </v>
      </c>
      <c r="H187" s="74" t="str">
        <f>'Activos Consolidados'!O106</f>
        <v>N/A</v>
      </c>
      <c r="I187" s="38" t="e">
        <f>'Activos Consolidados'!#REF!</f>
        <v>#REF!</v>
      </c>
    </row>
    <row r="188" spans="1:9" ht="76.5" x14ac:dyDescent="0.25">
      <c r="A188" s="74" t="str">
        <f>'Activos Consolidados'!G107</f>
        <v>PROGRAMAS MENSUALIZADOS DE CAJA - PAC</v>
      </c>
      <c r="B188" s="74" t="str">
        <f>'Activos Consolidados'!H107</f>
        <v>N/A</v>
      </c>
      <c r="C188" s="75" t="str">
        <f>'Activos Consolidados'!I107</f>
        <v>Documento por el cual se programa, administra, verifica y aprueba el monto máximo mensual de fondos disponibles para el gasto en cualquier entidad financiada con recursos Públicos.</v>
      </c>
      <c r="D188" s="76" t="str">
        <f>'Activos Consolidados'!J107</f>
        <v>CASTELLANO</v>
      </c>
      <c r="E188" s="76" t="str">
        <f>'Activos Consolidados'!K107</f>
        <v>ELECTRONICO</v>
      </c>
      <c r="F188" s="76" t="str">
        <f>'Activos Consolidados'!M107</f>
        <v>xlsx, pdf</v>
      </c>
      <c r="G188" s="74" t="str">
        <f>'Activos Consolidados'!N107</f>
        <v xml:space="preserve">Directivos, Funcionarios y Colaboradores </v>
      </c>
      <c r="H188" s="74" t="str">
        <f>'Activos Consolidados'!O107</f>
        <v>N/A</v>
      </c>
      <c r="I188" s="38" t="e">
        <f>'Activos Consolidados'!#REF!</f>
        <v>#REF!</v>
      </c>
    </row>
    <row r="189" spans="1:9" ht="76.5" x14ac:dyDescent="0.25">
      <c r="A189" s="74" t="str">
        <f>'Activos Consolidados'!G108</f>
        <v>TRASLADOS PRESUPUESTALES</v>
      </c>
      <c r="B189" s="74" t="str">
        <f>'Activos Consolidados'!H108</f>
        <v>Traslados presupuestales externos</v>
      </c>
      <c r="C189" s="75" t="str">
        <f>'Activos Consolidados'!I108</f>
        <v>Contiene los documentos por los cuales se traslada el presupuesto de la UPRA a otra Entidad en cumplimiento a las funciones establecidas en el Decreto 4143 de 2011.</v>
      </c>
      <c r="D189" s="76" t="str">
        <f>'Activos Consolidados'!J108</f>
        <v>CASTELLANO</v>
      </c>
      <c r="E189" s="76" t="str">
        <f>'Activos Consolidados'!K108</f>
        <v>ELECTRONICO</v>
      </c>
      <c r="F189" s="76" t="str">
        <f>'Activos Consolidados'!M108</f>
        <v>pdf</v>
      </c>
      <c r="G189" s="74" t="str">
        <f>'Activos Consolidados'!N108</f>
        <v xml:space="preserve">Directivos, Funcionarios y Colaboradores </v>
      </c>
      <c r="H189" s="74" t="str">
        <f>'Activos Consolidados'!O108</f>
        <v>Disponible. Información que se puede consultar por solicitud en el archivo central.</v>
      </c>
      <c r="I189" s="38" t="e">
        <f>'Activos Consolidados'!#REF!</f>
        <v>#REF!</v>
      </c>
    </row>
    <row r="190" spans="1:9" ht="63.75" x14ac:dyDescent="0.25">
      <c r="A190" s="74" t="str">
        <f>'Activos Consolidados'!G109</f>
        <v>TRASLADOS PRESUPUESTALES</v>
      </c>
      <c r="B190" s="74" t="str">
        <f>'Activos Consolidados'!H109</f>
        <v>Traslados presupuestales internos</v>
      </c>
      <c r="C190" s="75" t="str">
        <f>'Activos Consolidados'!I109</f>
        <v>Contiene los documentos por los cuales se modifica el presupuesto de la UPRA en cumplimiento a las funciones establecidas en el Decreto 4143 de 2011.</v>
      </c>
      <c r="D190" s="76" t="str">
        <f>'Activos Consolidados'!J109</f>
        <v>CASTELLANO</v>
      </c>
      <c r="E190" s="76" t="str">
        <f>'Activos Consolidados'!K109</f>
        <v>ELECTRONICO</v>
      </c>
      <c r="F190" s="76" t="str">
        <f>'Activos Consolidados'!M109</f>
        <v>pdf</v>
      </c>
      <c r="G190" s="74" t="str">
        <f>'Activos Consolidados'!N109</f>
        <v xml:space="preserve">Directivos, Funcionarios y Colaboradores </v>
      </c>
      <c r="H190" s="74" t="str">
        <f>'Activos Consolidados'!O109</f>
        <v>Disponible. Información que se puede consultar por solicitud en el archivo central.</v>
      </c>
      <c r="I190" s="38" t="e">
        <f>'Activos Consolidados'!#REF!</f>
        <v>#REF!</v>
      </c>
    </row>
    <row r="191" spans="1:9" x14ac:dyDescent="0.25">
      <c r="A191" s="74" t="e">
        <f>'Activos Consolidados'!#REF!</f>
        <v>#REF!</v>
      </c>
      <c r="B191" s="74" t="e">
        <f>'Activos Consolidados'!#REF!</f>
        <v>#REF!</v>
      </c>
      <c r="C191" s="75" t="e">
        <f>'Activos Consolidados'!#REF!</f>
        <v>#REF!</v>
      </c>
      <c r="D191" s="76" t="e">
        <f>'Activos Consolidados'!#REF!</f>
        <v>#REF!</v>
      </c>
      <c r="E191" s="76" t="e">
        <f>'Activos Consolidados'!#REF!</f>
        <v>#REF!</v>
      </c>
      <c r="F191" s="76" t="e">
        <f>'Activos Consolidados'!#REF!</f>
        <v>#REF!</v>
      </c>
      <c r="G191" s="74" t="e">
        <f>'Activos Consolidados'!#REF!</f>
        <v>#REF!</v>
      </c>
      <c r="H191" s="74" t="e">
        <f>'Activos Consolidados'!#REF!</f>
        <v>#REF!</v>
      </c>
      <c r="I191" s="38" t="e">
        <f>'Activos Consolidados'!#REF!</f>
        <v>#REF!</v>
      </c>
    </row>
    <row r="192" spans="1:9" x14ac:dyDescent="0.25">
      <c r="A192" s="74" t="e">
        <f>'Activos Consolidados'!#REF!</f>
        <v>#REF!</v>
      </c>
      <c r="B192" s="74" t="e">
        <f>'Activos Consolidados'!#REF!</f>
        <v>#REF!</v>
      </c>
      <c r="C192" s="75" t="e">
        <f>'Activos Consolidados'!#REF!</f>
        <v>#REF!</v>
      </c>
      <c r="D192" s="76" t="e">
        <f>'Activos Consolidados'!#REF!</f>
        <v>#REF!</v>
      </c>
      <c r="E192" s="76" t="e">
        <f>'Activos Consolidados'!#REF!</f>
        <v>#REF!</v>
      </c>
      <c r="F192" s="76" t="e">
        <f>'Activos Consolidados'!#REF!</f>
        <v>#REF!</v>
      </c>
      <c r="G192" s="74" t="e">
        <f>'Activos Consolidados'!#REF!</f>
        <v>#REF!</v>
      </c>
      <c r="H192" s="74" t="e">
        <f>'Activos Consolidados'!#REF!</f>
        <v>#REF!</v>
      </c>
      <c r="I192" s="38" t="e">
        <f>'Activos Consolidados'!#REF!</f>
        <v>#REF!</v>
      </c>
    </row>
    <row r="193" spans="1:9" ht="89.25" x14ac:dyDescent="0.25">
      <c r="A193" s="74" t="str">
        <f>'Activos Consolidados'!G110</f>
        <v>CERTIFICADOS DE DISPONIBILIDAD PRESUPUESTAL</v>
      </c>
      <c r="B193" s="74" t="str">
        <f>'Activos Consolidados'!H110</f>
        <v>Certificado de disponibilidad presupuestal SIIF</v>
      </c>
      <c r="C193" s="75" t="str">
        <f>'Activos Consolidados'!I110</f>
        <v>Es el documento expedido por el jefe de presupuesto o quien haga sus veces con el cual se garantiza la existencia de apropiación presupuestal disponible y libre de afectación para la generación de compromisos.” En la Unidad.</v>
      </c>
      <c r="D193" s="76" t="str">
        <f>'Activos Consolidados'!J110</f>
        <v>CASTELLANO</v>
      </c>
      <c r="E193" s="76" t="str">
        <f>'Activos Consolidados'!K110</f>
        <v>ELECTRONICO</v>
      </c>
      <c r="F193" s="76" t="str">
        <f>'Activos Consolidados'!M110</f>
        <v>pdf</v>
      </c>
      <c r="G193" s="74" t="str">
        <f>'Activos Consolidados'!N110</f>
        <v xml:space="preserve">Directivos, Funcionarios y Colaboradores </v>
      </c>
      <c r="H193" s="74" t="str">
        <f>'Activos Consolidados'!O110</f>
        <v>Disponible. Información que se puede consultar por solicitud en el archivo central.</v>
      </c>
      <c r="I193" s="38" t="e">
        <f>'Activos Consolidados'!#REF!</f>
        <v>#REF!</v>
      </c>
    </row>
    <row r="194" spans="1:9" ht="114.75" x14ac:dyDescent="0.25">
      <c r="A194" s="74" t="str">
        <f>'Activos Consolidados'!G111</f>
        <v>CERTIFICADOS DE REGISTRO PRESUPUESTAL</v>
      </c>
      <c r="B194" s="74" t="str">
        <f>'Activos Consolidados'!H111</f>
        <v>Certificado de registro presupuestal SIIF</v>
      </c>
      <c r="C194" s="75" t="str">
        <f>'Activos Consolidados'!I111</f>
        <v>El registro presupuestal es la operación mediante la cual se perfecciona el compromiso y se afecta en forma definitiva la apropiación, garantizando que ésta no será desviada a ningún otro fin. En esta operación se debe indicar claramente el valor y el plazo de las prestaciones a las que haya lugar</v>
      </c>
      <c r="D194" s="76" t="str">
        <f>'Activos Consolidados'!J111</f>
        <v>CASTELLANO</v>
      </c>
      <c r="E194" s="76" t="str">
        <f>'Activos Consolidados'!K111</f>
        <v>ELECTRONICO</v>
      </c>
      <c r="F194" s="76" t="str">
        <f>'Activos Consolidados'!M111</f>
        <v>pdf</v>
      </c>
      <c r="G194" s="74" t="str">
        <f>'Activos Consolidados'!N111</f>
        <v xml:space="preserve">Directivos, Funcionarios y Colaboradores </v>
      </c>
      <c r="H194" s="74" t="str">
        <f>'Activos Consolidados'!O111</f>
        <v>Disponible. Información que se puede consultar por solicitud en el archivo central.</v>
      </c>
      <c r="I194" s="38" t="e">
        <f>'Activos Consolidados'!#REF!</f>
        <v>#REF!</v>
      </c>
    </row>
    <row r="195" spans="1:9" ht="127.5" x14ac:dyDescent="0.25">
      <c r="A195" s="74" t="str">
        <f>'Activos Consolidados'!G112</f>
        <v>CONCILIACIONES FINANCIERAS</v>
      </c>
      <c r="B195" s="74" t="str">
        <f>'Activos Consolidados'!H112</f>
        <v>N/A</v>
      </c>
      <c r="C195" s="75" t="str">
        <f>'Activos Consolidados'!I112</f>
        <v>La conciliación financiera es el proceso de comparar los movimientos registrados en los libros de contabilidad frente a los asentados en el auxiliar de los proveedores de información y que es remitida para su revisión . El objetivo consiste en determinar si la información coincide para llevar un control preciso de la información.</v>
      </c>
      <c r="D195" s="76" t="str">
        <f>'Activos Consolidados'!J112</f>
        <v>CASTELLANO</v>
      </c>
      <c r="E195" s="76" t="str">
        <f>'Activos Consolidados'!K112</f>
        <v>ELECTRONICO</v>
      </c>
      <c r="F195" s="76" t="str">
        <f>'Activos Consolidados'!M112</f>
        <v>xlsx, pdf</v>
      </c>
      <c r="G195" s="74" t="str">
        <f>'Activos Consolidados'!N112</f>
        <v xml:space="preserve">Contabilidad </v>
      </c>
      <c r="H195" s="74" t="str">
        <f>'Activos Consolidados'!O112</f>
        <v>Disponible. Información que se puede consultar por solicitud en el archivo central.</v>
      </c>
      <c r="I195" s="38" t="e">
        <f>'Activos Consolidados'!#REF!</f>
        <v>#REF!</v>
      </c>
    </row>
    <row r="196" spans="1:9" ht="89.25" x14ac:dyDescent="0.25">
      <c r="A196" s="74" t="str">
        <f>'Activos Consolidados'!G113</f>
        <v>INFORMES</v>
      </c>
      <c r="B196" s="74" t="str">
        <f>'Activos Consolidados'!H113</f>
        <v>Informes contables</v>
      </c>
      <c r="C196" s="75" t="str">
        <f>'Activos Consolidados'!I113</f>
        <v>Los informes contables son cálculos y análisis a nivel profundo del estado financiero de una entidad. Estos pueden ser de un ítem en específico o abarcan información general. Pueden estar presentados en diferentes lapsos de tiempo.</v>
      </c>
      <c r="D196" s="76" t="str">
        <f>'Activos Consolidados'!J113</f>
        <v>CASTELLANO</v>
      </c>
      <c r="E196" s="76" t="str">
        <f>'Activos Consolidados'!K113</f>
        <v>ELECTRONICO</v>
      </c>
      <c r="F196" s="76" t="str">
        <f>'Activos Consolidados'!M113</f>
        <v>xlsx, pdf</v>
      </c>
      <c r="G196" s="74" t="str">
        <f>'Activos Consolidados'!N113</f>
        <v>Ciudadanía</v>
      </c>
      <c r="H196" s="74" t="str">
        <f>'Activos Consolidados'!O113</f>
        <v>Disponible. Información que se puede consultar por solicitud en el archivo central.</v>
      </c>
      <c r="I196" s="38" t="e">
        <f>'Activos Consolidados'!#REF!</f>
        <v>#REF!</v>
      </c>
    </row>
    <row r="197" spans="1:9" ht="76.5" x14ac:dyDescent="0.25">
      <c r="A197" s="74" t="str">
        <f>'Activos Consolidados'!G114</f>
        <v>VIGENCIAS FUTURAS</v>
      </c>
      <c r="B197" s="74" t="str">
        <f>'Activos Consolidados'!H114</f>
        <v>Vigencias futuras</v>
      </c>
      <c r="C197" s="75" t="str">
        <f>'Activos Consolidados'!I114</f>
        <v>Son aquellas donde la ejecución del contrato se inicia afectando el presupuesto de la vigencia en curso y el objeto del compromiso continúa llevándose a cabo en una vigencia futura autorizada.</v>
      </c>
      <c r="D197" s="76" t="str">
        <f>'Activos Consolidados'!J114</f>
        <v>CASTELLANO</v>
      </c>
      <c r="E197" s="76" t="str">
        <f>'Activos Consolidados'!K114</f>
        <v>ELECTRONICO</v>
      </c>
      <c r="F197" s="76" t="str">
        <f>'Activos Consolidados'!M114</f>
        <v>pdf</v>
      </c>
      <c r="G197" s="74" t="str">
        <f>'Activos Consolidados'!N114</f>
        <v xml:space="preserve">Directivos, Funcionarios y Colaboradores </v>
      </c>
      <c r="H197" s="74" t="str">
        <f>'Activos Consolidados'!O114</f>
        <v>Disponible. Información que se puede consultar por solicitud en el archivo central.</v>
      </c>
      <c r="I197" s="38" t="e">
        <f>'Activos Consolidados'!#REF!</f>
        <v>#REF!</v>
      </c>
    </row>
    <row r="198" spans="1:9" ht="51" x14ac:dyDescent="0.25">
      <c r="A198" s="74" t="str">
        <f>'Activos Consolidados'!G115</f>
        <v>INFORMES</v>
      </c>
      <c r="B198" s="74" t="str">
        <f>'Activos Consolidados'!H115</f>
        <v>Informe de ejecución presupuestal y de PAC</v>
      </c>
      <c r="C198" s="75" t="str">
        <f>'Activos Consolidados'!I115</f>
        <v xml:space="preserve">Informe que indica la ejecución del Presupuesto de la Entidad. </v>
      </c>
      <c r="D198" s="76" t="str">
        <f>'Activos Consolidados'!J115</f>
        <v>CASTELLANO</v>
      </c>
      <c r="E198" s="76" t="str">
        <f>'Activos Consolidados'!K115</f>
        <v>ELECTRONICO</v>
      </c>
      <c r="F198" s="76" t="str">
        <f>'Activos Consolidados'!M115</f>
        <v>pdf</v>
      </c>
      <c r="G198" s="74" t="str">
        <f>'Activos Consolidados'!N115</f>
        <v>Ciudadanía</v>
      </c>
      <c r="H198" s="74" t="str">
        <f>'Activos Consolidados'!O115</f>
        <v>Disponible. Información que se puede consultar por solicitud en el archivo central.</v>
      </c>
      <c r="I198" s="38" t="e">
        <f>'Activos Consolidados'!#REF!</f>
        <v>#REF!</v>
      </c>
    </row>
    <row r="199" spans="1:9" x14ac:dyDescent="0.25">
      <c r="A199" s="74" t="e">
        <f>'Activos Consolidados'!#REF!</f>
        <v>#REF!</v>
      </c>
      <c r="B199" s="74" t="e">
        <f>'Activos Consolidados'!#REF!</f>
        <v>#REF!</v>
      </c>
      <c r="C199" s="75" t="e">
        <f>'Activos Consolidados'!#REF!</f>
        <v>#REF!</v>
      </c>
      <c r="D199" s="76" t="e">
        <f>'Activos Consolidados'!#REF!</f>
        <v>#REF!</v>
      </c>
      <c r="E199" s="76" t="e">
        <f>'Activos Consolidados'!#REF!</f>
        <v>#REF!</v>
      </c>
      <c r="F199" s="76" t="e">
        <f>'Activos Consolidados'!#REF!</f>
        <v>#REF!</v>
      </c>
      <c r="G199" s="74" t="e">
        <f>'Activos Consolidados'!#REF!</f>
        <v>#REF!</v>
      </c>
      <c r="H199" s="74" t="e">
        <f>'Activos Consolidados'!#REF!</f>
        <v>#REF!</v>
      </c>
      <c r="I199" s="38" t="e">
        <f>'Activos Consolidados'!#REF!</f>
        <v>#REF!</v>
      </c>
    </row>
    <row r="200" spans="1:9" ht="63.75" x14ac:dyDescent="0.25">
      <c r="A200" s="74" t="str">
        <f>'Activos Consolidados'!G119</f>
        <v>CONCEPTOS</v>
      </c>
      <c r="B200" s="74" t="str">
        <f>'Activos Consolidados'!H119</f>
        <v>Conceptos Jurídicos</v>
      </c>
      <c r="C200" s="75" t="str">
        <f>'Activos Consolidados'!I119</f>
        <v>Conjunto de los documentos que cuentan con opiniones, juicios o respuestas de importancia jurídica y legal para el sector agropecuario, entre otros aspectos.</v>
      </c>
      <c r="D200" s="76" t="str">
        <f>'Activos Consolidados'!J119</f>
        <v>CASTELLANO</v>
      </c>
      <c r="E200" s="76" t="str">
        <f>'Activos Consolidados'!K119</f>
        <v>ELECTRÓNICO</v>
      </c>
      <c r="F200" s="76" t="str">
        <f>'Activos Consolidados'!M119</f>
        <v>xlsx, docx, pdf</v>
      </c>
      <c r="G200" s="74" t="str">
        <f>'Activos Consolidados'!N119</f>
        <v>Asesoría Jurídica</v>
      </c>
      <c r="H200" s="74" t="str">
        <f>'Activos Consolidados'!O119</f>
        <v>Disponible. Información que se puede consultar por solicitud en el archivo central.</v>
      </c>
      <c r="I200" s="38" t="e">
        <f>'Activos Consolidados'!#REF!</f>
        <v>#REF!</v>
      </c>
    </row>
    <row r="201" spans="1:9" ht="51" x14ac:dyDescent="0.25">
      <c r="A201" s="74" t="str">
        <f>'Activos Consolidados'!G120</f>
        <v>ACCIONES JUDICIALES</v>
      </c>
      <c r="B201" s="74" t="str">
        <f>'Activos Consolidados'!H120</f>
        <v>Acciones de cumplimiento</v>
      </c>
      <c r="C201" s="75" t="str">
        <f>'Activos Consolidados'!I120</f>
        <v>Documentos producidos y recibidos dentro de las Acciones de Cumplimiento.</v>
      </c>
      <c r="D201" s="76" t="str">
        <f>'Activos Consolidados'!J120</f>
        <v>CASTELLANO</v>
      </c>
      <c r="E201" s="76" t="str">
        <f>'Activos Consolidados'!K120</f>
        <v>ELECTRÓNICO</v>
      </c>
      <c r="F201" s="76" t="str">
        <f>'Activos Consolidados'!M120</f>
        <v>xlsx, docx, pdf</v>
      </c>
      <c r="G201" s="74" t="str">
        <f>'Activos Consolidados'!N120</f>
        <v xml:space="preserve">ASESORÍA JURÍDICA
</v>
      </c>
      <c r="H201" s="74" t="str">
        <f>'Activos Consolidados'!O120</f>
        <v>Disponible. Información que se puede consultar por solicitud en el archivo central.</v>
      </c>
      <c r="I201" s="38" t="e">
        <f>'Activos Consolidados'!#REF!</f>
        <v>#REF!</v>
      </c>
    </row>
    <row r="202" spans="1:9" ht="51" x14ac:dyDescent="0.25">
      <c r="A202" s="74" t="str">
        <f>'Activos Consolidados'!G121</f>
        <v>ACCIONES CONSTITUCIONALES</v>
      </c>
      <c r="B202" s="74" t="str">
        <f>'Activos Consolidados'!H121</f>
        <v>Acciones de tutela</v>
      </c>
      <c r="C202" s="75" t="str">
        <f>'Activos Consolidados'!I121</f>
        <v>Documentos producidos y recibidos dentro de las Acciones de Tutela.</v>
      </c>
      <c r="D202" s="76" t="str">
        <f>'Activos Consolidados'!J121</f>
        <v>CASTELLANO</v>
      </c>
      <c r="E202" s="76" t="str">
        <f>'Activos Consolidados'!K121</f>
        <v>ELECTRÓNICO</v>
      </c>
      <c r="F202" s="76" t="str">
        <f>'Activos Consolidados'!M121</f>
        <v>xlsx, docx, pdf</v>
      </c>
      <c r="G202" s="74" t="str">
        <f>'Activos Consolidados'!N121</f>
        <v xml:space="preserve">ASESORÍA JURÍDICA
</v>
      </c>
      <c r="H202" s="74" t="str">
        <f>'Activos Consolidados'!O121</f>
        <v>Disponible. Información que se puede consultar por solicitud en el archivo central.</v>
      </c>
      <c r="I202" s="38" t="e">
        <f>'Activos Consolidados'!#REF!</f>
        <v>#REF!</v>
      </c>
    </row>
    <row r="203" spans="1:9" ht="51" x14ac:dyDescent="0.25">
      <c r="A203" s="74" t="str">
        <f>'Activos Consolidados'!G122</f>
        <v>ACCIONES CONSTITUCIONALES</v>
      </c>
      <c r="B203" s="74" t="str">
        <f>'Activos Consolidados'!H122</f>
        <v>Acciones populares</v>
      </c>
      <c r="C203" s="75" t="str">
        <f>'Activos Consolidados'!I122</f>
        <v>Documentos producidos y recibidos dentro de las Acciones Populares.</v>
      </c>
      <c r="D203" s="76" t="str">
        <f>'Activos Consolidados'!J122</f>
        <v>CASTELLANO</v>
      </c>
      <c r="E203" s="76" t="str">
        <f>'Activos Consolidados'!K122</f>
        <v>ELECTRÓNICO</v>
      </c>
      <c r="F203" s="76" t="str">
        <f>'Activos Consolidados'!M122</f>
        <v>xlsx, docx, pdf</v>
      </c>
      <c r="G203" s="74" t="str">
        <f>'Activos Consolidados'!N122</f>
        <v xml:space="preserve">ASESORÍA JURIDICA 
</v>
      </c>
      <c r="H203" s="74" t="str">
        <f>'Activos Consolidados'!O122</f>
        <v>Disponible. Información que se puede consultar por solicitud en el archivo central.</v>
      </c>
      <c r="I203" s="38" t="e">
        <f>'Activos Consolidados'!#REF!</f>
        <v>#REF!</v>
      </c>
    </row>
    <row r="204" spans="1:9" ht="51" x14ac:dyDescent="0.25">
      <c r="A204" s="74" t="str">
        <f>'Activos Consolidados'!G123</f>
        <v>PROCESOS JUDICIALES</v>
      </c>
      <c r="B204" s="74" t="str">
        <f>'Activos Consolidados'!H123</f>
        <v>Procesos civiles</v>
      </c>
      <c r="C204" s="75" t="str">
        <f>'Activos Consolidados'!I123</f>
        <v>Documentos producidos y recibidos dentro de procesos civiles</v>
      </c>
      <c r="D204" s="76" t="str">
        <f>'Activos Consolidados'!J123</f>
        <v>CASTELLANO</v>
      </c>
      <c r="E204" s="76" t="str">
        <f>'Activos Consolidados'!K123</f>
        <v>ELECTRÓNICO</v>
      </c>
      <c r="F204" s="76" t="str">
        <f>'Activos Consolidados'!M123</f>
        <v>xlsx, docx, pdf</v>
      </c>
      <c r="G204" s="74" t="str">
        <f>'Activos Consolidados'!N123</f>
        <v xml:space="preserve">ASESORÍA JURIDICA 
</v>
      </c>
      <c r="H204" s="74" t="str">
        <f>'Activos Consolidados'!O123</f>
        <v>Disponible. Información que se puede consultar por solicitud en el archivo central.</v>
      </c>
      <c r="I204" s="38" t="e">
        <f>'Activos Consolidados'!#REF!</f>
        <v>#REF!</v>
      </c>
    </row>
    <row r="205" spans="1:9" ht="51" x14ac:dyDescent="0.25">
      <c r="A205" s="74" t="str">
        <f>'Activos Consolidados'!G124</f>
        <v>ACCIONES CONSTITUCIONALES</v>
      </c>
      <c r="B205" s="74" t="str">
        <f>'Activos Consolidados'!H124</f>
        <v>Acciones contenciosas</v>
      </c>
      <c r="C205" s="75" t="str">
        <f>'Activos Consolidados'!I124</f>
        <v>Documentos producidos y recibidos dentro de las acciones  Contenciosas Administrativas</v>
      </c>
      <c r="D205" s="76" t="str">
        <f>'Activos Consolidados'!J124</f>
        <v>CASTELLANO</v>
      </c>
      <c r="E205" s="76" t="str">
        <f>'Activos Consolidados'!K124</f>
        <v>ELECTRÓNICO</v>
      </c>
      <c r="F205" s="76" t="str">
        <f>'Activos Consolidados'!M124</f>
        <v>xlsx, docx, pdf</v>
      </c>
      <c r="G205" s="74" t="str">
        <f>'Activos Consolidados'!N124</f>
        <v xml:space="preserve">ASESORÍA JURIDICA 
</v>
      </c>
      <c r="H205" s="74" t="str">
        <f>'Activos Consolidados'!O124</f>
        <v>Disponible. Información que se puede consultar por solicitud en el archivo central.</v>
      </c>
      <c r="I205" s="38" t="e">
        <f>'Activos Consolidados'!#REF!</f>
        <v>#REF!</v>
      </c>
    </row>
    <row r="206" spans="1:9" ht="51" x14ac:dyDescent="0.25">
      <c r="A206" s="74" t="str">
        <f>'Activos Consolidados'!G125</f>
        <v>ACCIONES CONSTITUCIONALES</v>
      </c>
      <c r="B206" s="74" t="str">
        <f>'Activos Consolidados'!H125</f>
        <v>Acciones de grupo</v>
      </c>
      <c r="C206" s="75" t="str">
        <f>'Activos Consolidados'!I125</f>
        <v>Documentos producidos y recibidos dentro de las Acciones de Grupo.</v>
      </c>
      <c r="D206" s="76" t="str">
        <f>'Activos Consolidados'!J125</f>
        <v>CASTELLANO</v>
      </c>
      <c r="E206" s="76" t="str">
        <f>'Activos Consolidados'!K125</f>
        <v>ELECTRÓNICO</v>
      </c>
      <c r="F206" s="76" t="str">
        <f>'Activos Consolidados'!M125</f>
        <v>xlsx, docx, pdf</v>
      </c>
      <c r="G206" s="74" t="str">
        <f>'Activos Consolidados'!N125</f>
        <v xml:space="preserve">ASESORÍA JURIDICA 
</v>
      </c>
      <c r="H206" s="74" t="str">
        <f>'Activos Consolidados'!O125</f>
        <v>Disponible. Información que se puede consultar por solicitud en el archivo central.</v>
      </c>
      <c r="I206" s="38" t="e">
        <f>'Activos Consolidados'!#REF!</f>
        <v>#REF!</v>
      </c>
    </row>
    <row r="207" spans="1:9" ht="51" x14ac:dyDescent="0.25">
      <c r="A207" s="74" t="str">
        <f>'Activos Consolidados'!G126</f>
        <v>ACCIONES CONSTITUCIONALES</v>
      </c>
      <c r="B207" s="74" t="str">
        <f>'Activos Consolidados'!H126</f>
        <v>Acción restitución de tierras</v>
      </c>
      <c r="C207" s="75" t="str">
        <f>'Activos Consolidados'!I126</f>
        <v>Documentos producidos y recibidos dentro de las Acciones de Restitución de Tierras.</v>
      </c>
      <c r="D207" s="76" t="str">
        <f>'Activos Consolidados'!J126</f>
        <v>CASTELLANO</v>
      </c>
      <c r="E207" s="76" t="str">
        <f>'Activos Consolidados'!K126</f>
        <v>ELECTRÓNICO</v>
      </c>
      <c r="F207" s="76" t="str">
        <f>'Activos Consolidados'!M126</f>
        <v>xlsx, docx, pdf</v>
      </c>
      <c r="G207" s="74" t="str">
        <f>'Activos Consolidados'!N126</f>
        <v xml:space="preserve">ASESORÍA JURIDICA 
</v>
      </c>
      <c r="H207" s="74" t="str">
        <f>'Activos Consolidados'!O126</f>
        <v>Disponible. Información que se puede consultar por solicitud en el archivo central.</v>
      </c>
      <c r="I207" s="38" t="e">
        <f>'Activos Consolidados'!#REF!</f>
        <v>#REF!</v>
      </c>
    </row>
    <row r="208" spans="1:9" ht="63.75" x14ac:dyDescent="0.25">
      <c r="A208" s="74" t="str">
        <f>'Activos Consolidados'!G127</f>
        <v>ACTAS</v>
      </c>
      <c r="B208" s="74" t="str">
        <f>'Activos Consolidados'!H127</f>
        <v>Actas del comité de conciliación</v>
      </c>
      <c r="C208" s="75" t="str">
        <f>'Activos Consolidados'!I127</f>
        <v>Documento en el que se relacionan los temas tratados y las decisiones adoptadas por el Comité de Conciliación, dentro de los procesos judiciales y extrajudiciales.</v>
      </c>
      <c r="D208" s="76" t="str">
        <f>'Activos Consolidados'!J127</f>
        <v>CASTELLANO</v>
      </c>
      <c r="E208" s="76" t="str">
        <f>'Activos Consolidados'!K127</f>
        <v>ELECTRÓNICO</v>
      </c>
      <c r="F208" s="76" t="str">
        <f>'Activos Consolidados'!M127</f>
        <v>xlsx, docx, pdf</v>
      </c>
      <c r="G208" s="74" t="str">
        <f>'Activos Consolidados'!N127</f>
        <v xml:space="preserve">Directivos y Asesoría Jurídica
</v>
      </c>
      <c r="H208" s="74" t="str">
        <f>'Activos Consolidados'!O127</f>
        <v>Disponible. Información que se puede consultar por solicitud en el archivo central.</v>
      </c>
      <c r="I208" s="38" t="e">
        <f>'Activos Consolidados'!#REF!</f>
        <v>#REF!</v>
      </c>
    </row>
    <row r="209" spans="1:9" ht="51" x14ac:dyDescent="0.25">
      <c r="A209" s="74" t="str">
        <f>'Activos Consolidados'!G128</f>
        <v>PROCESOS JUDICIALES</v>
      </c>
      <c r="B209" s="74" t="str">
        <f>'Activos Consolidados'!H128</f>
        <v>Procesos laborales</v>
      </c>
      <c r="C209" s="75" t="str">
        <f>'Activos Consolidados'!I128</f>
        <v>Documentos producidos y recibidos dentro de los Procesos Laborales.</v>
      </c>
      <c r="D209" s="76" t="str">
        <f>'Activos Consolidados'!J128</f>
        <v>CASTELLANO</v>
      </c>
      <c r="E209" s="76" t="str">
        <f>'Activos Consolidados'!K128</f>
        <v>ELECTRÓNICO</v>
      </c>
      <c r="F209" s="76" t="str">
        <f>'Activos Consolidados'!M128</f>
        <v>xlsx, docx, pdf</v>
      </c>
      <c r="G209" s="74" t="str">
        <f>'Activos Consolidados'!N128</f>
        <v xml:space="preserve">Directivos y Asesoría Jurídica
</v>
      </c>
      <c r="H209" s="74" t="str">
        <f>'Activos Consolidados'!O128</f>
        <v>Disponible. Información que se puede consultar por solicitud en el archivo central.</v>
      </c>
      <c r="I209" s="38" t="e">
        <f>'Activos Consolidados'!#REF!</f>
        <v>#REF!</v>
      </c>
    </row>
    <row r="210" spans="1:9" ht="51" x14ac:dyDescent="0.25">
      <c r="A210" s="74" t="str">
        <f>'Activos Consolidados'!G129</f>
        <v>PROCESOS JUDICIALES</v>
      </c>
      <c r="B210" s="74" t="str">
        <f>'Activos Consolidados'!H129</f>
        <v>Procesos penales</v>
      </c>
      <c r="C210" s="75" t="str">
        <f>'Activos Consolidados'!I129</f>
        <v>Documentos producidos y recibidos dentro de los Procesos Penales</v>
      </c>
      <c r="D210" s="76" t="str">
        <f>'Activos Consolidados'!J129</f>
        <v>CASTELLANO</v>
      </c>
      <c r="E210" s="76" t="str">
        <f>'Activos Consolidados'!K129</f>
        <v>ELECTRÓNICO</v>
      </c>
      <c r="F210" s="76" t="str">
        <f>'Activos Consolidados'!M129</f>
        <v>xlsx, docx, pdf</v>
      </c>
      <c r="G210" s="74" t="str">
        <f>'Activos Consolidados'!N129</f>
        <v xml:space="preserve">ASESORÍA JURIDICA 
</v>
      </c>
      <c r="H210" s="74" t="str">
        <f>'Activos Consolidados'!O129</f>
        <v>Disponible. Información que se puede consultar por solicitud en el archivo central.</v>
      </c>
      <c r="I210" s="38" t="e">
        <f>'Activos Consolidados'!#REF!</f>
        <v>#REF!</v>
      </c>
    </row>
    <row r="211" spans="1:9" ht="51" x14ac:dyDescent="0.25">
      <c r="A211" s="74" t="str">
        <f>'Activos Consolidados'!G130</f>
        <v>PROCESOS EXTRAJUDICIALES</v>
      </c>
      <c r="B211" s="74" t="str">
        <f>'Activos Consolidados'!H130</f>
        <v>Proceso de conciliación extrajudicial</v>
      </c>
      <c r="C211" s="75" t="str">
        <f>'Activos Consolidados'!I130</f>
        <v>Documentos producidos y recibidos dentro de los Procesos de Conciliación Extrajudicial</v>
      </c>
      <c r="D211" s="76" t="str">
        <f>'Activos Consolidados'!J130</f>
        <v>CASTELLANO</v>
      </c>
      <c r="E211" s="76" t="str">
        <f>'Activos Consolidados'!K130</f>
        <v>ELECTRÓNICO</v>
      </c>
      <c r="F211" s="76" t="str">
        <f>'Activos Consolidados'!M130</f>
        <v>xlsx, docx, pdf</v>
      </c>
      <c r="G211" s="74" t="str">
        <f>'Activos Consolidados'!N130</f>
        <v xml:space="preserve">Directivos y Asesoría Jurídica
</v>
      </c>
      <c r="H211" s="74" t="str">
        <f>'Activos Consolidados'!O130</f>
        <v>Disponible. Información que se puede consultar por solicitud en el archivo central.</v>
      </c>
      <c r="I211" s="38" t="e">
        <f>'Activos Consolidados'!#REF!</f>
        <v>#REF!</v>
      </c>
    </row>
    <row r="212" spans="1:9" ht="63.75" x14ac:dyDescent="0.25">
      <c r="A212" s="74" t="str">
        <f>'Activos Consolidados'!G131</f>
        <v>PROYECTOS</v>
      </c>
      <c r="B212" s="74" t="str">
        <f>'Activos Consolidados'!H131</f>
        <v>Proyectos de actos administrativos y/o legislativos</v>
      </c>
      <c r="C212" s="75" t="str">
        <f>'Activos Consolidados'!I131</f>
        <v>Documentos administrativos que contienen las decisiones tomadas por el Ministerio de Agricultura o de la UPRA en relación con sus competencias y funciones.</v>
      </c>
      <c r="D212" s="76" t="str">
        <f>'Activos Consolidados'!J131</f>
        <v>CASTELLANO</v>
      </c>
      <c r="E212" s="76" t="str">
        <f>'Activos Consolidados'!K131</f>
        <v>ELECTRÓNICO</v>
      </c>
      <c r="F212" s="76" t="str">
        <f>'Activos Consolidados'!M131</f>
        <v>xlsx, docx, pdf</v>
      </c>
      <c r="G212" s="74" t="str">
        <f>'Activos Consolidados'!N131</f>
        <v>Ciudadanía</v>
      </c>
      <c r="H212" s="74" t="str">
        <f>'Activos Consolidados'!O131</f>
        <v>Disponible. Información que se puede consultar por solicitud en el archivo central.</v>
      </c>
      <c r="I212" s="38" t="e">
        <f>'Activos Consolidados'!#REF!</f>
        <v>#REF!</v>
      </c>
    </row>
    <row r="213" spans="1:9" ht="51" x14ac:dyDescent="0.25">
      <c r="A213" s="74" t="str">
        <f>'Activos Consolidados'!G132</f>
        <v>PROCESOS JUDICIALES</v>
      </c>
      <c r="B213" s="74" t="str">
        <f>'Activos Consolidados'!H132</f>
        <v>Acciones de Reparación Directa</v>
      </c>
      <c r="C213" s="75" t="str">
        <f>'Activos Consolidados'!I132</f>
        <v>Acciones de Reparación Directa</v>
      </c>
      <c r="D213" s="76" t="str">
        <f>'Activos Consolidados'!J132</f>
        <v>CASTELLANO</v>
      </c>
      <c r="E213" s="76" t="str">
        <f>'Activos Consolidados'!K132</f>
        <v>ELECTRÓNICO</v>
      </c>
      <c r="F213" s="76" t="str">
        <f>'Activos Consolidados'!M132</f>
        <v>xlsx, docx, pdf</v>
      </c>
      <c r="G213" s="74" t="str">
        <f>'Activos Consolidados'!N132</f>
        <v xml:space="preserve">Directivos y Asesoría Jurídica
</v>
      </c>
      <c r="H213" s="74" t="str">
        <f>'Activos Consolidados'!O132</f>
        <v>Disponible. Información que se puede consultar por solicitud en el archivo central.</v>
      </c>
      <c r="I213" s="38" t="e">
        <f>'Activos Consolidados'!#REF!</f>
        <v>#REF!</v>
      </c>
    </row>
    <row r="214" spans="1:9" ht="51" x14ac:dyDescent="0.25">
      <c r="A214" s="74" t="str">
        <f>'Activos Consolidados'!G133</f>
        <v>PROCESOS JUDICIALES</v>
      </c>
      <c r="B214" s="74" t="str">
        <f>'Activos Consolidados'!H133</f>
        <v>Acciones de Repetición</v>
      </c>
      <c r="C214" s="75" t="str">
        <f>'Activos Consolidados'!I133</f>
        <v>Acciones de Repetición</v>
      </c>
      <c r="D214" s="76" t="str">
        <f>'Activos Consolidados'!J133</f>
        <v>CASTELLANO</v>
      </c>
      <c r="E214" s="76" t="str">
        <f>'Activos Consolidados'!K133</f>
        <v>ELECTRÓNICO</v>
      </c>
      <c r="F214" s="76" t="str">
        <f>'Activos Consolidados'!M133</f>
        <v>xlsx, docx, pdf</v>
      </c>
      <c r="G214" s="74" t="str">
        <f>'Activos Consolidados'!N133</f>
        <v xml:space="preserve">Directivos y Asesoría Jurídica
</v>
      </c>
      <c r="H214" s="74" t="str">
        <f>'Activos Consolidados'!O133</f>
        <v>Disponible. Información que se puede consultar por solicitud en el archivo central.</v>
      </c>
      <c r="I214" s="38" t="e">
        <f>'Activos Consolidados'!#REF!</f>
        <v>#REF!</v>
      </c>
    </row>
    <row r="215" spans="1:9" ht="51" x14ac:dyDescent="0.25">
      <c r="A215" s="74" t="str">
        <f>'Activos Consolidados'!G134</f>
        <v>PROCESOS JUDICIALES</v>
      </c>
      <c r="B215" s="74" t="str">
        <f>'Activos Consolidados'!H134</f>
        <v>Procesos Contencioso Administrativo</v>
      </c>
      <c r="C215" s="75" t="str">
        <f>'Activos Consolidados'!I134</f>
        <v>Procesos Contencioso Administrativo</v>
      </c>
      <c r="D215" s="76" t="str">
        <f>'Activos Consolidados'!J134</f>
        <v>CASTELLANO</v>
      </c>
      <c r="E215" s="76" t="str">
        <f>'Activos Consolidados'!K134</f>
        <v>ELECTRÓNICO</v>
      </c>
      <c r="F215" s="76" t="str">
        <f>'Activos Consolidados'!M134</f>
        <v>xlsx, docx, pdf</v>
      </c>
      <c r="G215" s="74" t="str">
        <f>'Activos Consolidados'!N134</f>
        <v xml:space="preserve">Directivos y Asesoría Jurídica
</v>
      </c>
      <c r="H215" s="74" t="str">
        <f>'Activos Consolidados'!O134</f>
        <v>Disponible. Información que se puede consultar por solicitud en el archivo central.</v>
      </c>
      <c r="I215" s="38" t="e">
        <f>'Activos Consolidados'!#REF!</f>
        <v>#REF!</v>
      </c>
    </row>
    <row r="216" spans="1:9" ht="51" x14ac:dyDescent="0.25">
      <c r="A216" s="74" t="str">
        <f>'Activos Consolidados'!G135</f>
        <v>PROCESOS JUDICIALES</v>
      </c>
      <c r="B216" s="74" t="str">
        <f>'Activos Consolidados'!H135</f>
        <v>Procesos Jurídicos</v>
      </c>
      <c r="C216" s="75" t="str">
        <f>'Activos Consolidados'!I135</f>
        <v>Procesos Disciplinarios Ordinarios en ejercicio del Control Interno disciplinario, en virtud de la Ley 1952 de 2019</v>
      </c>
      <c r="D216" s="76" t="str">
        <f>'Activos Consolidados'!J135</f>
        <v>CASTELLANO</v>
      </c>
      <c r="E216" s="76" t="str">
        <f>'Activos Consolidados'!K135</f>
        <v>ELECTRÓNICO</v>
      </c>
      <c r="F216" s="76" t="str">
        <f>'Activos Consolidados'!M135</f>
        <v>xlsx, docx, pdf</v>
      </c>
      <c r="G216" s="74" t="str">
        <f>'Activos Consolidados'!N135</f>
        <v xml:space="preserve">ASESORÍA JURÍDICA Y SECRETARIO GENERAL
</v>
      </c>
      <c r="H216" s="74" t="str">
        <f>'Activos Consolidados'!O135</f>
        <v>Disponible. Información que se puede consultar por solicitud en el archivo central.</v>
      </c>
      <c r="I216" s="38" t="e">
        <f>'Activos Consolidados'!#REF!</f>
        <v>#REF!</v>
      </c>
    </row>
    <row r="217" spans="1:9" x14ac:dyDescent="0.25">
      <c r="A217" s="74" t="e">
        <f>'Activos Consolidados'!#REF!</f>
        <v>#REF!</v>
      </c>
      <c r="B217" s="74" t="e">
        <f>'Activos Consolidados'!#REF!</f>
        <v>#REF!</v>
      </c>
      <c r="C217" s="75" t="e">
        <f>'Activos Consolidados'!#REF!</f>
        <v>#REF!</v>
      </c>
      <c r="D217" s="76" t="e">
        <f>'Activos Consolidados'!#REF!</f>
        <v>#REF!</v>
      </c>
      <c r="E217" s="76" t="e">
        <f>'Activos Consolidados'!#REF!</f>
        <v>#REF!</v>
      </c>
      <c r="F217" s="76" t="e">
        <f>'Activos Consolidados'!#REF!</f>
        <v>#REF!</v>
      </c>
      <c r="G217" s="74" t="e">
        <f>'Activos Consolidados'!#REF!</f>
        <v>#REF!</v>
      </c>
      <c r="H217" s="74" t="e">
        <f>'Activos Consolidados'!#REF!</f>
        <v>#REF!</v>
      </c>
      <c r="I217" s="38" t="e">
        <f>'Activos Consolidados'!#REF!</f>
        <v>#REF!</v>
      </c>
    </row>
    <row r="218" spans="1:9" ht="51" x14ac:dyDescent="0.25">
      <c r="A218" s="74" t="str">
        <f>'Activos Consolidados'!G136</f>
        <v>PROCESOS PREJUDICIALES</v>
      </c>
      <c r="B218" s="74" t="str">
        <f>'Activos Consolidados'!H136</f>
        <v>Procesos de Conciliación Prejudicial</v>
      </c>
      <c r="C218" s="75" t="str">
        <f>'Activos Consolidados'!I136</f>
        <v>Procesos de Conciliación Prejudicial</v>
      </c>
      <c r="D218" s="76" t="str">
        <f>'Activos Consolidados'!J136</f>
        <v>CASTELLANO</v>
      </c>
      <c r="E218" s="76" t="str">
        <f>'Activos Consolidados'!K136</f>
        <v>ELECTRÓNICO</v>
      </c>
      <c r="F218" s="76" t="str">
        <f>'Activos Consolidados'!M136</f>
        <v>xlsx, docx, pdf</v>
      </c>
      <c r="G218" s="74" t="str">
        <f>'Activos Consolidados'!N136</f>
        <v xml:space="preserve">Directivos y Asesoría Jurídica
</v>
      </c>
      <c r="H218" s="74" t="str">
        <f>'Activos Consolidados'!O136</f>
        <v>Disponible. Información que se puede consultar por solicitud en el archivo central.</v>
      </c>
      <c r="I218" s="38" t="e">
        <f>'Activos Consolidados'!#REF!</f>
        <v>#REF!</v>
      </c>
    </row>
    <row r="219" spans="1:9" ht="51" x14ac:dyDescent="0.25">
      <c r="A219" s="74" t="str">
        <f>'Activos Consolidados'!G137</f>
        <v>PROYECTOS</v>
      </c>
      <c r="B219" s="74" t="str">
        <f>'Activos Consolidados'!H137</f>
        <v>Proyectos de Actos Administrativos y/o Legislativos</v>
      </c>
      <c r="C219" s="75" t="str">
        <f>'Activos Consolidados'!I137</f>
        <v>Proyectos de Actos Administrativos y/o Legislativos</v>
      </c>
      <c r="D219" s="76" t="str">
        <f>'Activos Consolidados'!J137</f>
        <v>CASTELLANO</v>
      </c>
      <c r="E219" s="76" t="str">
        <f>'Activos Consolidados'!K137</f>
        <v>ELECTRÓNICO</v>
      </c>
      <c r="F219" s="76" t="str">
        <f>'Activos Consolidados'!M137</f>
        <v>xlsx, docx, pdf</v>
      </c>
      <c r="G219" s="74" t="str">
        <f>'Activos Consolidados'!N137</f>
        <v>Ciudadanía</v>
      </c>
      <c r="H219" s="74" t="str">
        <f>'Activos Consolidados'!O137</f>
        <v>Disponible. Información que se puede consultar por solicitud en el archivo central.</v>
      </c>
      <c r="I219" s="38" t="e">
        <f>'Activos Consolidados'!#REF!</f>
        <v>#REF!</v>
      </c>
    </row>
    <row r="220" spans="1:9" x14ac:dyDescent="0.25">
      <c r="A220" s="74" t="e">
        <f>'Activos Consolidados'!#REF!</f>
        <v>#REF!</v>
      </c>
      <c r="B220" s="74" t="e">
        <f>'Activos Consolidados'!#REF!</f>
        <v>#REF!</v>
      </c>
      <c r="C220" s="75" t="e">
        <f>'Activos Consolidados'!#REF!</f>
        <v>#REF!</v>
      </c>
      <c r="D220" s="76" t="e">
        <f>'Activos Consolidados'!#REF!</f>
        <v>#REF!</v>
      </c>
      <c r="E220" s="76" t="e">
        <f>'Activos Consolidados'!#REF!</f>
        <v>#REF!</v>
      </c>
      <c r="F220" s="76" t="e">
        <f>'Activos Consolidados'!#REF!</f>
        <v>#REF!</v>
      </c>
      <c r="G220" s="74" t="e">
        <f>'Activos Consolidados'!#REF!</f>
        <v>#REF!</v>
      </c>
      <c r="H220" s="74" t="e">
        <f>'Activos Consolidados'!#REF!</f>
        <v>#REF!</v>
      </c>
      <c r="I220" s="38" t="e">
        <f>'Activos Consolidados'!#REF!</f>
        <v>#REF!</v>
      </c>
    </row>
    <row r="221" spans="1:9" ht="89.25" x14ac:dyDescent="0.25">
      <c r="A221" s="74" t="str">
        <f>'Activos Consolidados'!G138</f>
        <v>PROYECTOS</v>
      </c>
      <c r="B221" s="74" t="str">
        <f>'Activos Consolidados'!H138</f>
        <v>Proyectos de cooperación internacional</v>
      </c>
      <c r="C221" s="75" t="str">
        <f>'Activos Consolidados'!I138</f>
        <v>La cooperación bilateral es la que se lleva a cabo entre dos países, en el marco de un convenio o acuerdo suscrito entre las partes, regulando las condiciones, los alcances y el otorgamiento y recepción de la acción.</v>
      </c>
      <c r="D221" s="76" t="str">
        <f>'Activos Consolidados'!J138</f>
        <v>CASTELLANO</v>
      </c>
      <c r="E221" s="76" t="str">
        <f>'Activos Consolidados'!K138</f>
        <v>FÍSICO Y ELECTRÓNICO</v>
      </c>
      <c r="F221" s="76" t="str">
        <f>'Activos Consolidados'!M138</f>
        <v>xlsx, docx, pdf</v>
      </c>
      <c r="G221" s="74" t="str">
        <f>'Activos Consolidados'!N138</f>
        <v>Ciudadanía</v>
      </c>
      <c r="H221" s="74" t="str">
        <f>'Activos Consolidados'!O138</f>
        <v>Disponible. Información que se puede consultar por solicitud en el archivo central.</v>
      </c>
      <c r="I221" s="38" t="e">
        <f>'Activos Consolidados'!#REF!</f>
        <v>#REF!</v>
      </c>
    </row>
    <row r="222" spans="1:9" x14ac:dyDescent="0.25">
      <c r="A222" s="74" t="e">
        <f>'Activos Consolidados'!#REF!</f>
        <v>#REF!</v>
      </c>
      <c r="B222" s="74" t="e">
        <f>'Activos Consolidados'!#REF!</f>
        <v>#REF!</v>
      </c>
      <c r="C222" s="75" t="e">
        <f>'Activos Consolidados'!#REF!</f>
        <v>#REF!</v>
      </c>
      <c r="D222" s="76" t="e">
        <f>'Activos Consolidados'!#REF!</f>
        <v>#REF!</v>
      </c>
      <c r="E222" s="76" t="e">
        <f>'Activos Consolidados'!#REF!</f>
        <v>#REF!</v>
      </c>
      <c r="F222" s="76" t="e">
        <f>'Activos Consolidados'!#REF!</f>
        <v>#REF!</v>
      </c>
      <c r="G222" s="74" t="e">
        <f>'Activos Consolidados'!#REF!</f>
        <v>#REF!</v>
      </c>
      <c r="H222" s="74" t="e">
        <f>'Activos Consolidados'!#REF!</f>
        <v>#REF!</v>
      </c>
      <c r="I222" s="38" t="e">
        <f>'Activos Consolidados'!#REF!</f>
        <v>#REF!</v>
      </c>
    </row>
    <row r="223" spans="1:9" x14ac:dyDescent="0.25">
      <c r="A223" s="74" t="e">
        <f>'Activos Consolidados'!#REF!</f>
        <v>#REF!</v>
      </c>
      <c r="B223" s="74" t="e">
        <f>'Activos Consolidados'!#REF!</f>
        <v>#REF!</v>
      </c>
      <c r="C223" s="75" t="e">
        <f>'Activos Consolidados'!#REF!</f>
        <v>#REF!</v>
      </c>
      <c r="D223" s="76" t="e">
        <f>'Activos Consolidados'!#REF!</f>
        <v>#REF!</v>
      </c>
      <c r="E223" s="76" t="e">
        <f>'Activos Consolidados'!#REF!</f>
        <v>#REF!</v>
      </c>
      <c r="F223" s="76" t="e">
        <f>'Activos Consolidados'!#REF!</f>
        <v>#REF!</v>
      </c>
      <c r="G223" s="74" t="e">
        <f>'Activos Consolidados'!#REF!</f>
        <v>#REF!</v>
      </c>
      <c r="H223" s="74" t="e">
        <f>'Activos Consolidados'!#REF!</f>
        <v>#REF!</v>
      </c>
      <c r="I223" s="38" t="e">
        <f>'Activos Consolidados'!#REF!</f>
        <v>#REF!</v>
      </c>
    </row>
    <row r="224" spans="1:9" x14ac:dyDescent="0.25">
      <c r="A224" s="74" t="e">
        <f>'Activos Consolidados'!#REF!</f>
        <v>#REF!</v>
      </c>
      <c r="B224" s="74" t="e">
        <f>'Activos Consolidados'!#REF!</f>
        <v>#REF!</v>
      </c>
      <c r="C224" s="75" t="e">
        <f>'Activos Consolidados'!#REF!</f>
        <v>#REF!</v>
      </c>
      <c r="D224" s="76" t="e">
        <f>'Activos Consolidados'!#REF!</f>
        <v>#REF!</v>
      </c>
      <c r="E224" s="76" t="e">
        <f>'Activos Consolidados'!#REF!</f>
        <v>#REF!</v>
      </c>
      <c r="F224" s="76" t="e">
        <f>'Activos Consolidados'!#REF!</f>
        <v>#REF!</v>
      </c>
      <c r="G224" s="74" t="e">
        <f>'Activos Consolidados'!#REF!</f>
        <v>#REF!</v>
      </c>
      <c r="H224" s="74" t="e">
        <f>'Activos Consolidados'!#REF!</f>
        <v>#REF!</v>
      </c>
      <c r="I224" s="38" t="e">
        <f>'Activos Consolidados'!#REF!</f>
        <v>#REF!</v>
      </c>
    </row>
    <row r="225" spans="1:9" x14ac:dyDescent="0.25">
      <c r="A225" s="74" t="e">
        <f>'Activos Consolidados'!#REF!</f>
        <v>#REF!</v>
      </c>
      <c r="B225" s="74" t="e">
        <f>'Activos Consolidados'!#REF!</f>
        <v>#REF!</v>
      </c>
      <c r="C225" s="75" t="e">
        <f>'Activos Consolidados'!#REF!</f>
        <v>#REF!</v>
      </c>
      <c r="D225" s="76" t="e">
        <f>'Activos Consolidados'!#REF!</f>
        <v>#REF!</v>
      </c>
      <c r="E225" s="76" t="e">
        <f>'Activos Consolidados'!#REF!</f>
        <v>#REF!</v>
      </c>
      <c r="F225" s="76" t="e">
        <f>'Activos Consolidados'!#REF!</f>
        <v>#REF!</v>
      </c>
      <c r="G225" s="74" t="e">
        <f>'Activos Consolidados'!#REF!</f>
        <v>#REF!</v>
      </c>
      <c r="H225" s="74" t="e">
        <f>'Activos Consolidados'!#REF!</f>
        <v>#REF!</v>
      </c>
      <c r="I225" s="38" t="e">
        <f>'Activos Consolidados'!#REF!</f>
        <v>#REF!</v>
      </c>
    </row>
    <row r="226" spans="1:9" x14ac:dyDescent="0.25">
      <c r="A226" s="74" t="e">
        <f>'Activos Consolidados'!#REF!</f>
        <v>#REF!</v>
      </c>
      <c r="B226" s="74" t="e">
        <f>'Activos Consolidados'!#REF!</f>
        <v>#REF!</v>
      </c>
      <c r="C226" s="75" t="e">
        <f>'Activos Consolidados'!#REF!</f>
        <v>#REF!</v>
      </c>
      <c r="D226" s="76" t="e">
        <f>'Activos Consolidados'!#REF!</f>
        <v>#REF!</v>
      </c>
      <c r="E226" s="76" t="e">
        <f>'Activos Consolidados'!#REF!</f>
        <v>#REF!</v>
      </c>
      <c r="F226" s="76" t="e">
        <f>'Activos Consolidados'!#REF!</f>
        <v>#REF!</v>
      </c>
      <c r="G226" s="74" t="e">
        <f>'Activos Consolidados'!#REF!</f>
        <v>#REF!</v>
      </c>
      <c r="H226" s="74" t="e">
        <f>'Activos Consolidados'!#REF!</f>
        <v>#REF!</v>
      </c>
      <c r="I226" s="38" t="e">
        <f>'Activos Consolidados'!#REF!</f>
        <v>#REF!</v>
      </c>
    </row>
    <row r="227" spans="1:9" ht="51" x14ac:dyDescent="0.25">
      <c r="A227" s="74" t="str">
        <f>'Activos Consolidados'!G139</f>
        <v>CONCEPTOS</v>
      </c>
      <c r="B227" s="74" t="str">
        <f>'Activos Consolidados'!H139</f>
        <v>Conceptos técnicos de gestión intersectorial</v>
      </c>
      <c r="C227" s="75" t="str">
        <f>'Activos Consolidados'!I139</f>
        <v>Refleja los conceptos emitidos por la dependencia, para prestar asistencia a las demás áreas funcionales con relación a la gestión intersectorial</v>
      </c>
      <c r="D227" s="76" t="str">
        <f>'Activos Consolidados'!J139</f>
        <v>CASTELLANO</v>
      </c>
      <c r="E227" s="76" t="str">
        <f>'Activos Consolidados'!K139</f>
        <v>FÍSICO Y ELECTRÓNICO</v>
      </c>
      <c r="F227" s="76" t="str">
        <f>'Activos Consolidados'!M139</f>
        <v>xlsx, docx, pdf</v>
      </c>
      <c r="G227" s="74" t="str">
        <f>'Activos Consolidados'!N139</f>
        <v xml:space="preserve">Directivos y Asesoría Técnica 
</v>
      </c>
      <c r="H227" s="74" t="str">
        <f>'Activos Consolidados'!O139</f>
        <v>Disponible. Información que se puede consultar por solicitud en el archivo central.</v>
      </c>
      <c r="I227" s="38" t="e">
        <f>'Activos Consolidados'!#REF!</f>
        <v>#REF!</v>
      </c>
    </row>
    <row r="228" spans="1:9" ht="63.75" x14ac:dyDescent="0.25">
      <c r="A228" s="74" t="str">
        <f>'Activos Consolidados'!G140</f>
        <v>CONCEPTOS</v>
      </c>
      <c r="B228" s="74" t="str">
        <f>'Activos Consolidados'!H140</f>
        <v>Conceptos técnicos de iniciativas de cooperación internacional</v>
      </c>
      <c r="C228" s="75" t="str">
        <f>'Activos Consolidados'!I140</f>
        <v>Refleja los conceptos emitidos por la dependencia, para prestar asistencia a las demás áreas funcionales con relación a las iniciativas de cooperación internacional</v>
      </c>
      <c r="D228" s="76" t="str">
        <f>'Activos Consolidados'!J140</f>
        <v>CASTELLANO</v>
      </c>
      <c r="E228" s="76" t="str">
        <f>'Activos Consolidados'!K140</f>
        <v>FÍSICO Y ELECTRÓNICO</v>
      </c>
      <c r="F228" s="76" t="str">
        <f>'Activos Consolidados'!M140</f>
        <v>xlsx, docx, pdf</v>
      </c>
      <c r="G228" s="74" t="str">
        <f>'Activos Consolidados'!N140</f>
        <v>Ciudadanía</v>
      </c>
      <c r="H228" s="74" t="str">
        <f>'Activos Consolidados'!O140</f>
        <v>Disponible. Información que se puede consultar por solicitud en el archivo central.</v>
      </c>
      <c r="I228" s="38" t="e">
        <f>'Activos Consolidados'!#REF!</f>
        <v>#REF!</v>
      </c>
    </row>
    <row r="229" spans="1:9" ht="76.5" x14ac:dyDescent="0.25">
      <c r="A229" s="74" t="str">
        <f>'Activos Consolidados'!G141</f>
        <v>INFORMES</v>
      </c>
      <c r="B229" s="74" t="str">
        <f>'Activos Consolidados'!H141</f>
        <v>Informes técnicos de cooperación internacional</v>
      </c>
      <c r="C229" s="75" t="str">
        <f>'Activos Consolidados'!I141</f>
        <v>Documento que contiene información sobre la gestión adelantada en el desarrollo de la implementación de la estrategia institucional de cooperación internacional</v>
      </c>
      <c r="D229" s="76" t="str">
        <f>'Activos Consolidados'!J141</f>
        <v>CASTELLANO</v>
      </c>
      <c r="E229" s="76" t="str">
        <f>'Activos Consolidados'!K141</f>
        <v>ELECTRÓNICO</v>
      </c>
      <c r="F229" s="76" t="str">
        <f>'Activos Consolidados'!M141</f>
        <v>xlsx, docx, pdf</v>
      </c>
      <c r="G229" s="74" t="str">
        <f>'Activos Consolidados'!N141</f>
        <v>Ciudadanía</v>
      </c>
      <c r="H229" s="74" t="str">
        <f>'Activos Consolidados'!O141</f>
        <v>Disponible. Información que se puede consultar por solicitud en el archivo central.</v>
      </c>
      <c r="I229" s="38" t="e">
        <f>'Activos Consolidados'!#REF!</f>
        <v>#REF!</v>
      </c>
    </row>
    <row r="230" spans="1:9" ht="51" x14ac:dyDescent="0.25">
      <c r="A230" s="74" t="str">
        <f>'Activos Consolidados'!G143</f>
        <v>INFORMES</v>
      </c>
      <c r="B230" s="74" t="str">
        <f>'Activos Consolidados'!H143</f>
        <v>Informes técnicos de gestión intersectorial</v>
      </c>
      <c r="C230" s="75" t="str">
        <f>'Activos Consolidados'!I143</f>
        <v>Documento que contiene la gestión adelantada con otros sectores para el uso eficiente del suelo rural</v>
      </c>
      <c r="D230" s="76" t="str">
        <f>'Activos Consolidados'!J143</f>
        <v>CASTELLANO</v>
      </c>
      <c r="E230" s="76" t="str">
        <f>'Activos Consolidados'!K143</f>
        <v>ELECTRÓNICO</v>
      </c>
      <c r="F230" s="76" t="str">
        <f>'Activos Consolidados'!M143</f>
        <v>xlsx, docx, pdf</v>
      </c>
      <c r="G230" s="74" t="str">
        <f>'Activos Consolidados'!N143</f>
        <v>Ciudadanía</v>
      </c>
      <c r="H230" s="74" t="str">
        <f>'Activos Consolidados'!O143</f>
        <v>Disponible. Información que se puede consultar por solicitud en el archivo central.</v>
      </c>
      <c r="I230" s="38" t="e">
        <f>'Activos Consolidados'!#REF!</f>
        <v>#REF!</v>
      </c>
    </row>
    <row r="231" spans="1:9" ht="89.25" x14ac:dyDescent="0.25">
      <c r="A231" s="74" t="str">
        <f>'Activos Consolidados'!G144</f>
        <v>ACTAS</v>
      </c>
      <c r="B231" s="74" t="str">
        <f>'Activos Consolidados'!H144</f>
        <v>Actas del comité institucional de gestión y desempeño</v>
      </c>
      <c r="C231" s="75" t="str">
        <f>'Activos Consolidados'!I144</f>
        <v>Documento y sus anexos en el que se relacionan los temas tratados y acordados por el Comité Institucional Gestión y Desempeño en razón de la resolución interna de conformación del comité CIGDE en la UPRA.</v>
      </c>
      <c r="D231" s="76" t="str">
        <f>'Activos Consolidados'!J144</f>
        <v>ESPAÑOL</v>
      </c>
      <c r="E231" s="76" t="str">
        <f>'Activos Consolidados'!K144</f>
        <v>FÍSICO Y ELECTRÓNICO</v>
      </c>
      <c r="F231" s="76" t="str">
        <f>'Activos Consolidados'!M144</f>
        <v>xlsx, docx, pdf</v>
      </c>
      <c r="G231" s="74" t="str">
        <f>'Activos Consolidados'!N144</f>
        <v xml:space="preserve">Directivos, Funcionarios, Colaboradores </v>
      </c>
      <c r="H231" s="74" t="str">
        <f>'Activos Consolidados'!O144</f>
        <v>Disponible. Información que se puede consultar por solicitud en el archivo central y en el archivo de Gestión</v>
      </c>
      <c r="I231" s="38" t="e">
        <f>'Activos Consolidados'!#REF!</f>
        <v>#REF!</v>
      </c>
    </row>
    <row r="232" spans="1:9" ht="89.25" x14ac:dyDescent="0.25">
      <c r="A232" s="74" t="str">
        <f>'Activos Consolidados'!G145</f>
        <v>ACTAS</v>
      </c>
      <c r="B232" s="74" t="str">
        <f>'Activos Consolidados'!H145</f>
        <v>Actas del comité programación presupuestal</v>
      </c>
      <c r="C232" s="75" t="str">
        <f>'Activos Consolidados'!I145</f>
        <v>Documento y sus anexos el que se relacionan los temas tratados y acordados por el Comité de programación presupuestal en razón de la resolución interna de conformación de este comité en  la UPRA.</v>
      </c>
      <c r="D232" s="76" t="str">
        <f>'Activos Consolidados'!J145</f>
        <v>ESPAÑOL</v>
      </c>
      <c r="E232" s="76" t="str">
        <f>'Activos Consolidados'!K145</f>
        <v>FÍSICO Y ELECTRÓNICO</v>
      </c>
      <c r="F232" s="76" t="str">
        <f>'Activos Consolidados'!M145</f>
        <v>xlsx, docx, pdf</v>
      </c>
      <c r="G232" s="74" t="str">
        <f>'Activos Consolidados'!N145</f>
        <v>Ciudadanía</v>
      </c>
      <c r="H232" s="74" t="str">
        <f>'Activos Consolidados'!O145</f>
        <v>Disponible. Información que se puede consultar por solicitud en el archivo central.</v>
      </c>
      <c r="I232" s="38" t="e">
        <f>'Activos Consolidados'!#REF!</f>
        <v>#REF!</v>
      </c>
    </row>
    <row r="233" spans="1:9" ht="76.5" x14ac:dyDescent="0.25">
      <c r="A233" s="74" t="str">
        <f>'Activos Consolidados'!G146</f>
        <v>ACTAS</v>
      </c>
      <c r="B233" s="74" t="str">
        <f>'Activos Consolidados'!H146</f>
        <v>Actas sistemas de gestión</v>
      </c>
      <c r="C233" s="75" t="str">
        <f>'Activos Consolidados'!I146</f>
        <v>Documento y sus anexos en el que se relacionan los temas tratados y acordados en relación a la administración y seguimiento del Sistema de Gestión, las acciones adelantadas y decisiones tomadas.</v>
      </c>
      <c r="D233" s="76" t="str">
        <f>'Activos Consolidados'!J146</f>
        <v>ESPAÑOL</v>
      </c>
      <c r="E233" s="76" t="str">
        <f>'Activos Consolidados'!K146</f>
        <v>FÍSICO Y ELECTRÓNICO</v>
      </c>
      <c r="F233" s="76" t="str">
        <f>'Activos Consolidados'!M146</f>
        <v>xlsx, docx, pdf</v>
      </c>
      <c r="G233" s="74" t="str">
        <f>'Activos Consolidados'!N146</f>
        <v>Ciudadanía</v>
      </c>
      <c r="H233" s="74" t="str">
        <f>'Activos Consolidados'!O146</f>
        <v>Disponible. Información que se puede consultar por solicitud en el archivo central.</v>
      </c>
      <c r="I233" s="38" t="e">
        <f>'Activos Consolidados'!#REF!</f>
        <v>#REF!</v>
      </c>
    </row>
    <row r="234" spans="1:9" ht="76.5" x14ac:dyDescent="0.25">
      <c r="A234" s="74" t="str">
        <f>'Activos Consolidados'!G147</f>
        <v>ANTEPROYECTO DE PRESUPUESTO</v>
      </c>
      <c r="B234" s="74" t="str">
        <f>'Activos Consolidados'!H147</f>
        <v>N/A</v>
      </c>
      <c r="C234" s="75" t="str">
        <f>'Activos Consolidados'!I147</f>
        <v>Consiste en la proyección de los ingresos y  gastos
de la entidad para una vigencia fiscal, conforme lo establece el Ministerio de Hacienda y Crédito Público.</v>
      </c>
      <c r="D234" s="76" t="str">
        <f>'Activos Consolidados'!J147</f>
        <v>ESPAÑOL</v>
      </c>
      <c r="E234" s="76" t="str">
        <f>'Activos Consolidados'!K147</f>
        <v>ELECTRÓNICO</v>
      </c>
      <c r="F234" s="76" t="str">
        <f>'Activos Consolidados'!M147</f>
        <v>xlsx, docx, pdf</v>
      </c>
      <c r="G234" s="74" t="str">
        <f>'Activos Consolidados'!N147</f>
        <v>Ciudadanía</v>
      </c>
      <c r="H234" s="74" t="str">
        <f>'Activos Consolidados'!O147</f>
        <v>Disponible. Información que se puede consultar por solicitud en el archivo central.</v>
      </c>
      <c r="I234" s="38" t="e">
        <f>'Activos Consolidados'!#REF!</f>
        <v>#REF!</v>
      </c>
    </row>
    <row r="235" spans="1:9" ht="63.75" x14ac:dyDescent="0.25">
      <c r="A235" s="74" t="str">
        <f>'Activos Consolidados'!G148</f>
        <v>INFORMES</v>
      </c>
      <c r="B235" s="74" t="str">
        <f>'Activos Consolidados'!H148</f>
        <v>Informes a otras entidades</v>
      </c>
      <c r="C235" s="75" t="str">
        <f>'Activos Consolidados'!I148</f>
        <v>Informes que son requeridos por entidades públicas o privadas en ejercicio de sus funciones.</v>
      </c>
      <c r="D235" s="76" t="str">
        <f>'Activos Consolidados'!J148</f>
        <v>ESPAÑOL</v>
      </c>
      <c r="E235" s="76" t="str">
        <f>'Activos Consolidados'!K148</f>
        <v>ELECTRÓNICO</v>
      </c>
      <c r="F235" s="76" t="str">
        <f>'Activos Consolidados'!M148</f>
        <v>xlsx, docx, pdf</v>
      </c>
      <c r="G235" s="74" t="str">
        <f>'Activos Consolidados'!N148</f>
        <v xml:space="preserve">Directivos, Funcionarios, Colaboradores </v>
      </c>
      <c r="H235" s="74" t="str">
        <f>'Activos Consolidados'!O148</f>
        <v>Disponible. Información que se puede consultar por solicitud en el archivo central y en el archivo de Gestión</v>
      </c>
      <c r="I235" s="38" t="e">
        <f>'Activos Consolidados'!#REF!</f>
        <v>#REF!</v>
      </c>
    </row>
    <row r="236" spans="1:9" ht="63.75" x14ac:dyDescent="0.25">
      <c r="A236" s="74" t="str">
        <f>'Activos Consolidados'!G149</f>
        <v>INFORMES</v>
      </c>
      <c r="B236" s="74" t="str">
        <f>'Activos Consolidados'!H149</f>
        <v>Informes de gestión institucional</v>
      </c>
      <c r="C236" s="75" t="str">
        <f>'Activos Consolidados'!I149</f>
        <v>Se detallan los avances en los planes programas y proyectos de cada vigencia y las responsabilidades sectoriales y del Plan Nacional de desarrollo.</v>
      </c>
      <c r="D236" s="76" t="str">
        <f>'Activos Consolidados'!J149</f>
        <v>ESPAÑOL</v>
      </c>
      <c r="E236" s="76" t="str">
        <f>'Activos Consolidados'!K149</f>
        <v>ELECTRÓNICO</v>
      </c>
      <c r="F236" s="76" t="str">
        <f>'Activos Consolidados'!M149</f>
        <v>xlsx, docx, pdf</v>
      </c>
      <c r="G236" s="74" t="str">
        <f>'Activos Consolidados'!N149</f>
        <v xml:space="preserve">Directivos, Funcionarios, Colaboradores </v>
      </c>
      <c r="H236" s="74" t="str">
        <f>'Activos Consolidados'!O149</f>
        <v>Disponible. Información que se puede consultar por solicitud en el archivo central.</v>
      </c>
      <c r="I236" s="38" t="e">
        <f>'Activos Consolidados'!#REF!</f>
        <v>#REF!</v>
      </c>
    </row>
    <row r="237" spans="1:9" ht="63.75" x14ac:dyDescent="0.25">
      <c r="A237" s="74" t="str">
        <f>'Activos Consolidados'!G150</f>
        <v>INFORMES</v>
      </c>
      <c r="B237" s="74" t="str">
        <f>'Activos Consolidados'!H150</f>
        <v>Informes de gestión de indicadores</v>
      </c>
      <c r="C237" s="75" t="str">
        <f>'Activos Consolidados'!I150</f>
        <v xml:space="preserve">Agrupación documental en la que se registran los resultados de los indicadores estratégicos, de los procesos y proyectos del Sistema de Gestión de la UPRA. </v>
      </c>
      <c r="D237" s="76" t="str">
        <f>'Activos Consolidados'!J150</f>
        <v>ESPAÑOL</v>
      </c>
      <c r="E237" s="76" t="str">
        <f>'Activos Consolidados'!K150</f>
        <v>ELECTRÓNICO</v>
      </c>
      <c r="F237" s="76" t="str">
        <f>'Activos Consolidados'!M150</f>
        <v>xlsx, docx, pdf</v>
      </c>
      <c r="G237" s="74" t="str">
        <f>'Activos Consolidados'!N150</f>
        <v>Ciudadanía</v>
      </c>
      <c r="H237" s="74" t="str">
        <f>'Activos Consolidados'!O150</f>
        <v>Disponible. Información que se puede consultar por solicitud en el archivo central.</v>
      </c>
      <c r="I237" s="38" t="e">
        <f>'Activos Consolidados'!#REF!</f>
        <v>#REF!</v>
      </c>
    </row>
    <row r="238" spans="1:9" ht="51" x14ac:dyDescent="0.25">
      <c r="A238" s="74" t="str">
        <f>'Activos Consolidados'!G151</f>
        <v>INSTRUMENTOS DEL SISTEMA DE GESTIÓN DE CALIDAD</v>
      </c>
      <c r="B238" s="74" t="str">
        <f>'Activos Consolidados'!H151</f>
        <v>Instrumentos para el control de documentos</v>
      </c>
      <c r="C238" s="75" t="str">
        <f>'Activos Consolidados'!I151</f>
        <v>Son aquellos para definir la eliminación, creación o modificación de los documentos dentro del sistema de gestión.</v>
      </c>
      <c r="D238" s="76" t="str">
        <f>'Activos Consolidados'!J151</f>
        <v>ESPAÑOL</v>
      </c>
      <c r="E238" s="76" t="str">
        <f>'Activos Consolidados'!K151</f>
        <v>ELECTRÓNICO</v>
      </c>
      <c r="F238" s="76" t="str">
        <f>'Activos Consolidados'!M151</f>
        <v>xlsx, docx, pdf</v>
      </c>
      <c r="G238" s="74" t="str">
        <f>'Activos Consolidados'!N151</f>
        <v>Directivos, Funcionarios y Colaboradores</v>
      </c>
      <c r="H238" s="74" t="str">
        <f>'Activos Consolidados'!O151</f>
        <v>Disponible en el SEA</v>
      </c>
      <c r="I238" s="38" t="e">
        <f>'Activos Consolidados'!#REF!</f>
        <v>#REF!</v>
      </c>
    </row>
    <row r="239" spans="1:9" ht="51" x14ac:dyDescent="0.25">
      <c r="A239" s="74" t="str">
        <f>'Activos Consolidados'!G152</f>
        <v>INSTRUMENTOS DE ADMINISTRACIÓN DEL SISTEMA DE GESTIÓN</v>
      </c>
      <c r="B239" s="74" t="str">
        <f>'Activos Consolidados'!H152</f>
        <v>Instrumentos para la planificación del SG</v>
      </c>
      <c r="C239" s="75" t="str">
        <f>'Activos Consolidados'!I152</f>
        <v>Son aquellos para planificar el desarrollo, control y medición dentro del sistema de gestión.</v>
      </c>
      <c r="D239" s="76" t="str">
        <f>'Activos Consolidados'!J152</f>
        <v>ESPAÑOL</v>
      </c>
      <c r="E239" s="76" t="str">
        <f>'Activos Consolidados'!K152</f>
        <v>ELECTRÓNICO</v>
      </c>
      <c r="F239" s="76" t="str">
        <f>'Activos Consolidados'!M152</f>
        <v>xlsx, docx, pdf</v>
      </c>
      <c r="G239" s="74" t="str">
        <f>'Activos Consolidados'!N152</f>
        <v>Directivos, Funcionarios y Colaboradores</v>
      </c>
      <c r="H239" s="74" t="str">
        <f>'Activos Consolidados'!O152</f>
        <v>Disponible. Información que se puede consultar por solicitud en el archivo central.</v>
      </c>
      <c r="I239" s="38" t="e">
        <f>'Activos Consolidados'!#REF!</f>
        <v>#REF!</v>
      </c>
    </row>
    <row r="240" spans="1:9" ht="89.25" x14ac:dyDescent="0.25">
      <c r="A240" s="74" t="str">
        <f>'Activos Consolidados'!G153</f>
        <v>PLANES</v>
      </c>
      <c r="B240" s="74" t="str">
        <f>'Activos Consolidados'!H153</f>
        <v>Planes de acción</v>
      </c>
      <c r="C240" s="75" t="str">
        <f>'Activos Consolidados'!I153</f>
        <v>Instrumento de programación anual de las metas del plan de desarrollo que permite a cada dependencia de la administración orientar su quehacer para cumplir con los compromisos establecidos en el plan de desarrollo.</v>
      </c>
      <c r="D240" s="76" t="str">
        <f>'Activos Consolidados'!J153</f>
        <v>ESPAÑOL</v>
      </c>
      <c r="E240" s="76" t="str">
        <f>'Activos Consolidados'!K153</f>
        <v>ELECTRÓNICO</v>
      </c>
      <c r="F240" s="76" t="str">
        <f>'Activos Consolidados'!M153</f>
        <v>xlsx, docx, pdf</v>
      </c>
      <c r="G240" s="74" t="str">
        <f>'Activos Consolidados'!N153</f>
        <v>Ciudadanía</v>
      </c>
      <c r="H240" s="74" t="str">
        <f>'Activos Consolidados'!O153</f>
        <v>Disponible. Información que se puede consultar por solicitud en el archivo central.</v>
      </c>
      <c r="I240" s="38" t="e">
        <f>'Activos Consolidados'!#REF!</f>
        <v>#REF!</v>
      </c>
    </row>
    <row r="241" spans="1:9" ht="102" x14ac:dyDescent="0.25">
      <c r="A241" s="74" t="str">
        <f>'Activos Consolidados'!G154</f>
        <v>PLANES</v>
      </c>
      <c r="B241" s="74" t="str">
        <f>'Activos Consolidados'!H154</f>
        <v>Planes estratégicos institucionales</v>
      </c>
      <c r="C241" s="75" t="str">
        <f>'Activos Consolidados'!I154</f>
        <v>Documento en el que se organiza y orienta estratégicamente las acciones de una entidad cuatrienalmente para alcanzar objetivos acordes con su misión y con el Plan Nacional de Desarrollo. Glosario Dirección Nacional de Planeación.</v>
      </c>
      <c r="D241" s="76" t="str">
        <f>'Activos Consolidados'!J154</f>
        <v>ESPAÑOL</v>
      </c>
      <c r="E241" s="76" t="str">
        <f>'Activos Consolidados'!K154</f>
        <v>FÍSICO Y ELECTRÓNICO</v>
      </c>
      <c r="F241" s="76" t="str">
        <f>'Activos Consolidados'!M154</f>
        <v>xlsx, docx, pdf</v>
      </c>
      <c r="G241" s="74" t="str">
        <f>'Activos Consolidados'!N154</f>
        <v>Ciudadanía</v>
      </c>
      <c r="H241" s="74" t="str">
        <f>'Activos Consolidados'!O154</f>
        <v>Disponible. Información que se puede consultar por solicitud en el archivo central.</v>
      </c>
      <c r="I241" s="38" t="e">
        <f>'Activos Consolidados'!#REF!</f>
        <v>#REF!</v>
      </c>
    </row>
    <row r="242" spans="1:9" ht="114.75" x14ac:dyDescent="0.25">
      <c r="A242" s="74" t="str">
        <f>'Activos Consolidados'!G155</f>
        <v>PROYECTOS</v>
      </c>
      <c r="B242" s="74" t="str">
        <f>'Activos Consolidados'!H155</f>
        <v>Proyectos de inversión</v>
      </c>
      <c r="C242" s="75" t="str">
        <f>'Activos Consolidados'!I155</f>
        <v>Se entiende como el instrumento de planeación que vincula recursos públicos (humanos, físicos, monetarios, entre otros)  con los cuales se da respuesta a las necesidades de planificación del ordenamiento productivo y social de la propiedad en el ámbito nacional y territorial.</v>
      </c>
      <c r="D242" s="76" t="str">
        <f>'Activos Consolidados'!J155</f>
        <v>ESPAÑOL</v>
      </c>
      <c r="E242" s="76" t="str">
        <f>'Activos Consolidados'!K155</f>
        <v>ELECTRÓNICO</v>
      </c>
      <c r="F242" s="76" t="str">
        <f>'Activos Consolidados'!M155</f>
        <v>xlsx, docx, pdf</v>
      </c>
      <c r="G242" s="74" t="str">
        <f>'Activos Consolidados'!N155</f>
        <v>Ciudadanía</v>
      </c>
      <c r="H242" s="74" t="str">
        <f>'Activos Consolidados'!O155</f>
        <v>Disponible. Información que se puede consultar por solicitud en el archivo central.</v>
      </c>
      <c r="I242" s="38" t="e">
        <f>'Activos Consolidados'!#REF!</f>
        <v>#REF!</v>
      </c>
    </row>
    <row r="243" spans="1:9" ht="89.25" x14ac:dyDescent="0.25">
      <c r="A243" s="74" t="str">
        <f>'Activos Consolidados'!G156</f>
        <v>ACTAS</v>
      </c>
      <c r="B243" s="74" t="str">
        <f>'Activos Consolidados'!H156</f>
        <v xml:space="preserve">Actas de Comité de Dirección </v>
      </c>
      <c r="C243" s="75" t="str">
        <f>'Activos Consolidados'!I156</f>
        <v>Actos administrativos emitidos por el Comité de Dirección que reflejan los temas tratados, las decisiones y acciones tomadas en su interior convirtiéndose en parte del patrimonio y memoria institucional de la entidad.</v>
      </c>
      <c r="D243" s="76" t="str">
        <f>'Activos Consolidados'!J156</f>
        <v>CASTELLANO</v>
      </c>
      <c r="E243" s="76" t="str">
        <f>'Activos Consolidados'!K156</f>
        <v>FÍSICO</v>
      </c>
      <c r="F243" s="76" t="str">
        <f>'Activos Consolidados'!M156</f>
        <v>docx, pdf</v>
      </c>
      <c r="G243" s="74" t="str">
        <f>'Activos Consolidados'!N156</f>
        <v>Directivos</v>
      </c>
      <c r="H243" s="74" t="str">
        <f>'Activos Consolidados'!O156</f>
        <v>Disponible. Información que se puede consultar por solicitud en el archivo central.</v>
      </c>
      <c r="I243" s="38" t="e">
        <f>'Activos Consolidados'!#REF!</f>
        <v>#REF!</v>
      </c>
    </row>
    <row r="244" spans="1:9" x14ac:dyDescent="0.25">
      <c r="A244" s="74" t="e">
        <f>'Activos Consolidados'!#REF!</f>
        <v>#REF!</v>
      </c>
      <c r="B244" s="74" t="e">
        <f>'Activos Consolidados'!#REF!</f>
        <v>#REF!</v>
      </c>
      <c r="C244" s="75" t="e">
        <f>'Activos Consolidados'!#REF!</f>
        <v>#REF!</v>
      </c>
      <c r="D244" s="76" t="e">
        <f>'Activos Consolidados'!#REF!</f>
        <v>#REF!</v>
      </c>
      <c r="E244" s="76" t="e">
        <f>'Activos Consolidados'!#REF!</f>
        <v>#REF!</v>
      </c>
      <c r="F244" s="76" t="e">
        <f>'Activos Consolidados'!#REF!</f>
        <v>#REF!</v>
      </c>
      <c r="G244" s="74" t="e">
        <f>'Activos Consolidados'!#REF!</f>
        <v>#REF!</v>
      </c>
      <c r="H244" s="74" t="e">
        <f>'Activos Consolidados'!#REF!</f>
        <v>#REF!</v>
      </c>
      <c r="I244" s="38" t="e">
        <f>'Activos Consolidados'!#REF!</f>
        <v>#REF!</v>
      </c>
    </row>
    <row r="245" spans="1:9" x14ac:dyDescent="0.25">
      <c r="A245" s="74" t="e">
        <f>'Activos Consolidados'!#REF!</f>
        <v>#REF!</v>
      </c>
      <c r="B245" s="74" t="e">
        <f>'Activos Consolidados'!#REF!</f>
        <v>#REF!</v>
      </c>
      <c r="C245" s="75" t="e">
        <f>'Activos Consolidados'!#REF!</f>
        <v>#REF!</v>
      </c>
      <c r="D245" s="76" t="e">
        <f>'Activos Consolidados'!#REF!</f>
        <v>#REF!</v>
      </c>
      <c r="E245" s="76" t="e">
        <f>'Activos Consolidados'!#REF!</f>
        <v>#REF!</v>
      </c>
      <c r="F245" s="76" t="e">
        <f>'Activos Consolidados'!#REF!</f>
        <v>#REF!</v>
      </c>
      <c r="G245" s="74" t="e">
        <f>'Activos Consolidados'!#REF!</f>
        <v>#REF!</v>
      </c>
      <c r="H245" s="74" t="e">
        <f>'Activos Consolidados'!#REF!</f>
        <v>#REF!</v>
      </c>
      <c r="I245" s="38" t="e">
        <f>'Activos Consolidados'!#REF!</f>
        <v>#REF!</v>
      </c>
    </row>
    <row r="246" spans="1:9" x14ac:dyDescent="0.25">
      <c r="A246" s="74" t="e">
        <f>'Activos Consolidados'!#REF!</f>
        <v>#REF!</v>
      </c>
      <c r="B246" s="74" t="e">
        <f>'Activos Consolidados'!#REF!</f>
        <v>#REF!</v>
      </c>
      <c r="C246" s="75" t="e">
        <f>'Activos Consolidados'!#REF!</f>
        <v>#REF!</v>
      </c>
      <c r="D246" s="76" t="e">
        <f>'Activos Consolidados'!#REF!</f>
        <v>#REF!</v>
      </c>
      <c r="E246" s="76" t="e">
        <f>'Activos Consolidados'!#REF!</f>
        <v>#REF!</v>
      </c>
      <c r="F246" s="76" t="e">
        <f>'Activos Consolidados'!#REF!</f>
        <v>#REF!</v>
      </c>
      <c r="G246" s="74" t="e">
        <f>'Activos Consolidados'!#REF!</f>
        <v>#REF!</v>
      </c>
      <c r="H246" s="74" t="e">
        <f>'Activos Consolidados'!#REF!</f>
        <v>#REF!</v>
      </c>
      <c r="I246" s="38" t="e">
        <f>'Activos Consolidados'!#REF!</f>
        <v>#REF!</v>
      </c>
    </row>
    <row r="247" spans="1:9" x14ac:dyDescent="0.25">
      <c r="A247" s="74" t="e">
        <f>'Activos Consolidados'!#REF!</f>
        <v>#REF!</v>
      </c>
      <c r="B247" s="74" t="e">
        <f>'Activos Consolidados'!#REF!</f>
        <v>#REF!</v>
      </c>
      <c r="C247" s="75" t="e">
        <f>'Activos Consolidados'!#REF!</f>
        <v>#REF!</v>
      </c>
      <c r="D247" s="76" t="e">
        <f>'Activos Consolidados'!#REF!</f>
        <v>#REF!</v>
      </c>
      <c r="E247" s="76" t="e">
        <f>'Activos Consolidados'!#REF!</f>
        <v>#REF!</v>
      </c>
      <c r="F247" s="76" t="e">
        <f>'Activos Consolidados'!#REF!</f>
        <v>#REF!</v>
      </c>
      <c r="G247" s="74" t="e">
        <f>'Activos Consolidados'!#REF!</f>
        <v>#REF!</v>
      </c>
      <c r="H247" s="74" t="e">
        <f>'Activos Consolidados'!#REF!</f>
        <v>#REF!</v>
      </c>
      <c r="I247" s="38" t="e">
        <f>'Activos Consolidados'!#REF!</f>
        <v>#REF!</v>
      </c>
    </row>
    <row r="248" spans="1:9" x14ac:dyDescent="0.25">
      <c r="A248" s="74" t="e">
        <f>'Activos Consolidados'!#REF!</f>
        <v>#REF!</v>
      </c>
      <c r="B248" s="74" t="e">
        <f>'Activos Consolidados'!#REF!</f>
        <v>#REF!</v>
      </c>
      <c r="C248" s="75" t="e">
        <f>'Activos Consolidados'!#REF!</f>
        <v>#REF!</v>
      </c>
      <c r="D248" s="76" t="e">
        <f>'Activos Consolidados'!#REF!</f>
        <v>#REF!</v>
      </c>
      <c r="E248" s="76" t="e">
        <f>'Activos Consolidados'!#REF!</f>
        <v>#REF!</v>
      </c>
      <c r="F248" s="76" t="e">
        <f>'Activos Consolidados'!#REF!</f>
        <v>#REF!</v>
      </c>
      <c r="G248" s="74" t="e">
        <f>'Activos Consolidados'!#REF!</f>
        <v>#REF!</v>
      </c>
      <c r="H248" s="74" t="e">
        <f>'Activos Consolidados'!#REF!</f>
        <v>#REF!</v>
      </c>
      <c r="I248" s="38" t="e">
        <f>'Activos Consolidados'!#REF!</f>
        <v>#REF!</v>
      </c>
    </row>
    <row r="249" spans="1:9" ht="102" x14ac:dyDescent="0.25">
      <c r="A249" s="74" t="str">
        <f>'Activos Consolidados'!G157</f>
        <v>INFORMES DE SEGUIMIENTO Y EVALUACIÓN</v>
      </c>
      <c r="B249" s="74" t="str">
        <f>'Activos Consolidados'!H157</f>
        <v>Informes de seguimiento y evaluación del plan de ordenamiento productivo y de propiedad</v>
      </c>
      <c r="C249" s="75" t="str">
        <f>'Activos Consolidados'!I157</f>
        <v xml:space="preserve">Documento que contiene el seguimiento y la evaluación a los Planes de Ordenamiento productivo que brinda los criterios básicos y los elementos técnicos a tener en cuenta para las siguientes formulaciones de instrumentos que potencialicen las cadenas productivas. </v>
      </c>
      <c r="D249" s="76" t="str">
        <f>'Activos Consolidados'!J157</f>
        <v>CASTELLANO</v>
      </c>
      <c r="E249" s="76" t="str">
        <f>'Activos Consolidados'!K157</f>
        <v>ELECTRÓNICO</v>
      </c>
      <c r="F249" s="76" t="str">
        <f>'Activos Consolidados'!M157</f>
        <v>xlsx, pdf</v>
      </c>
      <c r="G249" s="74" t="str">
        <f>'Activos Consolidados'!N157</f>
        <v xml:space="preserve">Directivos, Funcionarios y Colaboradores 
</v>
      </c>
      <c r="H249" s="74" t="str">
        <f>'Activos Consolidados'!O157</f>
        <v>Disponible. Información que se puede consultar por solicitud en el archivo central.</v>
      </c>
      <c r="I249" s="38" t="e">
        <f>'Activos Consolidados'!#REF!</f>
        <v>#REF!</v>
      </c>
    </row>
    <row r="250" spans="1:9" ht="242.25" x14ac:dyDescent="0.25">
      <c r="A250" s="74" t="str">
        <f>'Activos Consolidados'!G159</f>
        <v>INFORMES DE SEGUIMIENTO Y EVALUACIÓN</v>
      </c>
      <c r="B250" s="74" t="str">
        <f>'Activos Consolidados'!H159</f>
        <v xml:space="preserve">Informes de seguimiento y evaluación para adecuación de tierras </v>
      </c>
      <c r="C250" s="75" t="str">
        <f>'Activos Consolidados'!I159</f>
        <v>Son los documentos que analizan información estratégica para efectos de brindar elementos en la toma de decisiones de la política pública de ADT, midiendo el avance y cumplimiento de las intervenciones de política pública propuesta y su efectividad para solucionar las necesidades frente a la adecuación de tierras, la cual contiene dos fases diferenciadas: 
-Seguimiento, entendido como una actividad sistemática permanente que recoge datos sobre indicadores para medir su cambio en el tiempo.
-Evaluación, entendida como una valoración objetiva del diseño, ejecución y efectos de una intervención de política pública.</v>
      </c>
      <c r="D250" s="76" t="str">
        <f>'Activos Consolidados'!J159</f>
        <v>CASTELLANO</v>
      </c>
      <c r="E250" s="76" t="str">
        <f>'Activos Consolidados'!K159</f>
        <v>FÍSICO Y ELECTRÓNICO</v>
      </c>
      <c r="F250" s="76" t="str">
        <f>'Activos Consolidados'!M159</f>
        <v>xlsx, docx, pdf, gdb</v>
      </c>
      <c r="G250" s="74" t="str">
        <f>'Activos Consolidados'!N159</f>
        <v xml:space="preserve">Directivos, Funcionarios y Colaboradores 
</v>
      </c>
      <c r="H250" s="74" t="str">
        <f>'Activos Consolidados'!O159</f>
        <v>Disponible. Información que se puede consultar por solicitud en el archivo central.</v>
      </c>
      <c r="I250" s="38" t="e">
        <f>'Activos Consolidados'!#REF!</f>
        <v>#REF!</v>
      </c>
    </row>
    <row r="251" spans="1:9" ht="89.25" x14ac:dyDescent="0.25">
      <c r="A251" s="74" t="str">
        <f>'Activos Consolidados'!G160</f>
        <v>INSTRUMENTOS</v>
      </c>
      <c r="B251" s="74" t="str">
        <f>'Activos Consolidados'!H160</f>
        <v>Instrumentos para el ordenamiento productivo</v>
      </c>
      <c r="C251" s="75" t="str">
        <f>'Activos Consolidados'!I160</f>
        <v>Registra los instrumentos para realizar el ordenamiento productivo y para apoyar los informes de seguimiento del plan de ordenamiento productivo, esto en cumplimiento de la Ley 1454 de 2011.</v>
      </c>
      <c r="D251" s="76" t="str">
        <f>'Activos Consolidados'!J160</f>
        <v>CASTELLANO</v>
      </c>
      <c r="E251" s="76" t="str">
        <f>'Activos Consolidados'!K160</f>
        <v>ELECTRÓNICO</v>
      </c>
      <c r="F251" s="76" t="str">
        <f>'Activos Consolidados'!M160</f>
        <v>xlsx</v>
      </c>
      <c r="G251" s="74" t="str">
        <f>'Activos Consolidados'!N160</f>
        <v xml:space="preserve">Funcionarios y Colaboradores 
</v>
      </c>
      <c r="H251" s="74" t="str">
        <f>'Activos Consolidados'!O160</f>
        <v>Disponible. Información que se puede consultar por solicitud en el archivo central.</v>
      </c>
      <c r="I251" s="38" t="e">
        <f>'Activos Consolidados'!#REF!</f>
        <v>#REF!</v>
      </c>
    </row>
    <row r="252" spans="1:9" x14ac:dyDescent="0.25">
      <c r="A252" s="74" t="e">
        <f>'Activos Consolidados'!#REF!</f>
        <v>#REF!</v>
      </c>
      <c r="B252" s="74" t="e">
        <f>'Activos Consolidados'!#REF!</f>
        <v>#REF!</v>
      </c>
      <c r="C252" s="75" t="e">
        <f>'Activos Consolidados'!#REF!</f>
        <v>#REF!</v>
      </c>
      <c r="D252" s="76" t="e">
        <f>'Activos Consolidados'!#REF!</f>
        <v>#REF!</v>
      </c>
      <c r="E252" s="76" t="e">
        <f>'Activos Consolidados'!#REF!</f>
        <v>#REF!</v>
      </c>
      <c r="F252" s="76" t="e">
        <f>'Activos Consolidados'!#REF!</f>
        <v>#REF!</v>
      </c>
      <c r="G252" s="74" t="e">
        <f>'Activos Consolidados'!#REF!</f>
        <v>#REF!</v>
      </c>
      <c r="H252" s="74" t="e">
        <f>'Activos Consolidados'!#REF!</f>
        <v>#REF!</v>
      </c>
      <c r="I252" s="38" t="e">
        <f>'Activos Consolidados'!#REF!</f>
        <v>#REF!</v>
      </c>
    </row>
    <row r="253" spans="1:9" ht="89.25" x14ac:dyDescent="0.25">
      <c r="A253" s="74" t="str">
        <f>'Activos Consolidados'!G161</f>
        <v>INSTRUMENTOS</v>
      </c>
      <c r="B253" s="74" t="str">
        <f>'Activos Consolidados'!H161</f>
        <v>Instrumentos para la adecuación de tierras</v>
      </c>
      <c r="C253" s="75" t="str">
        <f>'Activos Consolidados'!I161</f>
        <v>Son los documentos de planificación que orientan la aplicación y/o ejecución de la política publica de adecuación de tierras en las diferentes etapas del proceso de ADT, en coherencia con la normatividad vigente y el ordenamiento territorial.</v>
      </c>
      <c r="D253" s="76" t="str">
        <f>'Activos Consolidados'!J161</f>
        <v>CASTELLANO</v>
      </c>
      <c r="E253" s="76" t="str">
        <f>'Activos Consolidados'!K161</f>
        <v>FÍSICO Y ELECTRÓNICO</v>
      </c>
      <c r="F253" s="76" t="str">
        <f>'Activos Consolidados'!M161</f>
        <v>xlsx, docx, pdf</v>
      </c>
      <c r="G253" s="74" t="str">
        <f>'Activos Consolidados'!N161</f>
        <v>Ciudadanía</v>
      </c>
      <c r="H253" s="74" t="str">
        <f>'Activos Consolidados'!O161</f>
        <v>Disponible. Información que se puede consultar por solicitud en el archivo central.</v>
      </c>
      <c r="I253" s="38" t="e">
        <f>'Activos Consolidados'!#REF!</f>
        <v>#REF!</v>
      </c>
    </row>
    <row r="254" spans="1:9" ht="89.25" x14ac:dyDescent="0.25">
      <c r="A254" s="74" t="str">
        <f>'Activos Consolidados'!G162</f>
        <v>LINEAMIENTOS Y CRITERIOS</v>
      </c>
      <c r="B254" s="74" t="str">
        <f>'Activos Consolidados'!H162</f>
        <v>Lineamientos y criterios para la adecuación de tierras</v>
      </c>
      <c r="C254" s="75" t="str">
        <f>'Activos Consolidados'!I162</f>
        <v>Son los documentos que establecen los criterios técnicos, ambientales, sociales, jurídicos y  económicos, orientados a una adecuada y/o correcta planeación y prestación del servicio público de ADT de manera integral.</v>
      </c>
      <c r="D254" s="76" t="str">
        <f>'Activos Consolidados'!J162</f>
        <v>CASTELLANO</v>
      </c>
      <c r="E254" s="76" t="str">
        <f>'Activos Consolidados'!K162</f>
        <v>FÍSICO Y ELECTRÓNICO</v>
      </c>
      <c r="F254" s="76" t="str">
        <f>'Activos Consolidados'!M162</f>
        <v>xlsx, docx, pdf</v>
      </c>
      <c r="G254" s="74" t="str">
        <f>'Activos Consolidados'!N162</f>
        <v>Ciudadanía</v>
      </c>
      <c r="H254" s="74" t="str">
        <f>'Activos Consolidados'!O162</f>
        <v>Disponible. Información que se puede consultar por solicitud en el archivo central.</v>
      </c>
      <c r="I254" s="38" t="e">
        <f>'Activos Consolidados'!#REF!</f>
        <v>#REF!</v>
      </c>
    </row>
    <row r="255" spans="1:9" ht="76.5" x14ac:dyDescent="0.25">
      <c r="A255" s="74" t="str">
        <f>'Activos Consolidados'!G163</f>
        <v>LINEAMIENTOS Y CRITERIOS</v>
      </c>
      <c r="B255" s="74" t="str">
        <f>'Activos Consolidados'!H163</f>
        <v>Lineamientos y criterios para el ordenamiento productivo</v>
      </c>
      <c r="C255" s="75" t="str">
        <f>'Activos Consolidados'!I163</f>
        <v xml:space="preserve">Conjunto de documentos que orientan la toma de decisiones en el ordenamiento productivo a nivel Nacional.
</v>
      </c>
      <c r="D255" s="76" t="str">
        <f>'Activos Consolidados'!J163</f>
        <v>CASTELLANO</v>
      </c>
      <c r="E255" s="76" t="str">
        <f>'Activos Consolidados'!K163</f>
        <v>ELECTRÓNICO</v>
      </c>
      <c r="F255" s="76" t="str">
        <f>'Activos Consolidados'!M163</f>
        <v>xlsx, docx, pdf</v>
      </c>
      <c r="G255" s="74" t="str">
        <f>'Activos Consolidados'!N163</f>
        <v>Ciudadanía</v>
      </c>
      <c r="H255" s="74" t="str">
        <f>'Activos Consolidados'!O163</f>
        <v>Disponible. Información que se puede consultar por solicitud en el archivo central.</v>
      </c>
      <c r="I255" s="38" t="e">
        <f>'Activos Consolidados'!#REF!</f>
        <v>#REF!</v>
      </c>
    </row>
    <row r="256" spans="1:9" x14ac:dyDescent="0.25">
      <c r="A256" s="74" t="e">
        <f>'Activos Consolidados'!#REF!</f>
        <v>#REF!</v>
      </c>
      <c r="B256" s="74" t="e">
        <f>'Activos Consolidados'!#REF!</f>
        <v>#REF!</v>
      </c>
      <c r="C256" s="75" t="e">
        <f>'Activos Consolidados'!#REF!</f>
        <v>#REF!</v>
      </c>
      <c r="D256" s="76" t="e">
        <f>'Activos Consolidados'!#REF!</f>
        <v>#REF!</v>
      </c>
      <c r="E256" s="76" t="e">
        <f>'Activos Consolidados'!#REF!</f>
        <v>#REF!</v>
      </c>
      <c r="F256" s="76" t="e">
        <f>'Activos Consolidados'!#REF!</f>
        <v>#REF!</v>
      </c>
      <c r="G256" s="74" t="e">
        <f>'Activos Consolidados'!#REF!</f>
        <v>#REF!</v>
      </c>
      <c r="H256" s="74" t="e">
        <f>'Activos Consolidados'!#REF!</f>
        <v>#REF!</v>
      </c>
      <c r="I256" s="38" t="e">
        <f>'Activos Consolidados'!#REF!</f>
        <v>#REF!</v>
      </c>
    </row>
    <row r="257" spans="1:9" ht="63.75" x14ac:dyDescent="0.25">
      <c r="A257" s="74" t="str">
        <f>'Activos Consolidados'!G164</f>
        <v>ESTUDIOS</v>
      </c>
      <c r="B257" s="74" t="str">
        <f>'Activos Consolidados'!H164</f>
        <v>Estudios para el ordenamiento productivo</v>
      </c>
      <c r="C257" s="75" t="str">
        <f>'Activos Consolidados'!I164</f>
        <v xml:space="preserve">Conjunto de documentos que contienen estudios y análisis para el ordenamiento Productivo. 
</v>
      </c>
      <c r="D257" s="76" t="str">
        <f>'Activos Consolidados'!J164</f>
        <v>CASTELLANO</v>
      </c>
      <c r="E257" s="76" t="str">
        <f>'Activos Consolidados'!K164</f>
        <v>ELECTRÓNICO</v>
      </c>
      <c r="F257" s="76" t="str">
        <f>'Activos Consolidados'!M164</f>
        <v>xlsx, docx, pdf</v>
      </c>
      <c r="G257" s="74" t="str">
        <f>'Activos Consolidados'!N164</f>
        <v>Ciudadanía</v>
      </c>
      <c r="H257" s="74" t="str">
        <f>'Activos Consolidados'!O164</f>
        <v>Disponible. Información que se puede consultar por solicitud en el archivo central.</v>
      </c>
      <c r="I257" s="38" t="e">
        <f>'Activos Consolidados'!#REF!</f>
        <v>#REF!</v>
      </c>
    </row>
    <row r="258" spans="1:9" ht="114.75" x14ac:dyDescent="0.25">
      <c r="A258" s="74" t="str">
        <f>'Activos Consolidados'!G165</f>
        <v>ESTUDIOS</v>
      </c>
      <c r="B258" s="74" t="str">
        <f>'Activos Consolidados'!H165</f>
        <v>Estudios para la Adecuación de Tierras</v>
      </c>
      <c r="C258" s="75" t="str">
        <f>'Activos Consolidados'!I165</f>
        <v>Son los documentos y/o archivos resultado de los estudios e investigaciones que permiten establecer la conveniencia en la implementación de proyectos de adecuación de tierras de pequeña, mediana y gran escala, en el marco de criterios técnicos,  ambientales, sociales, jurídicos y económicos.</v>
      </c>
      <c r="D258" s="76" t="str">
        <f>'Activos Consolidados'!J165</f>
        <v>CASTELLANO</v>
      </c>
      <c r="E258" s="76" t="str">
        <f>'Activos Consolidados'!K165</f>
        <v>FÍSICO Y ELECTRÓNICO</v>
      </c>
      <c r="F258" s="76" t="str">
        <f>'Activos Consolidados'!M165</f>
        <v>xlsx, docx, pdf. Gdb</v>
      </c>
      <c r="G258" s="74" t="str">
        <f>'Activos Consolidados'!N165</f>
        <v xml:space="preserve">Directivos, Funcionarios y Colaboradores 
</v>
      </c>
      <c r="H258" s="74" t="str">
        <f>'Activos Consolidados'!O165</f>
        <v>Disponible. Información que se puede consultar por solicitud en el archivo central.</v>
      </c>
      <c r="I258" s="38" t="e">
        <f>'Activos Consolidados'!#REF!</f>
        <v>#REF!</v>
      </c>
    </row>
    <row r="259" spans="1:9" x14ac:dyDescent="0.25">
      <c r="A259" s="74" t="e">
        <f>'Activos Consolidados'!#REF!</f>
        <v>#REF!</v>
      </c>
      <c r="B259" s="74" t="e">
        <f>'Activos Consolidados'!#REF!</f>
        <v>#REF!</v>
      </c>
      <c r="C259" s="75" t="e">
        <f>'Activos Consolidados'!#REF!</f>
        <v>#REF!</v>
      </c>
      <c r="D259" s="76" t="e">
        <f>'Activos Consolidados'!#REF!</f>
        <v>#REF!</v>
      </c>
      <c r="E259" s="76" t="e">
        <f>'Activos Consolidados'!#REF!</f>
        <v>#REF!</v>
      </c>
      <c r="F259" s="76" t="e">
        <f>'Activos Consolidados'!#REF!</f>
        <v>#REF!</v>
      </c>
      <c r="G259" s="74" t="e">
        <f>'Activos Consolidados'!#REF!</f>
        <v>#REF!</v>
      </c>
      <c r="H259" s="74" t="e">
        <f>'Activos Consolidados'!#REF!</f>
        <v>#REF!</v>
      </c>
      <c r="I259" s="38" t="e">
        <f>'Activos Consolidados'!#REF!</f>
        <v>#REF!</v>
      </c>
    </row>
    <row r="260" spans="1:9" x14ac:dyDescent="0.25">
      <c r="A260" s="74" t="e">
        <f>'Activos Consolidados'!#REF!</f>
        <v>#REF!</v>
      </c>
      <c r="B260" s="74" t="e">
        <f>'Activos Consolidados'!#REF!</f>
        <v>#REF!</v>
      </c>
      <c r="C260" s="75" t="e">
        <f>'Activos Consolidados'!#REF!</f>
        <v>#REF!</v>
      </c>
      <c r="D260" s="76" t="e">
        <f>'Activos Consolidados'!#REF!</f>
        <v>#REF!</v>
      </c>
      <c r="E260" s="76" t="e">
        <f>'Activos Consolidados'!#REF!</f>
        <v>#REF!</v>
      </c>
      <c r="F260" s="76" t="e">
        <f>'Activos Consolidados'!#REF!</f>
        <v>#REF!</v>
      </c>
      <c r="G260" s="74" t="e">
        <f>'Activos Consolidados'!#REF!</f>
        <v>#REF!</v>
      </c>
      <c r="H260" s="74" t="e">
        <f>'Activos Consolidados'!#REF!</f>
        <v>#REF!</v>
      </c>
      <c r="I260" s="38" t="e">
        <f>'Activos Consolidados'!#REF!</f>
        <v>#REF!</v>
      </c>
    </row>
    <row r="261" spans="1:9" x14ac:dyDescent="0.25">
      <c r="A261" s="74" t="e">
        <f>'Activos Consolidados'!#REF!</f>
        <v>#REF!</v>
      </c>
      <c r="B261" s="74" t="e">
        <f>'Activos Consolidados'!#REF!</f>
        <v>#REF!</v>
      </c>
      <c r="C261" s="75" t="e">
        <f>'Activos Consolidados'!#REF!</f>
        <v>#REF!</v>
      </c>
      <c r="D261" s="76" t="e">
        <f>'Activos Consolidados'!#REF!</f>
        <v>#REF!</v>
      </c>
      <c r="E261" s="76" t="e">
        <f>'Activos Consolidados'!#REF!</f>
        <v>#REF!</v>
      </c>
      <c r="F261" s="76" t="e">
        <f>'Activos Consolidados'!#REF!</f>
        <v>#REF!</v>
      </c>
      <c r="G261" s="74" t="e">
        <f>'Activos Consolidados'!#REF!</f>
        <v>#REF!</v>
      </c>
      <c r="H261" s="74" t="e">
        <f>'Activos Consolidados'!#REF!</f>
        <v>#REF!</v>
      </c>
      <c r="I261" s="38" t="e">
        <f>'Activos Consolidados'!#REF!</f>
        <v>#REF!</v>
      </c>
    </row>
    <row r="262" spans="1:9" x14ac:dyDescent="0.25">
      <c r="A262" s="74" t="e">
        <f>'Activos Consolidados'!#REF!</f>
        <v>#REF!</v>
      </c>
      <c r="B262" s="74" t="e">
        <f>'Activos Consolidados'!#REF!</f>
        <v>#REF!</v>
      </c>
      <c r="C262" s="75" t="e">
        <f>'Activos Consolidados'!#REF!</f>
        <v>#REF!</v>
      </c>
      <c r="D262" s="76" t="e">
        <f>'Activos Consolidados'!#REF!</f>
        <v>#REF!</v>
      </c>
      <c r="E262" s="76" t="e">
        <f>'Activos Consolidados'!#REF!</f>
        <v>#REF!</v>
      </c>
      <c r="F262" s="76" t="e">
        <f>'Activos Consolidados'!#REF!</f>
        <v>#REF!</v>
      </c>
      <c r="G262" s="74" t="e">
        <f>'Activos Consolidados'!#REF!</f>
        <v>#REF!</v>
      </c>
      <c r="H262" s="74" t="e">
        <f>'Activos Consolidados'!#REF!</f>
        <v>#REF!</v>
      </c>
      <c r="I262" s="38" t="e">
        <f>'Activos Consolidados'!#REF!</f>
        <v>#REF!</v>
      </c>
    </row>
    <row r="263" spans="1:9" x14ac:dyDescent="0.25">
      <c r="A263" s="74" t="e">
        <f>'Activos Consolidados'!#REF!</f>
        <v>#REF!</v>
      </c>
      <c r="B263" s="74" t="e">
        <f>'Activos Consolidados'!#REF!</f>
        <v>#REF!</v>
      </c>
      <c r="C263" s="75" t="e">
        <f>'Activos Consolidados'!#REF!</f>
        <v>#REF!</v>
      </c>
      <c r="D263" s="76" t="e">
        <f>'Activos Consolidados'!#REF!</f>
        <v>#REF!</v>
      </c>
      <c r="E263" s="76" t="e">
        <f>'Activos Consolidados'!#REF!</f>
        <v>#REF!</v>
      </c>
      <c r="F263" s="76" t="e">
        <f>'Activos Consolidados'!#REF!</f>
        <v>#REF!</v>
      </c>
      <c r="G263" s="74" t="e">
        <f>'Activos Consolidados'!#REF!</f>
        <v>#REF!</v>
      </c>
      <c r="H263" s="74" t="e">
        <f>'Activos Consolidados'!#REF!</f>
        <v>#REF!</v>
      </c>
      <c r="I263" s="38" t="e">
        <f>'Activos Consolidados'!#REF!</f>
        <v>#REF!</v>
      </c>
    </row>
    <row r="264" spans="1:9" x14ac:dyDescent="0.25">
      <c r="A264" s="74" t="e">
        <f>'Activos Consolidados'!#REF!</f>
        <v>#REF!</v>
      </c>
      <c r="B264" s="74" t="e">
        <f>'Activos Consolidados'!#REF!</f>
        <v>#REF!</v>
      </c>
      <c r="C264" s="75" t="e">
        <f>'Activos Consolidados'!#REF!</f>
        <v>#REF!</v>
      </c>
      <c r="D264" s="76" t="e">
        <f>'Activos Consolidados'!#REF!</f>
        <v>#REF!</v>
      </c>
      <c r="E264" s="76" t="e">
        <f>'Activos Consolidados'!#REF!</f>
        <v>#REF!</v>
      </c>
      <c r="F264" s="76" t="e">
        <f>'Activos Consolidados'!#REF!</f>
        <v>#REF!</v>
      </c>
      <c r="G264" s="74" t="e">
        <f>'Activos Consolidados'!#REF!</f>
        <v>#REF!</v>
      </c>
      <c r="H264" s="74" t="e">
        <f>'Activos Consolidados'!#REF!</f>
        <v>#REF!</v>
      </c>
      <c r="I264" s="38" t="e">
        <f>'Activos Consolidados'!#REF!</f>
        <v>#REF!</v>
      </c>
    </row>
    <row r="265" spans="1:9" ht="89.25" x14ac:dyDescent="0.25">
      <c r="A265" s="74" t="str">
        <f>'Activos Consolidados'!G166</f>
        <v>N/A</v>
      </c>
      <c r="B265" s="74" t="str">
        <f>'Activos Consolidados'!H166</f>
        <v xml:space="preserve">Informes de Gestión
</v>
      </c>
      <c r="C265" s="75" t="str">
        <f>'Activos Consolidados'!I166</f>
        <v>Es un instrumento de consolidación de la información general de la dirección, el cual puede incluir: logros, resultados, metas y oportunidades de mejora de la gestión en un período determinado de tiempo.</v>
      </c>
      <c r="D265" s="76" t="str">
        <f>'Activos Consolidados'!J166</f>
        <v>CASTELLANO</v>
      </c>
      <c r="E265" s="76" t="str">
        <f>'Activos Consolidados'!K166</f>
        <v>FÍSICO Y ELECTRÓNICO</v>
      </c>
      <c r="F265" s="76" t="str">
        <f>'Activos Consolidados'!M166</f>
        <v>xlsx, docx, pdf</v>
      </c>
      <c r="G265" s="74" t="str">
        <f>'Activos Consolidados'!N166</f>
        <v xml:space="preserve">Directivos, Funcionarios y Colaboradores </v>
      </c>
      <c r="H265" s="74" t="str">
        <f>'Activos Consolidados'!O166</f>
        <v>Disponible. Información que se puede consultar por solicitud en el archivo central.</v>
      </c>
      <c r="I265" s="38" t="e">
        <f>'Activos Consolidados'!#REF!</f>
        <v>#REF!</v>
      </c>
    </row>
    <row r="266" spans="1:9" ht="76.5" x14ac:dyDescent="0.25">
      <c r="A266" s="74" t="str">
        <f>'Activos Consolidados'!G167</f>
        <v>ESTUDIOS</v>
      </c>
      <c r="B266" s="74" t="str">
        <f>'Activos Consolidados'!H167</f>
        <v>Estudios de distribución y tenencia de tierras rurales</v>
      </c>
      <c r="C266" s="75" t="str">
        <f>'Activos Consolidados'!I167</f>
        <v>Estudios de distribución y tenencia de tierras rurales: Estudios de la caracterización de los fenómenos de concentración y fraccionamiento de la propiedad y evalúan la estructura de la tenencia de tierras rurales.</v>
      </c>
      <c r="D266" s="76" t="str">
        <f>'Activos Consolidados'!J167</f>
        <v>CASTELLANO</v>
      </c>
      <c r="E266" s="76" t="str">
        <f>'Activos Consolidados'!K167</f>
        <v>ELECTRÓNICO</v>
      </c>
      <c r="F266" s="76" t="str">
        <f>'Activos Consolidados'!M167</f>
        <v>xlsx, docx</v>
      </c>
      <c r="G266" s="74" t="str">
        <f>'Activos Consolidados'!N167</f>
        <v>Ciudadanía</v>
      </c>
      <c r="H266" s="74" t="str">
        <f>'Activos Consolidados'!O167</f>
        <v>Disponible. Información que se puede consultar por solicitud en el archivo central.</v>
      </c>
      <c r="I266" s="38" t="e">
        <f>'Activos Consolidados'!#REF!</f>
        <v>#REF!</v>
      </c>
    </row>
    <row r="267" spans="1:9" ht="76.5" x14ac:dyDescent="0.25">
      <c r="A267" s="74" t="str">
        <f>'Activos Consolidados'!G168</f>
        <v>ESTUDIOS</v>
      </c>
      <c r="B267" s="74" t="str">
        <f>'Activos Consolidados'!H168</f>
        <v xml:space="preserve">Estudios de gestión territorial
</v>
      </c>
      <c r="C267" s="75" t="str">
        <f>'Activos Consolidados'!I168</f>
        <v>Estudios realizados por equipos de trabajo de la Dirección de Ordenamiento de la Propiedad y Mercado de Tierras en temáticas asociadas con gestión territorial.</v>
      </c>
      <c r="D267" s="76" t="str">
        <f>'Activos Consolidados'!J168</f>
        <v>CASTELLANO</v>
      </c>
      <c r="E267" s="76" t="str">
        <f>'Activos Consolidados'!K168</f>
        <v>ELECTRÓNICO</v>
      </c>
      <c r="F267" s="76" t="str">
        <f>'Activos Consolidados'!M168</f>
        <v>xlsx, docx, pdf</v>
      </c>
      <c r="G267" s="74" t="str">
        <f>'Activos Consolidados'!N168</f>
        <v>Proceso ( personas autorizadas)</v>
      </c>
      <c r="H267" s="74" t="str">
        <f>'Activos Consolidados'!O168</f>
        <v>Disponible. Información que se puede consultar por solicitud en el archivo central.</v>
      </c>
      <c r="I267" s="38" t="e">
        <f>'Activos Consolidados'!#REF!</f>
        <v>#REF!</v>
      </c>
    </row>
    <row r="268" spans="1:9" ht="63.75" x14ac:dyDescent="0.25">
      <c r="A268" s="74" t="str">
        <f>'Activos Consolidados'!G169</f>
        <v>ESTUDIOS</v>
      </c>
      <c r="B268" s="74" t="str">
        <f>'Activos Consolidados'!H169</f>
        <v xml:space="preserve">Estudios de mercado de tierras
</v>
      </c>
      <c r="C268" s="75" t="str">
        <f>'Activos Consolidados'!I169</f>
        <v>Estudios realizados por equipos de trabajo de la Dirección de Ordenamiento de la Propiedad y Mercado de Tierras en temáticas asociadas con mercado de tierras.</v>
      </c>
      <c r="D268" s="76" t="str">
        <f>'Activos Consolidados'!J169</f>
        <v>CASTELLANO</v>
      </c>
      <c r="E268" s="76" t="str">
        <f>'Activos Consolidados'!K169</f>
        <v>ELECTRÓNICO</v>
      </c>
      <c r="F268" s="76" t="str">
        <f>'Activos Consolidados'!M169</f>
        <v>xlsx, docx, pdf</v>
      </c>
      <c r="G268" s="74" t="str">
        <f>'Activos Consolidados'!N169</f>
        <v>Directivos, Funcionarios y Colaboradores (autorizados)
Ciudadanía (Se publica la versión final)</v>
      </c>
      <c r="H268" s="74" t="str">
        <f>'Activos Consolidados'!O169</f>
        <v>Disponible. Información que se puede consultar por solicitud en el archivo central.</v>
      </c>
      <c r="I268" s="38" t="e">
        <f>'Activos Consolidados'!#REF!</f>
        <v>#REF!</v>
      </c>
    </row>
    <row r="269" spans="1:9" ht="76.5" x14ac:dyDescent="0.25">
      <c r="A269" s="74" t="str">
        <f>'Activos Consolidados'!G170</f>
        <v>ESTUDIOS</v>
      </c>
      <c r="B269" s="74" t="str">
        <f>'Activos Consolidados'!H170</f>
        <v xml:space="preserve">Estudios de regularización de la propiedad y acceso a tierras rurales.
</v>
      </c>
      <c r="C269" s="75" t="str">
        <f>'Activos Consolidados'!I170</f>
        <v>Estudios realizados por equipos de trabajo de la Dirección de Ordenamiento de la Propiedad y Mercado de Tierras en temáticas asociadas con regularización de la propiedad y acceso a tierras rurales.</v>
      </c>
      <c r="D269" s="76" t="str">
        <f>'Activos Consolidados'!J170</f>
        <v>CASTELLANO</v>
      </c>
      <c r="E269" s="76" t="str">
        <f>'Activos Consolidados'!K170</f>
        <v>ELECTRÓNICO</v>
      </c>
      <c r="F269" s="76" t="str">
        <f>'Activos Consolidados'!M170</f>
        <v>xlsx, docx, pdf</v>
      </c>
      <c r="G269" s="74" t="str">
        <f>'Activos Consolidados'!N170</f>
        <v>Directivos, Funcionarios y Colaboradores
Ciudadanía (Tienen acceso solo a los resultados)</v>
      </c>
      <c r="H269" s="74" t="str">
        <f>'Activos Consolidados'!O170</f>
        <v>Disponible. Información que se puede consultar por solicitud en el archivo central.</v>
      </c>
      <c r="I269" s="38" t="e">
        <f>'Activos Consolidados'!#REF!</f>
        <v>#REF!</v>
      </c>
    </row>
    <row r="270" spans="1:9" ht="51" x14ac:dyDescent="0.25">
      <c r="A270" s="74" t="str">
        <f>'Activos Consolidados'!G171</f>
        <v>INFORMES</v>
      </c>
      <c r="B270" s="74" t="str">
        <f>'Activos Consolidados'!H171</f>
        <v xml:space="preserve">Informes técnicos de ordenamiento de la propiedad y mercado de tierra
</v>
      </c>
      <c r="C270" s="75" t="str">
        <f>'Activos Consolidados'!I171</f>
        <v>Informes realizados por equipos de trabajo de la Dirección de Ordenamiento de la Propiedad y Mercado de Tierras en temáticas asociadas con las funciones del Ordenamiento Social de la propiedad (OSP).</v>
      </c>
      <c r="D270" s="76" t="str">
        <f>'Activos Consolidados'!J171</f>
        <v>CASTELLANO</v>
      </c>
      <c r="E270" s="76" t="str">
        <f>'Activos Consolidados'!K171</f>
        <v>ELECTRÓNICO</v>
      </c>
      <c r="F270" s="76" t="str">
        <f>'Activos Consolidados'!M171</f>
        <v>xlsx, docx</v>
      </c>
      <c r="G270" s="74" t="str">
        <f>'Activos Consolidados'!N171</f>
        <v xml:space="preserve">Directivos, Funcionarios, Colaboradores y Planeación Estratégica  </v>
      </c>
      <c r="H270" s="74" t="str">
        <f>'Activos Consolidados'!O171</f>
        <v>Disponible. Información que se puede consultar por solicitud en el archivo central.</v>
      </c>
      <c r="I270" s="38" t="e">
        <f>'Activos Consolidados'!#REF!</f>
        <v>#REF!</v>
      </c>
    </row>
    <row r="271" spans="1:9" ht="76.5" x14ac:dyDescent="0.25">
      <c r="A271" s="74" t="str">
        <f>'Activos Consolidados'!G172</f>
        <v>INFORMES DE SEGUIMIENTO Y EVALUACIÓN</v>
      </c>
      <c r="B271" s="74" t="str">
        <f>'Activos Consolidados'!H172</f>
        <v xml:space="preserve">Informes de evaluación de políticas públicas
</v>
      </c>
      <c r="C271" s="75" t="str">
        <f>'Activos Consolidados'!I172</f>
        <v>Informes de evaluación de políticas públicas sectoriales realizados por equipos de trabajo de la Dirección de Ordenamiento de la Propiedad y Mercado de Tierras, algunas veces con la participación de consultores externos.</v>
      </c>
      <c r="D271" s="76" t="str">
        <f>'Activos Consolidados'!J172</f>
        <v>CASTELLANO</v>
      </c>
      <c r="E271" s="76" t="str">
        <f>'Activos Consolidados'!K172</f>
        <v>ELECTRÓNICO</v>
      </c>
      <c r="F271" s="76" t="str">
        <f>'Activos Consolidados'!M172</f>
        <v>xlsx, docx</v>
      </c>
      <c r="G271" s="74" t="str">
        <f>'Activos Consolidados'!N172</f>
        <v>Directivos, Funcionarios y Colaboradores (autorizados)
Ciudadanía (Se publica la versión final)</v>
      </c>
      <c r="H271" s="74" t="str">
        <f>'Activos Consolidados'!O172</f>
        <v>Disponible. Información que se puede consultar por solicitud en el archivo central.</v>
      </c>
      <c r="I271" s="38" t="e">
        <f>'Activos Consolidados'!#REF!</f>
        <v>#REF!</v>
      </c>
    </row>
    <row r="272" spans="1:9" ht="89.25" x14ac:dyDescent="0.25">
      <c r="A272" s="74" t="str">
        <f>'Activos Consolidados'!G173</f>
        <v>INFORMES DE SLGIMIENTO Y SEGUIMIENTO</v>
      </c>
      <c r="B272" s="74" t="str">
        <f>'Activos Consolidados'!H173</f>
        <v xml:space="preserve">Informes de seguimiento a políticas públicas
</v>
      </c>
      <c r="C272" s="75" t="str">
        <f>'Activos Consolidados'!I173</f>
        <v>Informes de seguimiento de políticas públicas sectoriales realizados por equipos de trabajo de la Dirección de Ordenamiento de la Propiedad y Mercado de Tierras, algunas veces con la participación de consultores externos.</v>
      </c>
      <c r="D272" s="76" t="str">
        <f>'Activos Consolidados'!J173</f>
        <v>CASTELLANO</v>
      </c>
      <c r="E272" s="76" t="str">
        <f>'Activos Consolidados'!K173</f>
        <v>ELECTRÓNICO</v>
      </c>
      <c r="F272" s="76" t="str">
        <f>'Activos Consolidados'!M173</f>
        <v>xlsx, docx, pdf</v>
      </c>
      <c r="G272" s="74" t="str">
        <f>'Activos Consolidados'!N173</f>
        <v>Directivos, Funcionarios y Colaboradores (autorizados)
Ciudadanía (Se publica la versión final)</v>
      </c>
      <c r="H272" s="74" t="str">
        <f>'Activos Consolidados'!O173</f>
        <v>Disponible. Información que se puede consultar por solicitud en el archivo central.</v>
      </c>
      <c r="I272" s="38" t="e">
        <f>'Activos Consolidados'!#REF!</f>
        <v>#REF!</v>
      </c>
    </row>
    <row r="273" spans="1:9" ht="89.25" x14ac:dyDescent="0.25">
      <c r="A273" s="74" t="str">
        <f>'Activos Consolidados'!G174</f>
        <v>INSTRUMENTOS DE DISTRIBUCIÓN</v>
      </c>
      <c r="B273" s="74" t="str">
        <f>'Activos Consolidados'!H174</f>
        <v xml:space="preserve">Instrumentos de distribución y tenencia de tierras rurales
</v>
      </c>
      <c r="C273" s="75" t="str">
        <f>'Activos Consolidados'!I174</f>
        <v>Instrumentos desarrollados por equipos de trabajo de la Dirección de Ordenamiento de la Propiedad y Mercado de Tierras en temáticas asociadas con Distribución y Tenencia de Tierras Rurales</v>
      </c>
      <c r="D273" s="76" t="str">
        <f>'Activos Consolidados'!J174</f>
        <v>CASTELLANO</v>
      </c>
      <c r="E273" s="76" t="str">
        <f>'Activos Consolidados'!K174</f>
        <v>ELECTRÓNICO</v>
      </c>
      <c r="F273" s="76" t="str">
        <f>'Activos Consolidados'!M174</f>
        <v>xlsx, docx, pdf</v>
      </c>
      <c r="G273" s="74" t="str">
        <f>'Activos Consolidados'!N174</f>
        <v>Ciudadanía</v>
      </c>
      <c r="H273" s="74" t="str">
        <f>'Activos Consolidados'!O174</f>
        <v>Disponible. Información que se puede consultar por solicitud en el archivo central.</v>
      </c>
      <c r="I273" s="38" t="e">
        <f>'Activos Consolidados'!#REF!</f>
        <v>#REF!</v>
      </c>
    </row>
    <row r="274" spans="1:9" ht="102" x14ac:dyDescent="0.25">
      <c r="A274" s="74" t="str">
        <f>'Activos Consolidados'!G175</f>
        <v>INSTRUMENTOS</v>
      </c>
      <c r="B274" s="74" t="str">
        <f>'Activos Consolidados'!H175</f>
        <v xml:space="preserve">Instrumentos de gestión territorial
</v>
      </c>
      <c r="C274" s="75" t="str">
        <f>'Activos Consolidados'!I175</f>
        <v>Instrumentos desarrollados por equipos de trabajo de la Dirección de Ordenamiento de la Propiedad y Mercado de Tierras en temáticas asociadas con gestión territorial.</v>
      </c>
      <c r="D274" s="76" t="str">
        <f>'Activos Consolidados'!J175</f>
        <v>CASTELLANO</v>
      </c>
      <c r="E274" s="76" t="str">
        <f>'Activos Consolidados'!K175</f>
        <v>FÍSICO Y ELECTRÓNICO</v>
      </c>
      <c r="F274" s="76" t="str">
        <f>'Activos Consolidados'!M175</f>
        <v>xlsx, docx, pdf</v>
      </c>
      <c r="G274" s="74" t="str">
        <f>'Activos Consolidados'!N175</f>
        <v>Directivos, Funcionarios y Colaboradores
Ciudadanía (Tienen acceso solo a los resultados)</v>
      </c>
      <c r="H274" s="74" t="str">
        <f>'Activos Consolidados'!O175</f>
        <v>Disponible. Información que se puede consultar por solicitud en el archivo central.</v>
      </c>
      <c r="I274" s="38" t="e">
        <f>'Activos Consolidados'!#REF!</f>
        <v>#REF!</v>
      </c>
    </row>
    <row r="275" spans="1:9" ht="76.5" x14ac:dyDescent="0.25">
      <c r="A275" s="74" t="str">
        <f>'Activos Consolidados'!G176</f>
        <v>INSTRUMENTOS</v>
      </c>
      <c r="B275" s="74" t="str">
        <f>'Activos Consolidados'!H176</f>
        <v xml:space="preserve">Instrumentos de mercado de tierras
</v>
      </c>
      <c r="C275" s="75" t="str">
        <f>'Activos Consolidados'!I176</f>
        <v>Instrumentos desarrollados por equipos de trabajo de la Dirección de Ordenamiento de la Propiedad y Mercado de Tierras en temáticas asociadas con mercado de tierras.</v>
      </c>
      <c r="D275" s="76" t="str">
        <f>'Activos Consolidados'!J176</f>
        <v>CASTELLANO</v>
      </c>
      <c r="E275" s="76" t="str">
        <f>'Activos Consolidados'!K176</f>
        <v>ELECTRÓNICO</v>
      </c>
      <c r="F275" s="76" t="str">
        <f>'Activos Consolidados'!M176</f>
        <v>xlsx, docx, pdf</v>
      </c>
      <c r="G275" s="74" t="str">
        <f>'Activos Consolidados'!N176</f>
        <v>Directivos, Funcionarios y Colaboradores</v>
      </c>
      <c r="H275" s="74" t="str">
        <f>'Activos Consolidados'!O176</f>
        <v>Disponible. Información que se puede consultar por solicitud en el archivo central.</v>
      </c>
      <c r="I275" s="38" t="e">
        <f>'Activos Consolidados'!#REF!</f>
        <v>#REF!</v>
      </c>
    </row>
    <row r="276" spans="1:9" ht="63.75" x14ac:dyDescent="0.25">
      <c r="A276" s="74" t="str">
        <f>'Activos Consolidados'!G177</f>
        <v>INSTRUMENTOS DE REGULARIZACIÓN</v>
      </c>
      <c r="B276" s="74" t="str">
        <f>'Activos Consolidados'!H177</f>
        <v xml:space="preserve">Instrumentos de regularización de la propiedad y acceso a tierras rurales
</v>
      </c>
      <c r="C276" s="75" t="str">
        <f>'Activos Consolidados'!I177</f>
        <v>Instrumentos desarrollados por equipos de trabajo de la Dirección de Ordenamiento de la Propiedad y Mercado de Tierras en temáticas asociadas con Regularización de la Propiedad y Acceso a Tierras Rurales.</v>
      </c>
      <c r="D276" s="76" t="str">
        <f>'Activos Consolidados'!J177</f>
        <v>CASTELLANO</v>
      </c>
      <c r="E276" s="76" t="str">
        <f>'Activos Consolidados'!K177</f>
        <v>ELECTRÓNICO</v>
      </c>
      <c r="F276" s="76" t="str">
        <f>'Activos Consolidados'!M177</f>
        <v>xlsx, docx, pdf</v>
      </c>
      <c r="G276" s="74" t="str">
        <f>'Activos Consolidados'!N177</f>
        <v>Directivos, Funcionarios y Colaboradores
Ciudadanía (Tienen acceso solo a los resultados)</v>
      </c>
      <c r="H276" s="74" t="str">
        <f>'Activos Consolidados'!O177</f>
        <v>Disponible. Información que se puede consultar por solicitud en el archivo central.</v>
      </c>
      <c r="I276" s="38" t="e">
        <f>'Activos Consolidados'!#REF!</f>
        <v>#REF!</v>
      </c>
    </row>
    <row r="277" spans="1:9" ht="63.75" x14ac:dyDescent="0.25">
      <c r="A277" s="74" t="str">
        <f>'Activos Consolidados'!G178</f>
        <v>LINEAMIENTOS Y CRITERIOS</v>
      </c>
      <c r="B277" s="74" t="str">
        <f>'Activos Consolidados'!H178</f>
        <v xml:space="preserve">Lineamientos y criterios de distribución y tenencia de tierras rurales
</v>
      </c>
      <c r="C277" s="75" t="str">
        <f>'Activos Consolidados'!I178</f>
        <v>Lineamientos y criterios formulados por equipos de trabajo de la Dirección de Ordenamiento de la Propiedad y Mercado de Tierras en temáticas asociadas con Distribución y Tenencia de Tierras Rurales</v>
      </c>
      <c r="D277" s="76" t="str">
        <f>'Activos Consolidados'!J178</f>
        <v>CASTELLANO</v>
      </c>
      <c r="E277" s="76" t="str">
        <f>'Activos Consolidados'!K178</f>
        <v>ELECTRÓNICO</v>
      </c>
      <c r="F277" s="76" t="str">
        <f>'Activos Consolidados'!M178</f>
        <v>xlsx, docx, pdf</v>
      </c>
      <c r="G277" s="74" t="str">
        <f>'Activos Consolidados'!N178</f>
        <v>Directivos, Funcionarios y Colaboradores
Ciudadanía (Tienen acceso solo a los resultados)</v>
      </c>
      <c r="H277" s="74" t="str">
        <f>'Activos Consolidados'!O178</f>
        <v>Disponible. Información que se puede consultar por solicitud en el archivo central.</v>
      </c>
      <c r="I277" s="38" t="e">
        <f>'Activos Consolidados'!#REF!</f>
        <v>#REF!</v>
      </c>
    </row>
    <row r="278" spans="1:9" ht="89.25" x14ac:dyDescent="0.25">
      <c r="A278" s="74" t="str">
        <f>'Activos Consolidados'!G179</f>
        <v>LINEAMIENTOS Y CRITERIOS</v>
      </c>
      <c r="B278" s="74" t="str">
        <f>'Activos Consolidados'!H179</f>
        <v xml:space="preserve">Lineamientos y criterios de gestión territorial 
</v>
      </c>
      <c r="C278" s="75" t="str">
        <f>'Activos Consolidados'!I179</f>
        <v>Lineamientos y criterios formulados por equipos de trabajo de la Dirección de Ordenamiento de la Propiedad y Mercado de Tierras en temáticas asociadas a gestión territorial.</v>
      </c>
      <c r="D278" s="76" t="str">
        <f>'Activos Consolidados'!J179</f>
        <v>CASTELLANO</v>
      </c>
      <c r="E278" s="76" t="str">
        <f>'Activos Consolidados'!K179</f>
        <v>ELECTRÓNICO</v>
      </c>
      <c r="F278" s="76" t="str">
        <f>'Activos Consolidados'!M179</f>
        <v>xlsx, docx, pdf</v>
      </c>
      <c r="G278" s="74" t="str">
        <f>'Activos Consolidados'!N179</f>
        <v>Directivos, Funcionarios y Colaboradores
Ciudadanía (Tienen acceso solo a los resultados)</v>
      </c>
      <c r="H278" s="74" t="str">
        <f>'Activos Consolidados'!O179</f>
        <v>Disponible. Información que se puede consultar por solicitud en el archivo central.</v>
      </c>
      <c r="I278" s="38" t="e">
        <f>'Activos Consolidados'!#REF!</f>
        <v>#REF!</v>
      </c>
    </row>
    <row r="279" spans="1:9" ht="114.75" x14ac:dyDescent="0.25">
      <c r="A279" s="74" t="str">
        <f>'Activos Consolidados'!G180</f>
        <v>LINEAMIENTOS Y CRITERIOS</v>
      </c>
      <c r="B279" s="74" t="str">
        <f>'Activos Consolidados'!H180</f>
        <v xml:space="preserve">Lineamientos y criterios de mercado de tierras
</v>
      </c>
      <c r="C279" s="75" t="str">
        <f>'Activos Consolidados'!I180</f>
        <v>Lineamientos y criterios formulados por equipos de trabajo de la Dirección de Ordenamiento de la Propiedad y Mercado de Tierras en temáticas asociadas con mercado de tierras.</v>
      </c>
      <c r="D279" s="76" t="str">
        <f>'Activos Consolidados'!J180</f>
        <v>CASTELLANO</v>
      </c>
      <c r="E279" s="76" t="str">
        <f>'Activos Consolidados'!K180</f>
        <v>ELECTRÓNICO</v>
      </c>
      <c r="F279" s="76" t="str">
        <f>'Activos Consolidados'!M180</f>
        <v>xlsx, docx, pdf</v>
      </c>
      <c r="G279" s="74" t="str">
        <f>'Activos Consolidados'!N180</f>
        <v>Directivos, Funcionarios y Colaboradores
Ciudadanía (Tienen acceso solo a los resultados)</v>
      </c>
      <c r="H279" s="74" t="str">
        <f>'Activos Consolidados'!O180</f>
        <v>Disponible. Información que se puede consultar por solicitud en el archivo central.</v>
      </c>
      <c r="I279" s="38" t="e">
        <f>'Activos Consolidados'!#REF!</f>
        <v>#REF!</v>
      </c>
    </row>
    <row r="280" spans="1:9" ht="89.25" x14ac:dyDescent="0.25">
      <c r="A280" s="74" t="str">
        <f>'Activos Consolidados'!G181</f>
        <v>LINEAMIENTOS Y CRITERIOS</v>
      </c>
      <c r="B280" s="74" t="str">
        <f>'Activos Consolidados'!H181</f>
        <v xml:space="preserve">Lineamientos y criterios de regularización de la propiedad y acceso a tierras rurales
</v>
      </c>
      <c r="C280" s="75" t="str">
        <f>'Activos Consolidados'!I181</f>
        <v>Lineamientos y criterios formulados por equipos de trabajo de la Dirección de Ordenamiento de la Propiedad y Mercado de Tierras en temáticas asociadas con  Regularización de la Propiedad y Acceso a Tierras Rurales.</v>
      </c>
      <c r="D280" s="76" t="str">
        <f>'Activos Consolidados'!J181</f>
        <v>CASTELLANO</v>
      </c>
      <c r="E280" s="76" t="str">
        <f>'Activos Consolidados'!K181</f>
        <v>ELECTRÓNICO</v>
      </c>
      <c r="F280" s="76" t="str">
        <f>'Activos Consolidados'!M181</f>
        <v>xlsx, docx, pdf</v>
      </c>
      <c r="G280" s="74" t="str">
        <f>'Activos Consolidados'!N181</f>
        <v>Directivos, Funcionarios y Colaboradores
Ciudadanía (Tienen acceso solo a los resultados)</v>
      </c>
      <c r="H280" s="74" t="str">
        <f>'Activos Consolidados'!O181</f>
        <v>Disponible. Información que se puede consultar por solicitud en el archivo central.</v>
      </c>
      <c r="I280" s="38" t="e">
        <f>'Activos Consolidados'!#REF!</f>
        <v>#REF!</v>
      </c>
    </row>
    <row r="281" spans="1:9" ht="76.5" x14ac:dyDescent="0.25">
      <c r="A281" s="74" t="e">
        <f>'Activos Consolidados'!#REF!</f>
        <v>#REF!</v>
      </c>
      <c r="B281" s="74" t="e">
        <f>'Activos Consolidados'!#REF!</f>
        <v>#REF!</v>
      </c>
      <c r="C281" s="75" t="e">
        <f>'Activos Consolidados'!#REF!</f>
        <v>#REF!</v>
      </c>
      <c r="D281" s="76" t="e">
        <f>'Activos Consolidados'!#REF!</f>
        <v>#REF!</v>
      </c>
      <c r="E281" s="76" t="e">
        <f>'Activos Consolidados'!#REF!</f>
        <v>#REF!</v>
      </c>
      <c r="F281" s="76" t="e">
        <f>'Activos Consolidados'!#REF!</f>
        <v>#REF!</v>
      </c>
      <c r="G281" s="74" t="e">
        <f>'Activos Consolidados'!#REF!</f>
        <v>#REF!</v>
      </c>
      <c r="H281" s="74" t="e">
        <f>'Activos Consolidados'!#REF!</f>
        <v>#REF!</v>
      </c>
      <c r="I281" s="38" t="e">
        <f>'Activos Consolidados'!#REF!</f>
        <v>#REF!</v>
      </c>
    </row>
    <row r="282" spans="1:9" ht="76.5" x14ac:dyDescent="0.25">
      <c r="A282" s="74" t="e">
        <f>'Activos Consolidados'!#REF!</f>
        <v>#REF!</v>
      </c>
      <c r="B282" s="74" t="e">
        <f>'Activos Consolidados'!#REF!</f>
        <v>#REF!</v>
      </c>
      <c r="C282" s="75" t="e">
        <f>'Activos Consolidados'!#REF!</f>
        <v>#REF!</v>
      </c>
      <c r="D282" s="76" t="e">
        <f>'Activos Consolidados'!#REF!</f>
        <v>#REF!</v>
      </c>
      <c r="E282" s="76" t="e">
        <f>'Activos Consolidados'!#REF!</f>
        <v>#REF!</v>
      </c>
      <c r="F282" s="76" t="e">
        <f>'Activos Consolidados'!#REF!</f>
        <v>#REF!</v>
      </c>
      <c r="G282" s="74" t="e">
        <f>'Activos Consolidados'!#REF!</f>
        <v>#REF!</v>
      </c>
      <c r="H282" s="74" t="e">
        <f>'Activos Consolidados'!#REF!</f>
        <v>#REF!</v>
      </c>
      <c r="I282" s="38" t="e">
        <f>'Activos Consolidados'!#REF!</f>
        <v>#REF!</v>
      </c>
    </row>
    <row r="283" spans="1:9" ht="89.25" x14ac:dyDescent="0.25">
      <c r="A283" s="74" t="e">
        <f>'Activos Consolidados'!#REF!</f>
        <v>#REF!</v>
      </c>
      <c r="B283" s="74" t="e">
        <f>'Activos Consolidados'!#REF!</f>
        <v>#REF!</v>
      </c>
      <c r="C283" s="75" t="e">
        <f>'Activos Consolidados'!#REF!</f>
        <v>#REF!</v>
      </c>
      <c r="D283" s="76" t="e">
        <f>'Activos Consolidados'!#REF!</f>
        <v>#REF!</v>
      </c>
      <c r="E283" s="76" t="e">
        <f>'Activos Consolidados'!#REF!</f>
        <v>#REF!</v>
      </c>
      <c r="F283" s="76" t="e">
        <f>'Activos Consolidados'!#REF!</f>
        <v>#REF!</v>
      </c>
      <c r="G283" s="74" t="e">
        <f>'Activos Consolidados'!#REF!</f>
        <v>#REF!</v>
      </c>
      <c r="H283" s="74" t="e">
        <f>'Activos Consolidados'!#REF!</f>
        <v>#REF!</v>
      </c>
      <c r="I283" s="38" t="e">
        <f>'Activos Consolidados'!#REF!</f>
        <v>#REF!</v>
      </c>
    </row>
    <row r="284" spans="1:9" ht="63.75" x14ac:dyDescent="0.25">
      <c r="A284" s="74" t="e">
        <f>'Activos Consolidados'!#REF!</f>
        <v>#REF!</v>
      </c>
      <c r="B284" s="74" t="e">
        <f>'Activos Consolidados'!#REF!</f>
        <v>#REF!</v>
      </c>
      <c r="C284" s="75" t="e">
        <f>'Activos Consolidados'!#REF!</f>
        <v>#REF!</v>
      </c>
      <c r="D284" s="76" t="e">
        <f>'Activos Consolidados'!#REF!</f>
        <v>#REF!</v>
      </c>
      <c r="E284" s="76" t="e">
        <f>'Activos Consolidados'!#REF!</f>
        <v>#REF!</v>
      </c>
      <c r="F284" s="76" t="e">
        <f>'Activos Consolidados'!#REF!</f>
        <v>#REF!</v>
      </c>
      <c r="G284" s="74" t="e">
        <f>'Activos Consolidados'!#REF!</f>
        <v>#REF!</v>
      </c>
      <c r="H284" s="74" t="e">
        <f>'Activos Consolidados'!#REF!</f>
        <v>#REF!</v>
      </c>
      <c r="I284" s="38" t="e">
        <f>'Activos Consolidados'!#REF!</f>
        <v>#REF!</v>
      </c>
    </row>
    <row r="285" spans="1:9" ht="63.75" x14ac:dyDescent="0.25">
      <c r="A285" s="74" t="e">
        <f>'Activos Consolidados'!#REF!</f>
        <v>#REF!</v>
      </c>
      <c r="B285" s="74" t="e">
        <f>'Activos Consolidados'!#REF!</f>
        <v>#REF!</v>
      </c>
      <c r="C285" s="75" t="e">
        <f>'Activos Consolidados'!#REF!</f>
        <v>#REF!</v>
      </c>
      <c r="D285" s="76" t="e">
        <f>'Activos Consolidados'!#REF!</f>
        <v>#REF!</v>
      </c>
      <c r="E285" s="76" t="e">
        <f>'Activos Consolidados'!#REF!</f>
        <v>#REF!</v>
      </c>
      <c r="F285" s="76" t="e">
        <f>'Activos Consolidados'!#REF!</f>
        <v>#REF!</v>
      </c>
      <c r="G285" s="74" t="e">
        <f>'Activos Consolidados'!#REF!</f>
        <v>#REF!</v>
      </c>
      <c r="H285" s="74" t="e">
        <f>'Activos Consolidados'!#REF!</f>
        <v>#REF!</v>
      </c>
      <c r="I285" s="38" t="e">
        <f>'Activos Consolidados'!#REF!</f>
        <v>#REF!</v>
      </c>
    </row>
    <row r="286" spans="1:9" x14ac:dyDescent="0.25">
      <c r="A286" s="74" t="e">
        <f>'Activos Consolidados'!#REF!</f>
        <v>#REF!</v>
      </c>
      <c r="B286" s="74" t="e">
        <f>'Activos Consolidados'!#REF!</f>
        <v>#REF!</v>
      </c>
      <c r="C286" s="75" t="e">
        <f>'Activos Consolidados'!#REF!</f>
        <v>#REF!</v>
      </c>
      <c r="D286" s="76" t="e">
        <f>'Activos Consolidados'!#REF!</f>
        <v>#REF!</v>
      </c>
      <c r="E286" s="76" t="e">
        <f>'Activos Consolidados'!#REF!</f>
        <v>#REF!</v>
      </c>
      <c r="F286" s="76" t="e">
        <f>'Activos Consolidados'!#REF!</f>
        <v>#REF!</v>
      </c>
      <c r="G286" s="74" t="e">
        <f>'Activos Consolidados'!#REF!</f>
        <v>#REF!</v>
      </c>
      <c r="H286" s="74" t="e">
        <f>'Activos Consolidados'!#REF!</f>
        <v>#REF!</v>
      </c>
      <c r="I286" s="38" t="e">
        <f>'Activos Consolidados'!#REF!</f>
        <v>#REF!</v>
      </c>
    </row>
    <row r="287" spans="1:9" x14ac:dyDescent="0.25">
      <c r="A287" s="74" t="e">
        <f>'Activos Consolidados'!#REF!</f>
        <v>#REF!</v>
      </c>
      <c r="B287" s="74" t="e">
        <f>'Activos Consolidados'!#REF!</f>
        <v>#REF!</v>
      </c>
      <c r="C287" s="75" t="e">
        <f>'Activos Consolidados'!#REF!</f>
        <v>#REF!</v>
      </c>
      <c r="D287" s="76" t="e">
        <f>'Activos Consolidados'!#REF!</f>
        <v>#REF!</v>
      </c>
      <c r="E287" s="76" t="e">
        <f>'Activos Consolidados'!#REF!</f>
        <v>#REF!</v>
      </c>
      <c r="F287" s="76" t="e">
        <f>'Activos Consolidados'!#REF!</f>
        <v>#REF!</v>
      </c>
      <c r="G287" s="74" t="e">
        <f>'Activos Consolidados'!#REF!</f>
        <v>#REF!</v>
      </c>
      <c r="H287" s="74" t="e">
        <f>'Activos Consolidados'!#REF!</f>
        <v>#REF!</v>
      </c>
      <c r="I287" s="38" t="e">
        <f>'Activos Consolidados'!#REF!</f>
        <v>#REF!</v>
      </c>
    </row>
    <row r="288" spans="1:9" x14ac:dyDescent="0.25">
      <c r="A288" s="74" t="e">
        <f>'Activos Consolidados'!#REF!</f>
        <v>#REF!</v>
      </c>
      <c r="B288" s="74" t="e">
        <f>'Activos Consolidados'!#REF!</f>
        <v>#REF!</v>
      </c>
      <c r="C288" s="75" t="e">
        <f>'Activos Consolidados'!#REF!</f>
        <v>#REF!</v>
      </c>
      <c r="D288" s="76" t="e">
        <f>'Activos Consolidados'!#REF!</f>
        <v>#REF!</v>
      </c>
      <c r="E288" s="76" t="e">
        <f>'Activos Consolidados'!#REF!</f>
        <v>#REF!</v>
      </c>
      <c r="F288" s="76" t="e">
        <f>'Activos Consolidados'!#REF!</f>
        <v>#REF!</v>
      </c>
      <c r="G288" s="74" t="e">
        <f>'Activos Consolidados'!#REF!</f>
        <v>#REF!</v>
      </c>
      <c r="H288" s="74" t="e">
        <f>'Activos Consolidados'!#REF!</f>
        <v>#REF!</v>
      </c>
      <c r="I288" s="38" t="e">
        <f>'Activos Consolidados'!#REF!</f>
        <v>#REF!</v>
      </c>
    </row>
    <row r="289" spans="1:9" x14ac:dyDescent="0.25">
      <c r="A289" s="74" t="e">
        <f>'Activos Consolidados'!#REF!</f>
        <v>#REF!</v>
      </c>
      <c r="B289" s="74" t="e">
        <f>'Activos Consolidados'!#REF!</f>
        <v>#REF!</v>
      </c>
      <c r="C289" s="75" t="e">
        <f>'Activos Consolidados'!#REF!</f>
        <v>#REF!</v>
      </c>
      <c r="D289" s="76" t="e">
        <f>'Activos Consolidados'!#REF!</f>
        <v>#REF!</v>
      </c>
      <c r="E289" s="76" t="e">
        <f>'Activos Consolidados'!#REF!</f>
        <v>#REF!</v>
      </c>
      <c r="F289" s="76" t="e">
        <f>'Activos Consolidados'!#REF!</f>
        <v>#REF!</v>
      </c>
      <c r="G289" s="74" t="e">
        <f>'Activos Consolidados'!#REF!</f>
        <v>#REF!</v>
      </c>
      <c r="H289" s="74" t="e">
        <f>'Activos Consolidados'!#REF!</f>
        <v>#REF!</v>
      </c>
      <c r="I289" s="38" t="e">
        <f>'Activos Consolidados'!#REF!</f>
        <v>#REF!</v>
      </c>
    </row>
    <row r="290" spans="1:9" x14ac:dyDescent="0.25">
      <c r="A290" s="74" t="e">
        <f>'Activos Consolidados'!#REF!</f>
        <v>#REF!</v>
      </c>
      <c r="B290" s="74" t="e">
        <f>'Activos Consolidados'!#REF!</f>
        <v>#REF!</v>
      </c>
      <c r="C290" s="75" t="e">
        <f>'Activos Consolidados'!#REF!</f>
        <v>#REF!</v>
      </c>
      <c r="D290" s="76" t="e">
        <f>'Activos Consolidados'!#REF!</f>
        <v>#REF!</v>
      </c>
      <c r="E290" s="76" t="e">
        <f>'Activos Consolidados'!#REF!</f>
        <v>#REF!</v>
      </c>
      <c r="F290" s="76" t="e">
        <f>'Activos Consolidados'!#REF!</f>
        <v>#REF!</v>
      </c>
      <c r="G290" s="74" t="e">
        <f>'Activos Consolidados'!#REF!</f>
        <v>#REF!</v>
      </c>
      <c r="H290" s="74" t="e">
        <f>'Activos Consolidados'!#REF!</f>
        <v>#REF!</v>
      </c>
      <c r="I290" s="38" t="e">
        <f>'Activos Consolidados'!#REF!</f>
        <v>#REF!</v>
      </c>
    </row>
    <row r="291" spans="1:9" x14ac:dyDescent="0.25">
      <c r="A291" s="74" t="e">
        <f>'Activos Consolidados'!#REF!</f>
        <v>#REF!</v>
      </c>
      <c r="B291" s="74" t="e">
        <f>'Activos Consolidados'!#REF!</f>
        <v>#REF!</v>
      </c>
      <c r="C291" s="75" t="e">
        <f>'Activos Consolidados'!#REF!</f>
        <v>#REF!</v>
      </c>
      <c r="D291" s="76" t="e">
        <f>'Activos Consolidados'!#REF!</f>
        <v>#REF!</v>
      </c>
      <c r="E291" s="76" t="e">
        <f>'Activos Consolidados'!#REF!</f>
        <v>#REF!</v>
      </c>
      <c r="F291" s="76" t="e">
        <f>'Activos Consolidados'!#REF!</f>
        <v>#REF!</v>
      </c>
      <c r="G291" s="74" t="e">
        <f>'Activos Consolidados'!#REF!</f>
        <v>#REF!</v>
      </c>
      <c r="H291" s="74" t="e">
        <f>'Activos Consolidados'!#REF!</f>
        <v>#REF!</v>
      </c>
      <c r="I291" s="38" t="e">
        <f>'Activos Consolidados'!#REF!</f>
        <v>#REF!</v>
      </c>
    </row>
    <row r="292" spans="1:9" x14ac:dyDescent="0.25">
      <c r="A292" s="74" t="e">
        <f>'Activos Consolidados'!#REF!</f>
        <v>#REF!</v>
      </c>
      <c r="B292" s="74" t="e">
        <f>'Activos Consolidados'!#REF!</f>
        <v>#REF!</v>
      </c>
      <c r="C292" s="75" t="e">
        <f>'Activos Consolidados'!#REF!</f>
        <v>#REF!</v>
      </c>
      <c r="D292" s="76" t="e">
        <f>'Activos Consolidados'!#REF!</f>
        <v>#REF!</v>
      </c>
      <c r="E292" s="76" t="e">
        <f>'Activos Consolidados'!#REF!</f>
        <v>#REF!</v>
      </c>
      <c r="F292" s="76" t="e">
        <f>'Activos Consolidados'!#REF!</f>
        <v>#REF!</v>
      </c>
      <c r="G292" s="74" t="e">
        <f>'Activos Consolidados'!#REF!</f>
        <v>#REF!</v>
      </c>
      <c r="H292" s="74" t="e">
        <f>'Activos Consolidados'!#REF!</f>
        <v>#REF!</v>
      </c>
      <c r="I292" s="38" t="e">
        <f>'Activos Consolidados'!#REF!</f>
        <v>#REF!</v>
      </c>
    </row>
    <row r="293" spans="1:9" x14ac:dyDescent="0.25">
      <c r="A293" s="74" t="e">
        <f>'Activos Consolidados'!#REF!</f>
        <v>#REF!</v>
      </c>
      <c r="B293" s="74" t="e">
        <f>'Activos Consolidados'!#REF!</f>
        <v>#REF!</v>
      </c>
      <c r="C293" s="75" t="e">
        <f>'Activos Consolidados'!#REF!</f>
        <v>#REF!</v>
      </c>
      <c r="D293" s="76" t="e">
        <f>'Activos Consolidados'!#REF!</f>
        <v>#REF!</v>
      </c>
      <c r="E293" s="76" t="e">
        <f>'Activos Consolidados'!#REF!</f>
        <v>#REF!</v>
      </c>
      <c r="F293" s="76" t="e">
        <f>'Activos Consolidados'!#REF!</f>
        <v>#REF!</v>
      </c>
      <c r="G293" s="74" t="e">
        <f>'Activos Consolidados'!#REF!</f>
        <v>#REF!</v>
      </c>
      <c r="H293" s="74" t="e">
        <f>'Activos Consolidados'!#REF!</f>
        <v>#REF!</v>
      </c>
      <c r="I293" s="38" t="e">
        <f>'Activos Consolidados'!#REF!</f>
        <v>#REF!</v>
      </c>
    </row>
    <row r="294" spans="1:9" x14ac:dyDescent="0.25">
      <c r="A294" s="74" t="e">
        <f>'Activos Consolidados'!#REF!</f>
        <v>#REF!</v>
      </c>
      <c r="B294" s="74" t="e">
        <f>'Activos Consolidados'!#REF!</f>
        <v>#REF!</v>
      </c>
      <c r="C294" s="75" t="e">
        <f>'Activos Consolidados'!#REF!</f>
        <v>#REF!</v>
      </c>
      <c r="D294" s="76" t="e">
        <f>'Activos Consolidados'!#REF!</f>
        <v>#REF!</v>
      </c>
      <c r="E294" s="76" t="e">
        <f>'Activos Consolidados'!#REF!</f>
        <v>#REF!</v>
      </c>
      <c r="F294" s="76" t="e">
        <f>'Activos Consolidados'!#REF!</f>
        <v>#REF!</v>
      </c>
      <c r="G294" s="74" t="e">
        <f>'Activos Consolidados'!#REF!</f>
        <v>#REF!</v>
      </c>
      <c r="H294" s="74" t="e">
        <f>'Activos Consolidados'!#REF!</f>
        <v>#REF!</v>
      </c>
      <c r="I294" s="38" t="e">
        <f>'Activos Consolidados'!#REF!</f>
        <v>#REF!</v>
      </c>
    </row>
    <row r="295" spans="1:9" x14ac:dyDescent="0.25">
      <c r="A295" s="74" t="e">
        <f>'Activos Consolidados'!#REF!</f>
        <v>#REF!</v>
      </c>
      <c r="B295" s="74" t="e">
        <f>'Activos Consolidados'!#REF!</f>
        <v>#REF!</v>
      </c>
      <c r="C295" s="75" t="e">
        <f>'Activos Consolidados'!#REF!</f>
        <v>#REF!</v>
      </c>
      <c r="D295" s="76" t="e">
        <f>'Activos Consolidados'!#REF!</f>
        <v>#REF!</v>
      </c>
      <c r="E295" s="76" t="e">
        <f>'Activos Consolidados'!#REF!</f>
        <v>#REF!</v>
      </c>
      <c r="F295" s="76" t="e">
        <f>'Activos Consolidados'!#REF!</f>
        <v>#REF!</v>
      </c>
      <c r="G295" s="74" t="e">
        <f>'Activos Consolidados'!#REF!</f>
        <v>#REF!</v>
      </c>
      <c r="H295" s="74" t="e">
        <f>'Activos Consolidados'!#REF!</f>
        <v>#REF!</v>
      </c>
      <c r="I295" s="38" t="e">
        <f>'Activos Consolidados'!#REF!</f>
        <v>#REF!</v>
      </c>
    </row>
    <row r="296" spans="1:9" x14ac:dyDescent="0.25">
      <c r="A296" s="74" t="e">
        <f>'Activos Consolidados'!#REF!</f>
        <v>#REF!</v>
      </c>
      <c r="B296" s="74" t="e">
        <f>'Activos Consolidados'!#REF!</f>
        <v>#REF!</v>
      </c>
      <c r="C296" s="75" t="e">
        <f>'Activos Consolidados'!#REF!</f>
        <v>#REF!</v>
      </c>
      <c r="D296" s="76" t="e">
        <f>'Activos Consolidados'!#REF!</f>
        <v>#REF!</v>
      </c>
      <c r="E296" s="76" t="e">
        <f>'Activos Consolidados'!#REF!</f>
        <v>#REF!</v>
      </c>
      <c r="F296" s="76" t="e">
        <f>'Activos Consolidados'!#REF!</f>
        <v>#REF!</v>
      </c>
      <c r="G296" s="74" t="e">
        <f>'Activos Consolidados'!#REF!</f>
        <v>#REF!</v>
      </c>
      <c r="H296" s="74" t="e">
        <f>'Activos Consolidados'!#REF!</f>
        <v>#REF!</v>
      </c>
      <c r="I296" s="38" t="e">
        <f>'Activos Consolidados'!#REF!</f>
        <v>#REF!</v>
      </c>
    </row>
    <row r="297" spans="1:9" x14ac:dyDescent="0.25">
      <c r="A297" s="74" t="e">
        <f>'Activos Consolidados'!#REF!</f>
        <v>#REF!</v>
      </c>
      <c r="B297" s="74" t="e">
        <f>'Activos Consolidados'!#REF!</f>
        <v>#REF!</v>
      </c>
      <c r="C297" s="75" t="e">
        <f>'Activos Consolidados'!#REF!</f>
        <v>#REF!</v>
      </c>
      <c r="D297" s="76" t="e">
        <f>'Activos Consolidados'!#REF!</f>
        <v>#REF!</v>
      </c>
      <c r="E297" s="76" t="e">
        <f>'Activos Consolidados'!#REF!</f>
        <v>#REF!</v>
      </c>
      <c r="F297" s="76" t="e">
        <f>'Activos Consolidados'!#REF!</f>
        <v>#REF!</v>
      </c>
      <c r="G297" s="74" t="e">
        <f>'Activos Consolidados'!#REF!</f>
        <v>#REF!</v>
      </c>
      <c r="H297" s="74" t="e">
        <f>'Activos Consolidados'!#REF!</f>
        <v>#REF!</v>
      </c>
      <c r="I297" s="38" t="e">
        <f>'Activos Consolidados'!#REF!</f>
        <v>#REF!</v>
      </c>
    </row>
    <row r="298" spans="1:9" ht="140.25" x14ac:dyDescent="0.25">
      <c r="A298" s="74" t="str">
        <f>'Activos Consolidados'!G182</f>
        <v>SOLICITUDES DE CERTIFICACIONES CONTRACTUALES</v>
      </c>
      <c r="B298" s="74" t="str">
        <f>'Activos Consolidados'!H182</f>
        <v>N/A</v>
      </c>
      <c r="C298" s="75" t="str">
        <f>'Activos Consolidados'!I182</f>
        <v>Solicitudes de certificaciones contractuales.
La subserie hace referencia a dar respuesta a las solicitudes de certificaciones contractuales que fueron ejecutados con la UPRA , reflejando la gestión del envió de la respuesta a la solicitud esta documentación soportan la gestión pública de la Entidad, en virtud del Decreto 4145 de 2011.</v>
      </c>
      <c r="D298" s="76" t="str">
        <f>'Activos Consolidados'!J182</f>
        <v>CASTELLANO</v>
      </c>
      <c r="E298" s="76" t="str">
        <f>'Activos Consolidados'!K182</f>
        <v>ELECTRÓNICO</v>
      </c>
      <c r="F298" s="76" t="str">
        <f>'Activos Consolidados'!M182</f>
        <v>docx, pdf</v>
      </c>
      <c r="G298" s="74" t="str">
        <f>'Activos Consolidados'!N182</f>
        <v xml:space="preserve">Directivos,Funcionarios, Colaboradores del proceso
</v>
      </c>
      <c r="H298" s="74" t="str">
        <f>'Activos Consolidados'!O182</f>
        <v>Disponible. Información que se puede consultar por solicitud en el archivo central.</v>
      </c>
      <c r="I298" s="38" t="e">
        <f>'Activos Consolidados'!#REF!</f>
        <v>#REF!</v>
      </c>
    </row>
    <row r="299" spans="1:9" x14ac:dyDescent="0.25">
      <c r="A299" s="74" t="e">
        <f>'Activos Consolidados'!#REF!</f>
        <v>#REF!</v>
      </c>
      <c r="B299" s="74" t="e">
        <f>'Activos Consolidados'!#REF!</f>
        <v>#REF!</v>
      </c>
      <c r="C299" s="75" t="e">
        <f>'Activos Consolidados'!#REF!</f>
        <v>#REF!</v>
      </c>
      <c r="D299" s="76" t="e">
        <f>'Activos Consolidados'!#REF!</f>
        <v>#REF!</v>
      </c>
      <c r="E299" s="76" t="e">
        <f>'Activos Consolidados'!#REF!</f>
        <v>#REF!</v>
      </c>
      <c r="F299" s="76" t="e">
        <f>'Activos Consolidados'!#REF!</f>
        <v>#REF!</v>
      </c>
      <c r="G299" s="74" t="e">
        <f>'Activos Consolidados'!#REF!</f>
        <v>#REF!</v>
      </c>
      <c r="H299" s="74" t="e">
        <f>'Activos Consolidados'!#REF!</f>
        <v>#REF!</v>
      </c>
    </row>
    <row r="300" spans="1:9" x14ac:dyDescent="0.25">
      <c r="A300" s="74" t="e">
        <f>'Activos Consolidados'!#REF!</f>
        <v>#REF!</v>
      </c>
      <c r="B300" s="74" t="e">
        <f>'Activos Consolidados'!#REF!</f>
        <v>#REF!</v>
      </c>
      <c r="C300" s="75" t="e">
        <f>'Activos Consolidados'!#REF!</f>
        <v>#REF!</v>
      </c>
      <c r="D300" s="76" t="e">
        <f>'Activos Consolidados'!#REF!</f>
        <v>#REF!</v>
      </c>
      <c r="E300" s="76" t="e">
        <f>'Activos Consolidados'!#REF!</f>
        <v>#REF!</v>
      </c>
      <c r="F300" s="76" t="e">
        <f>'Activos Consolidados'!#REF!</f>
        <v>#REF!</v>
      </c>
      <c r="G300" s="74" t="e">
        <f>'Activos Consolidados'!#REF!</f>
        <v>#REF!</v>
      </c>
      <c r="H300" s="74" t="e">
        <f>'Activos Consolidados'!#REF!</f>
        <v>#REF!</v>
      </c>
    </row>
    <row r="301" spans="1:9" x14ac:dyDescent="0.25">
      <c r="A301" s="74" t="e">
        <f>'Activos Consolidados'!#REF!</f>
        <v>#REF!</v>
      </c>
      <c r="B301" s="74" t="e">
        <f>'Activos Consolidados'!#REF!</f>
        <v>#REF!</v>
      </c>
      <c r="C301" s="75" t="e">
        <f>'Activos Consolidados'!#REF!</f>
        <v>#REF!</v>
      </c>
      <c r="D301" s="76" t="e">
        <f>'Activos Consolidados'!#REF!</f>
        <v>#REF!</v>
      </c>
      <c r="E301" s="76" t="e">
        <f>'Activos Consolidados'!#REF!</f>
        <v>#REF!</v>
      </c>
      <c r="F301" s="76" t="e">
        <f>'Activos Consolidados'!#REF!</f>
        <v>#REF!</v>
      </c>
      <c r="G301" s="74" t="e">
        <f>'Activos Consolidados'!#REF!</f>
        <v>#REF!</v>
      </c>
      <c r="H301" s="74" t="e">
        <f>'Activos Consolidados'!#REF!</f>
        <v>#REF!</v>
      </c>
    </row>
    <row r="302" spans="1:9" ht="51" x14ac:dyDescent="0.25">
      <c r="A302" s="74" t="str">
        <f>'Activos Consolidados'!G183</f>
        <v>N/A</v>
      </c>
      <c r="B302" s="74" t="str">
        <f>'Activos Consolidados'!H183</f>
        <v>Base Contratación de la vigencia.</v>
      </c>
      <c r="C302" s="75" t="str">
        <f>'Activos Consolidados'!I183</f>
        <v>Base información contractual, desarrollada en cada vigencia.</v>
      </c>
      <c r="D302" s="76" t="str">
        <f>'Activos Consolidados'!J183</f>
        <v>CASTELLANO</v>
      </c>
      <c r="E302" s="76" t="str">
        <f>'Activos Consolidados'!K183</f>
        <v>ELECTRÓNICO</v>
      </c>
      <c r="F302" s="76" t="str">
        <f>'Activos Consolidados'!M183</f>
        <v>xlsx</v>
      </c>
      <c r="G302" s="74" t="str">
        <f>'Activos Consolidados'!N183</f>
        <v xml:space="preserve">Directivos,Funcionarios, Colaboradores del proceso
</v>
      </c>
      <c r="H302" s="74" t="str">
        <f>'Activos Consolidados'!O183</f>
        <v>Disponible. Información que se puede consultar por solicitud en el archivo central.</v>
      </c>
    </row>
    <row r="303" spans="1:9" x14ac:dyDescent="0.25">
      <c r="A303" s="74" t="e">
        <f>'Activos Consolidados'!#REF!</f>
        <v>#REF!</v>
      </c>
      <c r="B303" s="74" t="e">
        <f>'Activos Consolidados'!#REF!</f>
        <v>#REF!</v>
      </c>
      <c r="C303" s="75" t="e">
        <f>'Activos Consolidados'!#REF!</f>
        <v>#REF!</v>
      </c>
      <c r="D303" s="76" t="e">
        <f>'Activos Consolidados'!#REF!</f>
        <v>#REF!</v>
      </c>
      <c r="E303" s="76" t="e">
        <f>'Activos Consolidados'!#REF!</f>
        <v>#REF!</v>
      </c>
      <c r="F303" s="76" t="e">
        <f>'Activos Consolidados'!#REF!</f>
        <v>#REF!</v>
      </c>
      <c r="G303" s="74" t="e">
        <f>'Activos Consolidados'!#REF!</f>
        <v>#REF!</v>
      </c>
      <c r="H303" s="74" t="e">
        <f>'Activos Consolidados'!#REF!</f>
        <v>#REF!</v>
      </c>
    </row>
    <row r="304" spans="1:9" x14ac:dyDescent="0.25">
      <c r="A304" s="74" t="e">
        <f>'Activos Consolidados'!#REF!</f>
        <v>#REF!</v>
      </c>
      <c r="B304" s="74" t="e">
        <f>'Activos Consolidados'!#REF!</f>
        <v>#REF!</v>
      </c>
      <c r="C304" s="75" t="e">
        <f>'Activos Consolidados'!#REF!</f>
        <v>#REF!</v>
      </c>
      <c r="D304" s="76" t="e">
        <f>'Activos Consolidados'!#REF!</f>
        <v>#REF!</v>
      </c>
      <c r="E304" s="76" t="e">
        <f>'Activos Consolidados'!#REF!</f>
        <v>#REF!</v>
      </c>
      <c r="F304" s="76" t="e">
        <f>'Activos Consolidados'!#REF!</f>
        <v>#REF!</v>
      </c>
      <c r="G304" s="74" t="e">
        <f>'Activos Consolidados'!#REF!</f>
        <v>#REF!</v>
      </c>
      <c r="H304" s="74" t="e">
        <f>'Activos Consolidados'!#REF!</f>
        <v>#REF!</v>
      </c>
    </row>
    <row r="305" spans="1:8" ht="51" x14ac:dyDescent="0.25">
      <c r="A305" s="74" t="str">
        <f>'Activos Consolidados'!G184</f>
        <v>N/A</v>
      </c>
      <c r="B305" s="74" t="str">
        <f>'Activos Consolidados'!H184</f>
        <v>Referencias cruzadas de expedientes contractuales</v>
      </c>
      <c r="C305" s="75" t="str">
        <f>'Activos Consolidados'!I184</f>
        <v>Se establece conforme a la TRD del proceso los documentos precontractuales que integran el expediente</v>
      </c>
      <c r="D305" s="76" t="str">
        <f>'Activos Consolidados'!J184</f>
        <v>CASTELLANO</v>
      </c>
      <c r="E305" s="76" t="str">
        <f>'Activos Consolidados'!K184</f>
        <v>FÍSICO Y ELECTRÓNICO</v>
      </c>
      <c r="F305" s="76" t="str">
        <f>'Activos Consolidados'!M184</f>
        <v>xlsx, docx, pdf</v>
      </c>
      <c r="G305" s="74" t="str">
        <f>'Activos Consolidados'!N184</f>
        <v>Gestión Contractual 
Gestión Documental</v>
      </c>
      <c r="H305" s="74" t="str">
        <f>'Activos Consolidados'!O184</f>
        <v>Disponible. Información que se puede consultar por solicitud en el archivo central.</v>
      </c>
    </row>
    <row r="306" spans="1:8" ht="89.25" x14ac:dyDescent="0.25">
      <c r="A306" s="74" t="str">
        <f>'Activos Consolidados'!G185</f>
        <v>N/A</v>
      </c>
      <c r="B306" s="74" t="str">
        <f>'Activos Consolidados'!H185</f>
        <v>Tablas de Retención Documental -TRD Publicadas en página WEB</v>
      </c>
      <c r="C306" s="75" t="str">
        <f>'Activos Consolidados'!I185</f>
        <v>Listado de series y subseries con sus correspondientes tipos documentales a los cuales se les asigna el tiempo de permanencia en cada etapa del ciclo vital de los documentos, publicadas en la pagina web de la UPRA.</v>
      </c>
      <c r="D306" s="76" t="str">
        <f>'Activos Consolidados'!J185</f>
        <v>CASTELLANO</v>
      </c>
      <c r="E306" s="76" t="str">
        <f>'Activos Consolidados'!K185</f>
        <v>ELECTRÓNICO</v>
      </c>
      <c r="F306" s="76" t="str">
        <f>'Activos Consolidados'!M185</f>
        <v>PDF</v>
      </c>
      <c r="G306" s="74" t="str">
        <f>'Activos Consolidados'!N185</f>
        <v xml:space="preserve">Ciudadanía
</v>
      </c>
      <c r="H306" s="74" t="str">
        <f>'Activos Consolidados'!O185</f>
        <v>Disponible. Información que se puede consultar por solicitud en el archivo central.</v>
      </c>
    </row>
    <row r="307" spans="1:8" ht="102" x14ac:dyDescent="0.25">
      <c r="A307" s="74" t="str">
        <f>'Activos Consolidados'!G186</f>
        <v>N/A</v>
      </c>
      <c r="B307" s="74" t="str">
        <f>'Activos Consolidados'!H186</f>
        <v>Plan Institucional de Archivos - PINAR-, publicado en página WEB</v>
      </c>
      <c r="C307" s="75" t="str">
        <f>'Activos Consolidados'!I186</f>
        <v>Instrumento archivístico que permite generar cambios planificados, articulando y dando un ordenamiento lógico a los planes y proyectos que en materia archivística formule la Entidad. Publicado en la pagina web de la UPRA.</v>
      </c>
      <c r="D307" s="76" t="str">
        <f>'Activos Consolidados'!J186</f>
        <v>CASTELLANO</v>
      </c>
      <c r="E307" s="76" t="str">
        <f>'Activos Consolidados'!K186</f>
        <v>ELECTRÓNICO</v>
      </c>
      <c r="F307" s="76" t="str">
        <f>'Activos Consolidados'!M186</f>
        <v>PDF</v>
      </c>
      <c r="G307" s="74" t="str">
        <f>'Activos Consolidados'!N186</f>
        <v xml:space="preserve">Ciudadanía
</v>
      </c>
      <c r="H307" s="74" t="str">
        <f>'Activos Consolidados'!O186</f>
        <v>Disponible. Información que se puede consultar por solicitud en el archivo central.</v>
      </c>
    </row>
    <row r="308" spans="1:8" ht="127.5" x14ac:dyDescent="0.25">
      <c r="A308" s="74" t="str">
        <f>'Activos Consolidados'!G187</f>
        <v>N/A</v>
      </c>
      <c r="B308" s="74" t="str">
        <f>'Activos Consolidados'!H187</f>
        <v>Programa de Gestión Documental -PGD-, publicado en página WEB</v>
      </c>
      <c r="C308" s="75" t="str">
        <f>'Activos Consolidados'!I187</f>
        <v>Conjunto de actividades administrativas y técnicas tendientes a la planificación, manejo y organización de la documentación producida y recibida por las entidades, desde su origen hasta su destino final, con el objeto de facilitar su utilización y conservación, publicadas en la página web de la UPRA.</v>
      </c>
      <c r="D308" s="76" t="str">
        <f>'Activos Consolidados'!J187</f>
        <v>CASTELLANO</v>
      </c>
      <c r="E308" s="76" t="str">
        <f>'Activos Consolidados'!K187</f>
        <v>ELECTRÓNICO</v>
      </c>
      <c r="F308" s="76" t="str">
        <f>'Activos Consolidados'!M187</f>
        <v>PDF</v>
      </c>
      <c r="G308" s="74" t="str">
        <f>'Activos Consolidados'!N187</f>
        <v xml:space="preserve">Ciudadanía
</v>
      </c>
      <c r="H308" s="74" t="str">
        <f>'Activos Consolidados'!O187</f>
        <v>Disponible. Información que se puede consultar por solicitud en el archivo central.</v>
      </c>
    </row>
    <row r="309" spans="1:8" ht="76.5" x14ac:dyDescent="0.25">
      <c r="A309" s="74" t="str">
        <f>'Activos Consolidados'!G188</f>
        <v>N/A</v>
      </c>
      <c r="B309" s="74" t="str">
        <f>'Activos Consolidados'!H188</f>
        <v>Formato Único de Inventario Documental -FUID- de eliminación de archivos, publicado en página WEB</v>
      </c>
      <c r="C309" s="75" t="str">
        <f>'Activos Consolidados'!I188</f>
        <v>Instrumento de recuperación de información que describe de manera exacta y precisa las series o asuntos de un fondo documental que se tienen como disposición final de su eliminación.</v>
      </c>
      <c r="D309" s="76" t="str">
        <f>'Activos Consolidados'!J188</f>
        <v>CASTELLANO</v>
      </c>
      <c r="E309" s="76" t="str">
        <f>'Activos Consolidados'!K188</f>
        <v>ELECTRÓNICO</v>
      </c>
      <c r="F309" s="76" t="str">
        <f>'Activos Consolidados'!M188</f>
        <v>PDF</v>
      </c>
      <c r="G309" s="74" t="str">
        <f>'Activos Consolidados'!N188</f>
        <v xml:space="preserve">Ciudadanía
</v>
      </c>
      <c r="H309" s="74" t="str">
        <f>'Activos Consolidados'!O188</f>
        <v>Disponible. Información que se puede consultar por solicitud en el archivo central.</v>
      </c>
    </row>
    <row r="310" spans="1:8" ht="63.75" x14ac:dyDescent="0.25">
      <c r="A310" s="74" t="str">
        <f>'Activos Consolidados'!G189</f>
        <v>N/A</v>
      </c>
      <c r="B310" s="74" t="str">
        <f>'Activos Consolidados'!H189</f>
        <v>Módulo de Administración Parámetros de Archivo</v>
      </c>
      <c r="C310" s="75" t="str">
        <f>'Activos Consolidados'!I189</f>
        <v>Módulo que establece las condiciones y permisos de funcionarios frente a los otros módulos de gestión documental definiendo roles y permisos.</v>
      </c>
      <c r="D310" s="76" t="str">
        <f>'Activos Consolidados'!J189</f>
        <v>CASTELLANO</v>
      </c>
      <c r="E310" s="76" t="str">
        <f>'Activos Consolidados'!K189</f>
        <v>ELECTRÓNICO</v>
      </c>
      <c r="F310" s="76" t="str">
        <f>'Activos Consolidados'!M189</f>
        <v>SQL</v>
      </c>
      <c r="G310" s="74" t="str">
        <f>'Activos Consolidados'!N189</f>
        <v xml:space="preserve">Oficina TIC - Gestión Documental 
</v>
      </c>
      <c r="H310" s="74" t="str">
        <f>'Activos Consolidados'!O189</f>
        <v>Disponible. Información que se puede consultar por solicitud en el archivo central.</v>
      </c>
    </row>
    <row r="311" spans="1:8" ht="51" x14ac:dyDescent="0.25">
      <c r="A311" s="74" t="str">
        <f>'Activos Consolidados'!G190</f>
        <v>N/A</v>
      </c>
      <c r="B311" s="74" t="str">
        <f>'Activos Consolidados'!H190</f>
        <v>Modulo de Cronograma de Transferencias Primarias</v>
      </c>
      <c r="C311" s="75" t="str">
        <f>'Activos Consolidados'!I190</f>
        <v>Módulo que define el cronograma de transferencias documentales primarias para las dependencias y procesos de la entidad.</v>
      </c>
      <c r="D311" s="76" t="str">
        <f>'Activos Consolidados'!J190</f>
        <v>CASTELLANO</v>
      </c>
      <c r="E311" s="76" t="str">
        <f>'Activos Consolidados'!K190</f>
        <v>ELECTRÓNICO</v>
      </c>
      <c r="F311" s="76" t="str">
        <f>'Activos Consolidados'!M190</f>
        <v>SQL</v>
      </c>
      <c r="G311" s="74" t="str">
        <f>'Activos Consolidados'!N190</f>
        <v xml:space="preserve">Directivos, Funcionarios y Colaboradores
</v>
      </c>
      <c r="H311" s="74" t="str">
        <f>'Activos Consolidados'!O190</f>
        <v>Disponible. Información que se puede consultar por solicitud en el archivo central.</v>
      </c>
    </row>
    <row r="312" spans="1:8" ht="51" x14ac:dyDescent="0.25">
      <c r="A312" s="74" t="str">
        <f>'Activos Consolidados'!G191</f>
        <v>N/A</v>
      </c>
      <c r="B312" s="74" t="str">
        <f>'Activos Consolidados'!H191</f>
        <v>Modulo de Gestionar Préstamos Bodega Externa</v>
      </c>
      <c r="C312" s="75" t="str">
        <f>'Activos Consolidados'!I191</f>
        <v xml:space="preserve">Módulo que contiene las solicitudes de préstamo de documentos existentes en el archivo central de la entidad (análogo) y Bodega Externa. </v>
      </c>
      <c r="D312" s="76" t="str">
        <f>'Activos Consolidados'!J191</f>
        <v>CASTELLANO</v>
      </c>
      <c r="E312" s="76" t="str">
        <f>'Activos Consolidados'!K191</f>
        <v>ELECTRÓNICO</v>
      </c>
      <c r="F312" s="76" t="str">
        <f>'Activos Consolidados'!M191</f>
        <v>SQL</v>
      </c>
      <c r="G312" s="74" t="str">
        <f>'Activos Consolidados'!N191</f>
        <v xml:space="preserve">Directivos, Funcionarios y Colaboradores
</v>
      </c>
      <c r="H312" s="74" t="str">
        <f>'Activos Consolidados'!O191</f>
        <v>Disponible. Información que se puede consultar por solicitud en el archivo central.</v>
      </c>
    </row>
    <row r="313" spans="1:8" ht="51" x14ac:dyDescent="0.25">
      <c r="A313" s="74" t="str">
        <f>'Activos Consolidados'!G192</f>
        <v>N/A</v>
      </c>
      <c r="B313" s="74" t="str">
        <f>'Activos Consolidados'!H192</f>
        <v>Modulo de Préstamo de Carpetas de Expedientes</v>
      </c>
      <c r="C313" s="75" t="str">
        <f>'Activos Consolidados'!I192</f>
        <v>Módulo que contiene las solicitudes de préstamo de documentos existentes en el archivo central de la entidad (electrónicos)</v>
      </c>
      <c r="D313" s="76" t="str">
        <f>'Activos Consolidados'!J192</f>
        <v>CASTELLANO</v>
      </c>
      <c r="E313" s="76" t="str">
        <f>'Activos Consolidados'!K192</f>
        <v>ELECTRÓNICO</v>
      </c>
      <c r="F313" s="76" t="str">
        <f>'Activos Consolidados'!M192</f>
        <v>SQL</v>
      </c>
      <c r="G313" s="74" t="str">
        <f>'Activos Consolidados'!N192</f>
        <v xml:space="preserve">Directivos, Funcionarios y Colaboradores
</v>
      </c>
      <c r="H313" s="74" t="str">
        <f>'Activos Consolidados'!O192</f>
        <v>Disponible. Información que se puede consultar por solicitud en el archivo central.</v>
      </c>
    </row>
    <row r="314" spans="1:8" ht="51" x14ac:dyDescent="0.25">
      <c r="A314" s="74" t="str">
        <f>'Activos Consolidados'!G193</f>
        <v>N/A</v>
      </c>
      <c r="B314" s="74" t="str">
        <f>'Activos Consolidados'!H193</f>
        <v>Modulo de Transferencias Documentales Secundarias</v>
      </c>
      <c r="C314" s="75" t="str">
        <f>'Activos Consolidados'!I193</f>
        <v>Módulo que permite el alistamiento de las transferencias documentales secundarias al archivo histórico correspondiente.</v>
      </c>
      <c r="D314" s="76" t="str">
        <f>'Activos Consolidados'!J193</f>
        <v>CASTELLANO</v>
      </c>
      <c r="E314" s="76" t="str">
        <f>'Activos Consolidados'!K193</f>
        <v>ELECTRÓNICO</v>
      </c>
      <c r="F314" s="76" t="str">
        <f>'Activos Consolidados'!M193</f>
        <v>SQL</v>
      </c>
      <c r="G314" s="74" t="str">
        <f>'Activos Consolidados'!N193</f>
        <v xml:space="preserve">Directivos, Funcionarios y Colaboradores
</v>
      </c>
      <c r="H314" s="74" t="str">
        <f>'Activos Consolidados'!O193</f>
        <v>Disponible. Información que se puede consultar por solicitud en el archivo central.</v>
      </c>
    </row>
    <row r="315" spans="1:8" ht="51" x14ac:dyDescent="0.25">
      <c r="A315" s="74" t="str">
        <f>'Activos Consolidados'!G194</f>
        <v>N/A</v>
      </c>
      <c r="B315" s="74" t="str">
        <f>'Activos Consolidados'!H194</f>
        <v>Modulo de Ubicación Física de Expedientes</v>
      </c>
      <c r="C315" s="75" t="str">
        <f>'Activos Consolidados'!I194</f>
        <v>Módulo que contiene la administración de las cajas y carpetas existentes en el archivo central de la entidad (análogo).</v>
      </c>
      <c r="D315" s="76" t="str">
        <f>'Activos Consolidados'!J194</f>
        <v>CASTELLANO</v>
      </c>
      <c r="E315" s="76" t="str">
        <f>'Activos Consolidados'!K194</f>
        <v>ELECTRÓNICO</v>
      </c>
      <c r="F315" s="76" t="str">
        <f>'Activos Consolidados'!M194</f>
        <v>SQL</v>
      </c>
      <c r="G315" s="74" t="str">
        <f>'Activos Consolidados'!N194</f>
        <v xml:space="preserve">Directivos, Funcionarios y Colaboradores
</v>
      </c>
      <c r="H315" s="74" t="str">
        <f>'Activos Consolidados'!O194</f>
        <v>Disponible. Información que se puede consultar por solicitud en el archivo central.</v>
      </c>
    </row>
    <row r="316" spans="1:8" ht="51" x14ac:dyDescent="0.25">
      <c r="A316" s="74" t="str">
        <f>'Activos Consolidados'!G195</f>
        <v>N/A</v>
      </c>
      <c r="B316" s="74" t="str">
        <f>'Activos Consolidados'!H195</f>
        <v>Módulo de Descripción Archivística</v>
      </c>
      <c r="C316" s="75" t="str">
        <f>'Activos Consolidados'!I195</f>
        <v>Módulo que contiene los campos de descripción normalizada para documentos de transferencia documental secundaria.</v>
      </c>
      <c r="D316" s="76" t="str">
        <f>'Activos Consolidados'!J195</f>
        <v>CASTELLANO</v>
      </c>
      <c r="E316" s="76" t="str">
        <f>'Activos Consolidados'!K195</f>
        <v>ELECTRÓNICO</v>
      </c>
      <c r="F316" s="76" t="str">
        <f>'Activos Consolidados'!M195</f>
        <v>SQL</v>
      </c>
      <c r="G316" s="74" t="str">
        <f>'Activos Consolidados'!N195</f>
        <v xml:space="preserve">Directivos, Funcionarios y Colaboradores
</v>
      </c>
      <c r="H316" s="74" t="str">
        <f>'Activos Consolidados'!O195</f>
        <v>Disponible. Información que se puede consultar por solicitud en el archivo central.</v>
      </c>
    </row>
    <row r="317" spans="1:8" ht="51" x14ac:dyDescent="0.25">
      <c r="A317" s="74" t="str">
        <f>'Activos Consolidados'!G196</f>
        <v>N/A</v>
      </c>
      <c r="B317" s="74" t="str">
        <f>'Activos Consolidados'!H196</f>
        <v>Modulo de Transferencias Primarias - Archivo Centralizado</v>
      </c>
      <c r="C317" s="75" t="str">
        <f>'Activos Consolidados'!I196</f>
        <v>Módulo que permite el alistamiento de las transferencias documentales primarias al archivo central</v>
      </c>
      <c r="D317" s="76" t="str">
        <f>'Activos Consolidados'!J196</f>
        <v>CASTELLANO</v>
      </c>
      <c r="E317" s="76" t="str">
        <f>'Activos Consolidados'!K196</f>
        <v>ELECTRÓNICO</v>
      </c>
      <c r="F317" s="76" t="str">
        <f>'Activos Consolidados'!M196</f>
        <v>SQL</v>
      </c>
      <c r="G317" s="74" t="str">
        <f>'Activos Consolidados'!N196</f>
        <v xml:space="preserve">Directivos, Funcionarios y Colaboradores
</v>
      </c>
      <c r="H317" s="74" t="str">
        <f>'Activos Consolidados'!O196</f>
        <v>Disponible. Información que se puede consultar por solicitud en el archivo central.</v>
      </c>
    </row>
    <row r="318" spans="1:8" ht="102" x14ac:dyDescent="0.25">
      <c r="A318" s="74" t="str">
        <f>'Activos Consolidados'!G200</f>
        <v xml:space="preserve">NOTICIAS SITIO WEB </v>
      </c>
      <c r="B318" s="74" t="str">
        <f>'Activos Consolidados'!H200</f>
        <v xml:space="preserve">NOTICIAS SITIO WEB </v>
      </c>
      <c r="C318" s="75" t="str">
        <f>'Activos Consolidados'!I200</f>
        <v>Publicación de noticias sobre eventos, actividades y avances logrados por la entidad en el desarrollo de su misionalidad o de relevancia para el sector agropecuario. Allí se publican noticias a medida que van surgiendo.</v>
      </c>
      <c r="D318" s="76" t="str">
        <f>'Activos Consolidados'!J200</f>
        <v>CASTELLANO</v>
      </c>
      <c r="E318" s="76" t="str">
        <f>'Activos Consolidados'!K200</f>
        <v>ELECTRÓNICO</v>
      </c>
      <c r="F318" s="76" t="str">
        <f>'Activos Consolidados'!M200</f>
        <v>pdf</v>
      </c>
      <c r="G318" s="74" t="str">
        <f>'Activos Consolidados'!N200</f>
        <v>Ciudadanía</v>
      </c>
      <c r="H318" s="74" t="str">
        <f>'Activos Consolidados'!O200</f>
        <v>Disponible. Información que se puede consultar por solicitud en el archivo central.</v>
      </c>
    </row>
    <row r="319" spans="1:8" x14ac:dyDescent="0.25">
      <c r="A319" s="74" t="e">
        <f>'Activos Consolidados'!#REF!</f>
        <v>#REF!</v>
      </c>
      <c r="B319" s="74" t="e">
        <f>'Activos Consolidados'!#REF!</f>
        <v>#REF!</v>
      </c>
      <c r="C319" s="75" t="e">
        <f>'Activos Consolidados'!#REF!</f>
        <v>#REF!</v>
      </c>
      <c r="D319" s="76" t="e">
        <f>'Activos Consolidados'!#REF!</f>
        <v>#REF!</v>
      </c>
      <c r="E319" s="76" t="e">
        <f>'Activos Consolidados'!#REF!</f>
        <v>#REF!</v>
      </c>
      <c r="F319" s="76" t="e">
        <f>'Activos Consolidados'!#REF!</f>
        <v>#REF!</v>
      </c>
      <c r="G319" s="74" t="e">
        <f>'Activos Consolidados'!#REF!</f>
        <v>#REF!</v>
      </c>
      <c r="H319" s="74" t="e">
        <f>'Activos Consolidados'!#REF!</f>
        <v>#REF!</v>
      </c>
    </row>
    <row r="320" spans="1:8" x14ac:dyDescent="0.25">
      <c r="A320" s="74" t="e">
        <f>'Activos Consolidados'!#REF!</f>
        <v>#REF!</v>
      </c>
      <c r="B320" s="74" t="e">
        <f>'Activos Consolidados'!#REF!</f>
        <v>#REF!</v>
      </c>
      <c r="C320" s="75" t="e">
        <f>'Activos Consolidados'!#REF!</f>
        <v>#REF!</v>
      </c>
      <c r="D320" s="76" t="e">
        <f>'Activos Consolidados'!#REF!</f>
        <v>#REF!</v>
      </c>
      <c r="E320" s="76" t="e">
        <f>'Activos Consolidados'!#REF!</f>
        <v>#REF!</v>
      </c>
      <c r="F320" s="76" t="e">
        <f>'Activos Consolidados'!#REF!</f>
        <v>#REF!</v>
      </c>
      <c r="G320" s="74" t="e">
        <f>'Activos Consolidados'!#REF!</f>
        <v>#REF!</v>
      </c>
      <c r="H320" s="74" t="e">
        <f>'Activos Consolidados'!#REF!</f>
        <v>#REF!</v>
      </c>
    </row>
    <row r="321" spans="1:8" x14ac:dyDescent="0.25">
      <c r="A321" s="74" t="e">
        <f>'Activos Consolidados'!#REF!</f>
        <v>#REF!</v>
      </c>
      <c r="B321" s="74" t="e">
        <f>'Activos Consolidados'!#REF!</f>
        <v>#REF!</v>
      </c>
      <c r="C321" s="75" t="e">
        <f>'Activos Consolidados'!#REF!</f>
        <v>#REF!</v>
      </c>
      <c r="D321" s="76" t="e">
        <f>'Activos Consolidados'!#REF!</f>
        <v>#REF!</v>
      </c>
      <c r="E321" s="76" t="e">
        <f>'Activos Consolidados'!#REF!</f>
        <v>#REF!</v>
      </c>
      <c r="F321" s="76" t="e">
        <f>'Activos Consolidados'!#REF!</f>
        <v>#REF!</v>
      </c>
      <c r="G321" s="74" t="e">
        <f>'Activos Consolidados'!#REF!</f>
        <v>#REF!</v>
      </c>
      <c r="H321" s="74" t="e">
        <f>'Activos Consolidados'!#REF!</f>
        <v>#REF!</v>
      </c>
    </row>
    <row r="322" spans="1:8" x14ac:dyDescent="0.25">
      <c r="A322" s="74" t="e">
        <f>'Activos Consolidados'!#REF!</f>
        <v>#REF!</v>
      </c>
      <c r="B322" s="74" t="e">
        <f>'Activos Consolidados'!#REF!</f>
        <v>#REF!</v>
      </c>
      <c r="C322" s="75" t="e">
        <f>'Activos Consolidados'!#REF!</f>
        <v>#REF!</v>
      </c>
      <c r="D322" s="76" t="e">
        <f>'Activos Consolidados'!#REF!</f>
        <v>#REF!</v>
      </c>
      <c r="E322" s="76" t="e">
        <f>'Activos Consolidados'!#REF!</f>
        <v>#REF!</v>
      </c>
      <c r="F322" s="76" t="e">
        <f>'Activos Consolidados'!#REF!</f>
        <v>#REF!</v>
      </c>
      <c r="G322" s="74" t="e">
        <f>'Activos Consolidados'!#REF!</f>
        <v>#REF!</v>
      </c>
      <c r="H322" s="74" t="e">
        <f>'Activos Consolidados'!#REF!</f>
        <v>#REF!</v>
      </c>
    </row>
    <row r="323" spans="1:8" x14ac:dyDescent="0.25">
      <c r="A323" s="74" t="e">
        <f>'Activos Consolidados'!#REF!</f>
        <v>#REF!</v>
      </c>
      <c r="B323" s="74" t="e">
        <f>'Activos Consolidados'!#REF!</f>
        <v>#REF!</v>
      </c>
      <c r="C323" s="75" t="e">
        <f>'Activos Consolidados'!#REF!</f>
        <v>#REF!</v>
      </c>
      <c r="D323" s="76" t="e">
        <f>'Activos Consolidados'!#REF!</f>
        <v>#REF!</v>
      </c>
      <c r="E323" s="76" t="e">
        <f>'Activos Consolidados'!#REF!</f>
        <v>#REF!</v>
      </c>
      <c r="F323" s="76" t="e">
        <f>'Activos Consolidados'!#REF!</f>
        <v>#REF!</v>
      </c>
      <c r="G323" s="74" t="e">
        <f>'Activos Consolidados'!#REF!</f>
        <v>#REF!</v>
      </c>
      <c r="H323" s="74" t="e">
        <f>'Activos Consolidados'!#REF!</f>
        <v>#REF!</v>
      </c>
    </row>
    <row r="324" spans="1:8" x14ac:dyDescent="0.25">
      <c r="A324" s="74" t="e">
        <f>'Activos Consolidados'!#REF!</f>
        <v>#REF!</v>
      </c>
      <c r="B324" s="74" t="e">
        <f>'Activos Consolidados'!#REF!</f>
        <v>#REF!</v>
      </c>
      <c r="C324" s="75" t="e">
        <f>'Activos Consolidados'!#REF!</f>
        <v>#REF!</v>
      </c>
      <c r="D324" s="76" t="e">
        <f>'Activos Consolidados'!#REF!</f>
        <v>#REF!</v>
      </c>
      <c r="E324" s="76" t="e">
        <f>'Activos Consolidados'!#REF!</f>
        <v>#REF!</v>
      </c>
      <c r="F324" s="76" t="e">
        <f>'Activos Consolidados'!#REF!</f>
        <v>#REF!</v>
      </c>
      <c r="G324" s="74" t="e">
        <f>'Activos Consolidados'!#REF!</f>
        <v>#REF!</v>
      </c>
      <c r="H324" s="74" t="e">
        <f>'Activos Consolidados'!#REF!</f>
        <v>#REF!</v>
      </c>
    </row>
    <row r="325" spans="1:8" x14ac:dyDescent="0.25">
      <c r="A325" s="74" t="e">
        <f>'Activos Consolidados'!#REF!</f>
        <v>#REF!</v>
      </c>
      <c r="B325" s="74" t="e">
        <f>'Activos Consolidados'!#REF!</f>
        <v>#REF!</v>
      </c>
      <c r="C325" s="75" t="e">
        <f>'Activos Consolidados'!#REF!</f>
        <v>#REF!</v>
      </c>
      <c r="D325" s="76" t="e">
        <f>'Activos Consolidados'!#REF!</f>
        <v>#REF!</v>
      </c>
      <c r="E325" s="76" t="e">
        <f>'Activos Consolidados'!#REF!</f>
        <v>#REF!</v>
      </c>
      <c r="F325" s="76" t="e">
        <f>'Activos Consolidados'!#REF!</f>
        <v>#REF!</v>
      </c>
      <c r="G325" s="74" t="e">
        <f>'Activos Consolidados'!#REF!</f>
        <v>#REF!</v>
      </c>
      <c r="H325" s="74" t="e">
        <f>'Activos Consolidados'!#REF!</f>
        <v>#REF!</v>
      </c>
    </row>
    <row r="326" spans="1:8" x14ac:dyDescent="0.25">
      <c r="A326" s="74" t="e">
        <f>'Activos Consolidados'!#REF!</f>
        <v>#REF!</v>
      </c>
      <c r="B326" s="74" t="e">
        <f>'Activos Consolidados'!#REF!</f>
        <v>#REF!</v>
      </c>
      <c r="C326" s="75" t="e">
        <f>'Activos Consolidados'!#REF!</f>
        <v>#REF!</v>
      </c>
      <c r="D326" s="76" t="e">
        <f>'Activos Consolidados'!#REF!</f>
        <v>#REF!</v>
      </c>
      <c r="E326" s="76" t="e">
        <f>'Activos Consolidados'!#REF!</f>
        <v>#REF!</v>
      </c>
      <c r="F326" s="76" t="e">
        <f>'Activos Consolidados'!#REF!</f>
        <v>#REF!</v>
      </c>
      <c r="G326" s="74" t="e">
        <f>'Activos Consolidados'!#REF!</f>
        <v>#REF!</v>
      </c>
      <c r="H326" s="74" t="e">
        <f>'Activos Consolidados'!#REF!</f>
        <v>#REF!</v>
      </c>
    </row>
    <row r="327" spans="1:8" x14ac:dyDescent="0.25">
      <c r="A327" s="74" t="e">
        <f>'Activos Consolidados'!#REF!</f>
        <v>#REF!</v>
      </c>
      <c r="B327" s="74" t="e">
        <f>'Activos Consolidados'!#REF!</f>
        <v>#REF!</v>
      </c>
      <c r="C327" s="75" t="e">
        <f>'Activos Consolidados'!#REF!</f>
        <v>#REF!</v>
      </c>
      <c r="D327" s="76" t="e">
        <f>'Activos Consolidados'!#REF!</f>
        <v>#REF!</v>
      </c>
      <c r="E327" s="76" t="e">
        <f>'Activos Consolidados'!#REF!</f>
        <v>#REF!</v>
      </c>
      <c r="F327" s="76" t="e">
        <f>'Activos Consolidados'!#REF!</f>
        <v>#REF!</v>
      </c>
      <c r="G327" s="74" t="e">
        <f>'Activos Consolidados'!#REF!</f>
        <v>#REF!</v>
      </c>
      <c r="H327" s="74" t="e">
        <f>'Activos Consolidados'!#REF!</f>
        <v>#REF!</v>
      </c>
    </row>
    <row r="328" spans="1:8" x14ac:dyDescent="0.25">
      <c r="A328" s="74" t="e">
        <f>'Activos Consolidados'!#REF!</f>
        <v>#REF!</v>
      </c>
      <c r="B328" s="74" t="e">
        <f>'Activos Consolidados'!#REF!</f>
        <v>#REF!</v>
      </c>
      <c r="C328" s="75" t="e">
        <f>'Activos Consolidados'!#REF!</f>
        <v>#REF!</v>
      </c>
      <c r="D328" s="76" t="e">
        <f>'Activos Consolidados'!#REF!</f>
        <v>#REF!</v>
      </c>
      <c r="E328" s="76" t="e">
        <f>'Activos Consolidados'!#REF!</f>
        <v>#REF!</v>
      </c>
      <c r="F328" s="76" t="e">
        <f>'Activos Consolidados'!#REF!</f>
        <v>#REF!</v>
      </c>
      <c r="G328" s="74" t="e">
        <f>'Activos Consolidados'!#REF!</f>
        <v>#REF!</v>
      </c>
      <c r="H328" s="74" t="e">
        <f>'Activos Consolidados'!#REF!</f>
        <v>#REF!</v>
      </c>
    </row>
    <row r="329" spans="1:8" x14ac:dyDescent="0.25">
      <c r="A329" s="74" t="e">
        <f>'Activos Consolidados'!#REF!</f>
        <v>#REF!</v>
      </c>
      <c r="B329" s="74" t="e">
        <f>'Activos Consolidados'!#REF!</f>
        <v>#REF!</v>
      </c>
      <c r="C329" s="75" t="e">
        <f>'Activos Consolidados'!#REF!</f>
        <v>#REF!</v>
      </c>
      <c r="D329" s="76" t="e">
        <f>'Activos Consolidados'!#REF!</f>
        <v>#REF!</v>
      </c>
      <c r="E329" s="76" t="e">
        <f>'Activos Consolidados'!#REF!</f>
        <v>#REF!</v>
      </c>
      <c r="F329" s="76" t="e">
        <f>'Activos Consolidados'!#REF!</f>
        <v>#REF!</v>
      </c>
      <c r="G329" s="74" t="e">
        <f>'Activos Consolidados'!#REF!</f>
        <v>#REF!</v>
      </c>
      <c r="H329" s="74" t="e">
        <f>'Activos Consolidados'!#REF!</f>
        <v>#REF!</v>
      </c>
    </row>
    <row r="330" spans="1:8" x14ac:dyDescent="0.25">
      <c r="A330" s="74" t="e">
        <f>'Activos Consolidados'!#REF!</f>
        <v>#REF!</v>
      </c>
      <c r="B330" s="74" t="e">
        <f>'Activos Consolidados'!#REF!</f>
        <v>#REF!</v>
      </c>
      <c r="C330" s="75" t="e">
        <f>'Activos Consolidados'!#REF!</f>
        <v>#REF!</v>
      </c>
      <c r="D330" s="76" t="e">
        <f>'Activos Consolidados'!#REF!</f>
        <v>#REF!</v>
      </c>
      <c r="E330" s="76" t="e">
        <f>'Activos Consolidados'!#REF!</f>
        <v>#REF!</v>
      </c>
      <c r="F330" s="76" t="e">
        <f>'Activos Consolidados'!#REF!</f>
        <v>#REF!</v>
      </c>
      <c r="G330" s="74" t="e">
        <f>'Activos Consolidados'!#REF!</f>
        <v>#REF!</v>
      </c>
      <c r="H330" s="74" t="e">
        <f>'Activos Consolidados'!#REF!</f>
        <v>#REF!</v>
      </c>
    </row>
    <row r="331" spans="1:8" x14ac:dyDescent="0.25">
      <c r="A331" s="74" t="e">
        <f>'Activos Consolidados'!#REF!</f>
        <v>#REF!</v>
      </c>
      <c r="B331" s="74" t="e">
        <f>'Activos Consolidados'!#REF!</f>
        <v>#REF!</v>
      </c>
      <c r="C331" s="75" t="e">
        <f>'Activos Consolidados'!#REF!</f>
        <v>#REF!</v>
      </c>
      <c r="D331" s="76" t="e">
        <f>'Activos Consolidados'!#REF!</f>
        <v>#REF!</v>
      </c>
      <c r="E331" s="76" t="e">
        <f>'Activos Consolidados'!#REF!</f>
        <v>#REF!</v>
      </c>
      <c r="F331" s="76" t="e">
        <f>'Activos Consolidados'!#REF!</f>
        <v>#REF!</v>
      </c>
      <c r="G331" s="74" t="e">
        <f>'Activos Consolidados'!#REF!</f>
        <v>#REF!</v>
      </c>
      <c r="H331" s="74" t="e">
        <f>'Activos Consolidados'!#REF!</f>
        <v>#REF!</v>
      </c>
    </row>
    <row r="332" spans="1:8" x14ac:dyDescent="0.25">
      <c r="A332" s="74" t="e">
        <f>'Activos Consolidados'!#REF!</f>
        <v>#REF!</v>
      </c>
      <c r="B332" s="74" t="e">
        <f>'Activos Consolidados'!#REF!</f>
        <v>#REF!</v>
      </c>
      <c r="C332" s="75" t="e">
        <f>'Activos Consolidados'!#REF!</f>
        <v>#REF!</v>
      </c>
      <c r="D332" s="76" t="e">
        <f>'Activos Consolidados'!#REF!</f>
        <v>#REF!</v>
      </c>
      <c r="E332" s="76" t="e">
        <f>'Activos Consolidados'!#REF!</f>
        <v>#REF!</v>
      </c>
      <c r="F332" s="76" t="e">
        <f>'Activos Consolidados'!#REF!</f>
        <v>#REF!</v>
      </c>
      <c r="G332" s="74" t="e">
        <f>'Activos Consolidados'!#REF!</f>
        <v>#REF!</v>
      </c>
      <c r="H332" s="74" t="e">
        <f>'Activos Consolidados'!#REF!</f>
        <v>#REF!</v>
      </c>
    </row>
    <row r="333" spans="1:8" x14ac:dyDescent="0.25">
      <c r="A333" s="74" t="e">
        <f>'Activos Consolidados'!#REF!</f>
        <v>#REF!</v>
      </c>
      <c r="B333" s="74" t="e">
        <f>'Activos Consolidados'!#REF!</f>
        <v>#REF!</v>
      </c>
      <c r="C333" s="75" t="e">
        <f>'Activos Consolidados'!#REF!</f>
        <v>#REF!</v>
      </c>
      <c r="D333" s="76" t="e">
        <f>'Activos Consolidados'!#REF!</f>
        <v>#REF!</v>
      </c>
      <c r="E333" s="76" t="e">
        <f>'Activos Consolidados'!#REF!</f>
        <v>#REF!</v>
      </c>
      <c r="F333" s="76" t="e">
        <f>'Activos Consolidados'!#REF!</f>
        <v>#REF!</v>
      </c>
      <c r="G333" s="74" t="e">
        <f>'Activos Consolidados'!#REF!</f>
        <v>#REF!</v>
      </c>
      <c r="H333" s="74" t="e">
        <f>'Activos Consolidados'!#REF!</f>
        <v>#REF!</v>
      </c>
    </row>
    <row r="334" spans="1:8" x14ac:dyDescent="0.25">
      <c r="A334" s="74" t="e">
        <f>'Activos Consolidados'!#REF!</f>
        <v>#REF!</v>
      </c>
      <c r="B334" s="74" t="e">
        <f>'Activos Consolidados'!#REF!</f>
        <v>#REF!</v>
      </c>
      <c r="C334" s="75" t="e">
        <f>'Activos Consolidados'!#REF!</f>
        <v>#REF!</v>
      </c>
      <c r="D334" s="76" t="e">
        <f>'Activos Consolidados'!#REF!</f>
        <v>#REF!</v>
      </c>
      <c r="E334" s="76" t="e">
        <f>'Activos Consolidados'!#REF!</f>
        <v>#REF!</v>
      </c>
      <c r="F334" s="76" t="e">
        <f>'Activos Consolidados'!#REF!</f>
        <v>#REF!</v>
      </c>
      <c r="G334" s="74" t="e">
        <f>'Activos Consolidados'!#REF!</f>
        <v>#REF!</v>
      </c>
      <c r="H334" s="74" t="e">
        <f>'Activos Consolidados'!#REF!</f>
        <v>#REF!</v>
      </c>
    </row>
    <row r="335" spans="1:8" x14ac:dyDescent="0.25">
      <c r="A335" s="74" t="e">
        <f>'Activos Consolidados'!#REF!</f>
        <v>#REF!</v>
      </c>
      <c r="B335" s="74" t="e">
        <f>'Activos Consolidados'!#REF!</f>
        <v>#REF!</v>
      </c>
      <c r="C335" s="75" t="e">
        <f>'Activos Consolidados'!#REF!</f>
        <v>#REF!</v>
      </c>
      <c r="D335" s="76" t="e">
        <f>'Activos Consolidados'!#REF!</f>
        <v>#REF!</v>
      </c>
      <c r="E335" s="76" t="e">
        <f>'Activos Consolidados'!#REF!</f>
        <v>#REF!</v>
      </c>
      <c r="F335" s="76" t="e">
        <f>'Activos Consolidados'!#REF!</f>
        <v>#REF!</v>
      </c>
      <c r="G335" s="74" t="e">
        <f>'Activos Consolidados'!#REF!</f>
        <v>#REF!</v>
      </c>
      <c r="H335" s="74" t="e">
        <f>'Activos Consolidados'!#REF!</f>
        <v>#REF!</v>
      </c>
    </row>
    <row r="336" spans="1:8" x14ac:dyDescent="0.25">
      <c r="A336" s="74" t="e">
        <f>'Activos Consolidados'!#REF!</f>
        <v>#REF!</v>
      </c>
      <c r="B336" s="74" t="e">
        <f>'Activos Consolidados'!#REF!</f>
        <v>#REF!</v>
      </c>
      <c r="C336" s="75" t="e">
        <f>'Activos Consolidados'!#REF!</f>
        <v>#REF!</v>
      </c>
      <c r="D336" s="76" t="e">
        <f>'Activos Consolidados'!#REF!</f>
        <v>#REF!</v>
      </c>
      <c r="E336" s="76" t="e">
        <f>'Activos Consolidados'!#REF!</f>
        <v>#REF!</v>
      </c>
      <c r="F336" s="76" t="e">
        <f>'Activos Consolidados'!#REF!</f>
        <v>#REF!</v>
      </c>
      <c r="G336" s="74" t="e">
        <f>'Activos Consolidados'!#REF!</f>
        <v>#REF!</v>
      </c>
      <c r="H336" s="74" t="e">
        <f>'Activos Consolidados'!#REF!</f>
        <v>#REF!</v>
      </c>
    </row>
    <row r="337" spans="1:8" x14ac:dyDescent="0.25">
      <c r="A337" s="74" t="e">
        <f>'Activos Consolidados'!#REF!</f>
        <v>#REF!</v>
      </c>
      <c r="B337" s="74" t="e">
        <f>'Activos Consolidados'!#REF!</f>
        <v>#REF!</v>
      </c>
      <c r="C337" s="75" t="e">
        <f>'Activos Consolidados'!#REF!</f>
        <v>#REF!</v>
      </c>
      <c r="D337" s="76" t="e">
        <f>'Activos Consolidados'!#REF!</f>
        <v>#REF!</v>
      </c>
      <c r="E337" s="76" t="e">
        <f>'Activos Consolidados'!#REF!</f>
        <v>#REF!</v>
      </c>
      <c r="F337" s="76" t="e">
        <f>'Activos Consolidados'!#REF!</f>
        <v>#REF!</v>
      </c>
      <c r="G337" s="74" t="e">
        <f>'Activos Consolidados'!#REF!</f>
        <v>#REF!</v>
      </c>
      <c r="H337" s="74" t="e">
        <f>'Activos Consolidados'!#REF!</f>
        <v>#REF!</v>
      </c>
    </row>
    <row r="338" spans="1:8" x14ac:dyDescent="0.25">
      <c r="A338" s="74" t="e">
        <f>'Activos Consolidados'!#REF!</f>
        <v>#REF!</v>
      </c>
      <c r="B338" s="74" t="e">
        <f>'Activos Consolidados'!#REF!</f>
        <v>#REF!</v>
      </c>
      <c r="C338" s="75" t="e">
        <f>'Activos Consolidados'!#REF!</f>
        <v>#REF!</v>
      </c>
      <c r="D338" s="76" t="e">
        <f>'Activos Consolidados'!#REF!</f>
        <v>#REF!</v>
      </c>
      <c r="E338" s="76" t="e">
        <f>'Activos Consolidados'!#REF!</f>
        <v>#REF!</v>
      </c>
      <c r="F338" s="76" t="e">
        <f>'Activos Consolidados'!#REF!</f>
        <v>#REF!</v>
      </c>
      <c r="G338" s="74" t="e">
        <f>'Activos Consolidados'!#REF!</f>
        <v>#REF!</v>
      </c>
      <c r="H338" s="74" t="e">
        <f>'Activos Consolidados'!#REF!</f>
        <v>#REF!</v>
      </c>
    </row>
    <row r="339" spans="1:8" x14ac:dyDescent="0.25">
      <c r="A339" s="74" t="e">
        <f>'Activos Consolidados'!#REF!</f>
        <v>#REF!</v>
      </c>
      <c r="B339" s="74" t="e">
        <f>'Activos Consolidados'!#REF!</f>
        <v>#REF!</v>
      </c>
      <c r="C339" s="75" t="e">
        <f>'Activos Consolidados'!#REF!</f>
        <v>#REF!</v>
      </c>
      <c r="D339" s="76" t="e">
        <f>'Activos Consolidados'!#REF!</f>
        <v>#REF!</v>
      </c>
      <c r="E339" s="76" t="e">
        <f>'Activos Consolidados'!#REF!</f>
        <v>#REF!</v>
      </c>
      <c r="F339" s="76" t="e">
        <f>'Activos Consolidados'!#REF!</f>
        <v>#REF!</v>
      </c>
      <c r="G339" s="74" t="e">
        <f>'Activos Consolidados'!#REF!</f>
        <v>#REF!</v>
      </c>
      <c r="H339" s="74" t="e">
        <f>'Activos Consolidados'!#REF!</f>
        <v>#REF!</v>
      </c>
    </row>
    <row r="340" spans="1:8" x14ac:dyDescent="0.25">
      <c r="A340" s="74" t="e">
        <f>'Activos Consolidados'!#REF!</f>
        <v>#REF!</v>
      </c>
      <c r="B340" s="74" t="e">
        <f>'Activos Consolidados'!#REF!</f>
        <v>#REF!</v>
      </c>
      <c r="C340" s="75" t="e">
        <f>'Activos Consolidados'!#REF!</f>
        <v>#REF!</v>
      </c>
      <c r="D340" s="76" t="e">
        <f>'Activos Consolidados'!#REF!</f>
        <v>#REF!</v>
      </c>
      <c r="E340" s="76" t="e">
        <f>'Activos Consolidados'!#REF!</f>
        <v>#REF!</v>
      </c>
      <c r="F340" s="76" t="e">
        <f>'Activos Consolidados'!#REF!</f>
        <v>#REF!</v>
      </c>
      <c r="G340" s="74" t="e">
        <f>'Activos Consolidados'!#REF!</f>
        <v>#REF!</v>
      </c>
      <c r="H340" s="74" t="e">
        <f>'Activos Consolidados'!#REF!</f>
        <v>#REF!</v>
      </c>
    </row>
    <row r="341" spans="1:8" x14ac:dyDescent="0.25">
      <c r="A341" s="74" t="e">
        <f>'Activos Consolidados'!#REF!</f>
        <v>#REF!</v>
      </c>
      <c r="B341" s="74" t="e">
        <f>'Activos Consolidados'!#REF!</f>
        <v>#REF!</v>
      </c>
      <c r="C341" s="75" t="e">
        <f>'Activos Consolidados'!#REF!</f>
        <v>#REF!</v>
      </c>
      <c r="D341" s="76" t="e">
        <f>'Activos Consolidados'!#REF!</f>
        <v>#REF!</v>
      </c>
      <c r="E341" s="76" t="e">
        <f>'Activos Consolidados'!#REF!</f>
        <v>#REF!</v>
      </c>
      <c r="F341" s="76" t="e">
        <f>'Activos Consolidados'!#REF!</f>
        <v>#REF!</v>
      </c>
      <c r="G341" s="74" t="e">
        <f>'Activos Consolidados'!#REF!</f>
        <v>#REF!</v>
      </c>
      <c r="H341" s="74" t="e">
        <f>'Activos Consolidados'!#REF!</f>
        <v>#REF!</v>
      </c>
    </row>
    <row r="342" spans="1:8" x14ac:dyDescent="0.25">
      <c r="A342" s="74" t="e">
        <f>'Activos Consolidados'!#REF!</f>
        <v>#REF!</v>
      </c>
      <c r="B342" s="74" t="e">
        <f>'Activos Consolidados'!#REF!</f>
        <v>#REF!</v>
      </c>
      <c r="C342" s="75" t="e">
        <f>'Activos Consolidados'!#REF!</f>
        <v>#REF!</v>
      </c>
      <c r="D342" s="76" t="e">
        <f>'Activos Consolidados'!#REF!</f>
        <v>#REF!</v>
      </c>
      <c r="E342" s="76" t="e">
        <f>'Activos Consolidados'!#REF!</f>
        <v>#REF!</v>
      </c>
      <c r="F342" s="76" t="e">
        <f>'Activos Consolidados'!#REF!</f>
        <v>#REF!</v>
      </c>
      <c r="G342" s="74" t="e">
        <f>'Activos Consolidados'!#REF!</f>
        <v>#REF!</v>
      </c>
      <c r="H342" s="74" t="e">
        <f>'Activos Consolidados'!#REF!</f>
        <v>#REF!</v>
      </c>
    </row>
    <row r="343" spans="1:8" x14ac:dyDescent="0.25">
      <c r="A343" s="74" t="e">
        <f>'Activos Consolidados'!#REF!</f>
        <v>#REF!</v>
      </c>
      <c r="B343" s="74" t="e">
        <f>'Activos Consolidados'!#REF!</f>
        <v>#REF!</v>
      </c>
      <c r="C343" s="75" t="e">
        <f>'Activos Consolidados'!#REF!</f>
        <v>#REF!</v>
      </c>
      <c r="D343" s="76" t="e">
        <f>'Activos Consolidados'!#REF!</f>
        <v>#REF!</v>
      </c>
      <c r="E343" s="76" t="e">
        <f>'Activos Consolidados'!#REF!</f>
        <v>#REF!</v>
      </c>
      <c r="F343" s="76" t="e">
        <f>'Activos Consolidados'!#REF!</f>
        <v>#REF!</v>
      </c>
      <c r="G343" s="74" t="e">
        <f>'Activos Consolidados'!#REF!</f>
        <v>#REF!</v>
      </c>
      <c r="H343" s="74" t="e">
        <f>'Activos Consolidados'!#REF!</f>
        <v>#REF!</v>
      </c>
    </row>
    <row r="344" spans="1:8" x14ac:dyDescent="0.25">
      <c r="A344" s="74" t="e">
        <f>'Activos Consolidados'!#REF!</f>
        <v>#REF!</v>
      </c>
      <c r="B344" s="74" t="e">
        <f>'Activos Consolidados'!#REF!</f>
        <v>#REF!</v>
      </c>
      <c r="C344" s="75" t="e">
        <f>'Activos Consolidados'!#REF!</f>
        <v>#REF!</v>
      </c>
      <c r="D344" s="76" t="e">
        <f>'Activos Consolidados'!#REF!</f>
        <v>#REF!</v>
      </c>
      <c r="E344" s="76" t="e">
        <f>'Activos Consolidados'!#REF!</f>
        <v>#REF!</v>
      </c>
      <c r="F344" s="76" t="e">
        <f>'Activos Consolidados'!#REF!</f>
        <v>#REF!</v>
      </c>
      <c r="G344" s="74" t="e">
        <f>'Activos Consolidados'!#REF!</f>
        <v>#REF!</v>
      </c>
      <c r="H344" s="74" t="e">
        <f>'Activos Consolidados'!#REF!</f>
        <v>#REF!</v>
      </c>
    </row>
    <row r="345" spans="1:8" x14ac:dyDescent="0.25">
      <c r="A345" s="74" t="e">
        <f>'Activos Consolidados'!#REF!</f>
        <v>#REF!</v>
      </c>
      <c r="B345" s="74" t="e">
        <f>'Activos Consolidados'!#REF!</f>
        <v>#REF!</v>
      </c>
      <c r="C345" s="75" t="e">
        <f>'Activos Consolidados'!#REF!</f>
        <v>#REF!</v>
      </c>
      <c r="D345" s="76" t="e">
        <f>'Activos Consolidados'!#REF!</f>
        <v>#REF!</v>
      </c>
      <c r="E345" s="76" t="e">
        <f>'Activos Consolidados'!#REF!</f>
        <v>#REF!</v>
      </c>
      <c r="F345" s="76" t="e">
        <f>'Activos Consolidados'!#REF!</f>
        <v>#REF!</v>
      </c>
      <c r="G345" s="74" t="e">
        <f>'Activos Consolidados'!#REF!</f>
        <v>#REF!</v>
      </c>
      <c r="H345" s="74" t="e">
        <f>'Activos Consolidados'!#REF!</f>
        <v>#REF!</v>
      </c>
    </row>
    <row r="346" spans="1:8" x14ac:dyDescent="0.25">
      <c r="A346" s="74" t="e">
        <f>'Activos Consolidados'!#REF!</f>
        <v>#REF!</v>
      </c>
      <c r="B346" s="74" t="e">
        <f>'Activos Consolidados'!#REF!</f>
        <v>#REF!</v>
      </c>
      <c r="C346" s="75" t="e">
        <f>'Activos Consolidados'!#REF!</f>
        <v>#REF!</v>
      </c>
      <c r="D346" s="76" t="e">
        <f>'Activos Consolidados'!#REF!</f>
        <v>#REF!</v>
      </c>
      <c r="E346" s="76" t="e">
        <f>'Activos Consolidados'!#REF!</f>
        <v>#REF!</v>
      </c>
      <c r="F346" s="76" t="e">
        <f>'Activos Consolidados'!#REF!</f>
        <v>#REF!</v>
      </c>
      <c r="G346" s="74" t="e">
        <f>'Activos Consolidados'!#REF!</f>
        <v>#REF!</v>
      </c>
      <c r="H346" s="74" t="e">
        <f>'Activos Consolidados'!#REF!</f>
        <v>#REF!</v>
      </c>
    </row>
    <row r="347" spans="1:8" x14ac:dyDescent="0.25">
      <c r="A347" s="74" t="e">
        <f>'Activos Consolidados'!#REF!</f>
        <v>#REF!</v>
      </c>
      <c r="B347" s="74" t="e">
        <f>'Activos Consolidados'!#REF!</f>
        <v>#REF!</v>
      </c>
      <c r="C347" s="75" t="e">
        <f>'Activos Consolidados'!#REF!</f>
        <v>#REF!</v>
      </c>
      <c r="D347" s="76" t="e">
        <f>'Activos Consolidados'!#REF!</f>
        <v>#REF!</v>
      </c>
      <c r="E347" s="76" t="e">
        <f>'Activos Consolidados'!#REF!</f>
        <v>#REF!</v>
      </c>
      <c r="F347" s="76" t="e">
        <f>'Activos Consolidados'!#REF!</f>
        <v>#REF!</v>
      </c>
      <c r="G347" s="74" t="e">
        <f>'Activos Consolidados'!#REF!</f>
        <v>#REF!</v>
      </c>
      <c r="H347" s="74" t="e">
        <f>'Activos Consolidados'!#REF!</f>
        <v>#REF!</v>
      </c>
    </row>
    <row r="348" spans="1:8" x14ac:dyDescent="0.25">
      <c r="A348" s="74" t="e">
        <f>'Activos Consolidados'!#REF!</f>
        <v>#REF!</v>
      </c>
      <c r="B348" s="74" t="e">
        <f>'Activos Consolidados'!#REF!</f>
        <v>#REF!</v>
      </c>
      <c r="C348" s="75" t="e">
        <f>'Activos Consolidados'!#REF!</f>
        <v>#REF!</v>
      </c>
      <c r="D348" s="76" t="e">
        <f>'Activos Consolidados'!#REF!</f>
        <v>#REF!</v>
      </c>
      <c r="E348" s="76" t="e">
        <f>'Activos Consolidados'!#REF!</f>
        <v>#REF!</v>
      </c>
      <c r="F348" s="76" t="e">
        <f>'Activos Consolidados'!#REF!</f>
        <v>#REF!</v>
      </c>
      <c r="G348" s="74" t="e">
        <f>'Activos Consolidados'!#REF!</f>
        <v>#REF!</v>
      </c>
      <c r="H348" s="74" t="e">
        <f>'Activos Consolidados'!#REF!</f>
        <v>#REF!</v>
      </c>
    </row>
    <row r="349" spans="1:8" x14ac:dyDescent="0.25">
      <c r="A349" s="74" t="e">
        <f>'Activos Consolidados'!#REF!</f>
        <v>#REF!</v>
      </c>
      <c r="B349" s="74" t="e">
        <f>'Activos Consolidados'!#REF!</f>
        <v>#REF!</v>
      </c>
      <c r="C349" s="75" t="e">
        <f>'Activos Consolidados'!#REF!</f>
        <v>#REF!</v>
      </c>
      <c r="D349" s="76" t="e">
        <f>'Activos Consolidados'!#REF!</f>
        <v>#REF!</v>
      </c>
      <c r="E349" s="76" t="e">
        <f>'Activos Consolidados'!#REF!</f>
        <v>#REF!</v>
      </c>
      <c r="F349" s="76" t="e">
        <f>'Activos Consolidados'!#REF!</f>
        <v>#REF!</v>
      </c>
      <c r="G349" s="74" t="e">
        <f>'Activos Consolidados'!#REF!</f>
        <v>#REF!</v>
      </c>
      <c r="H349" s="74" t="e">
        <f>'Activos Consolidados'!#REF!</f>
        <v>#REF!</v>
      </c>
    </row>
    <row r="350" spans="1:8" x14ac:dyDescent="0.25">
      <c r="A350" s="74" t="e">
        <f>'Activos Consolidados'!#REF!</f>
        <v>#REF!</v>
      </c>
      <c r="B350" s="74" t="e">
        <f>'Activos Consolidados'!#REF!</f>
        <v>#REF!</v>
      </c>
      <c r="C350" s="75" t="e">
        <f>'Activos Consolidados'!#REF!</f>
        <v>#REF!</v>
      </c>
      <c r="D350" s="76" t="e">
        <f>'Activos Consolidados'!#REF!</f>
        <v>#REF!</v>
      </c>
      <c r="E350" s="76" t="e">
        <f>'Activos Consolidados'!#REF!</f>
        <v>#REF!</v>
      </c>
      <c r="F350" s="76" t="e">
        <f>'Activos Consolidados'!#REF!</f>
        <v>#REF!</v>
      </c>
      <c r="G350" s="74" t="e">
        <f>'Activos Consolidados'!#REF!</f>
        <v>#REF!</v>
      </c>
      <c r="H350" s="74" t="e">
        <f>'Activos Consolidados'!#REF!</f>
        <v>#REF!</v>
      </c>
    </row>
    <row r="351" spans="1:8" x14ac:dyDescent="0.25">
      <c r="A351" s="74" t="e">
        <f>'Activos Consolidados'!#REF!</f>
        <v>#REF!</v>
      </c>
      <c r="B351" s="74" t="e">
        <f>'Activos Consolidados'!#REF!</f>
        <v>#REF!</v>
      </c>
      <c r="C351" s="75" t="e">
        <f>'Activos Consolidados'!#REF!</f>
        <v>#REF!</v>
      </c>
      <c r="D351" s="76" t="e">
        <f>'Activos Consolidados'!#REF!</f>
        <v>#REF!</v>
      </c>
      <c r="E351" s="76" t="e">
        <f>'Activos Consolidados'!#REF!</f>
        <v>#REF!</v>
      </c>
      <c r="F351" s="76" t="e">
        <f>'Activos Consolidados'!#REF!</f>
        <v>#REF!</v>
      </c>
      <c r="G351" s="74" t="e">
        <f>'Activos Consolidados'!#REF!</f>
        <v>#REF!</v>
      </c>
      <c r="H351" s="74" t="e">
        <f>'Activos Consolidados'!#REF!</f>
        <v>#REF!</v>
      </c>
    </row>
    <row r="352" spans="1:8" x14ac:dyDescent="0.25">
      <c r="A352" s="74" t="e">
        <f>'Activos Consolidados'!#REF!</f>
        <v>#REF!</v>
      </c>
      <c r="B352" s="74" t="e">
        <f>'Activos Consolidados'!#REF!</f>
        <v>#REF!</v>
      </c>
      <c r="C352" s="75" t="e">
        <f>'Activos Consolidados'!#REF!</f>
        <v>#REF!</v>
      </c>
      <c r="D352" s="76" t="e">
        <f>'Activos Consolidados'!#REF!</f>
        <v>#REF!</v>
      </c>
      <c r="E352" s="76" t="e">
        <f>'Activos Consolidados'!#REF!</f>
        <v>#REF!</v>
      </c>
      <c r="F352" s="76" t="e">
        <f>'Activos Consolidados'!#REF!</f>
        <v>#REF!</v>
      </c>
      <c r="G352" s="74" t="e">
        <f>'Activos Consolidados'!#REF!</f>
        <v>#REF!</v>
      </c>
      <c r="H352" s="74" t="e">
        <f>'Activos Consolidados'!#REF!</f>
        <v>#REF!</v>
      </c>
    </row>
    <row r="353" spans="1:8" x14ac:dyDescent="0.25">
      <c r="A353" s="74" t="e">
        <f>'Activos Consolidados'!#REF!</f>
        <v>#REF!</v>
      </c>
      <c r="B353" s="74" t="e">
        <f>'Activos Consolidados'!#REF!</f>
        <v>#REF!</v>
      </c>
      <c r="C353" s="75" t="e">
        <f>'Activos Consolidados'!#REF!</f>
        <v>#REF!</v>
      </c>
      <c r="D353" s="76" t="e">
        <f>'Activos Consolidados'!#REF!</f>
        <v>#REF!</v>
      </c>
      <c r="E353" s="76" t="e">
        <f>'Activos Consolidados'!#REF!</f>
        <v>#REF!</v>
      </c>
      <c r="F353" s="76" t="e">
        <f>'Activos Consolidados'!#REF!</f>
        <v>#REF!</v>
      </c>
      <c r="G353" s="74" t="e">
        <f>'Activos Consolidados'!#REF!</f>
        <v>#REF!</v>
      </c>
      <c r="H353" s="74" t="e">
        <f>'Activos Consolidados'!#REF!</f>
        <v>#REF!</v>
      </c>
    </row>
    <row r="354" spans="1:8" x14ac:dyDescent="0.25">
      <c r="A354" s="74" t="e">
        <f>'Activos Consolidados'!#REF!</f>
        <v>#REF!</v>
      </c>
      <c r="B354" s="74" t="e">
        <f>'Activos Consolidados'!#REF!</f>
        <v>#REF!</v>
      </c>
      <c r="C354" s="75" t="e">
        <f>'Activos Consolidados'!#REF!</f>
        <v>#REF!</v>
      </c>
      <c r="D354" s="76" t="e">
        <f>'Activos Consolidados'!#REF!</f>
        <v>#REF!</v>
      </c>
      <c r="E354" s="76" t="e">
        <f>'Activos Consolidados'!#REF!</f>
        <v>#REF!</v>
      </c>
      <c r="F354" s="76" t="e">
        <f>'Activos Consolidados'!#REF!</f>
        <v>#REF!</v>
      </c>
      <c r="G354" s="74" t="e">
        <f>'Activos Consolidados'!#REF!</f>
        <v>#REF!</v>
      </c>
      <c r="H354" s="74" t="e">
        <f>'Activos Consolidados'!#REF!</f>
        <v>#REF!</v>
      </c>
    </row>
    <row r="355" spans="1:8" x14ac:dyDescent="0.25">
      <c r="A355" s="74" t="e">
        <f>'Activos Consolidados'!#REF!</f>
        <v>#REF!</v>
      </c>
      <c r="B355" s="74" t="e">
        <f>'Activos Consolidados'!#REF!</f>
        <v>#REF!</v>
      </c>
      <c r="C355" s="75" t="e">
        <f>'Activos Consolidados'!#REF!</f>
        <v>#REF!</v>
      </c>
      <c r="D355" s="76" t="e">
        <f>'Activos Consolidados'!#REF!</f>
        <v>#REF!</v>
      </c>
      <c r="E355" s="76" t="e">
        <f>'Activos Consolidados'!#REF!</f>
        <v>#REF!</v>
      </c>
      <c r="F355" s="76" t="e">
        <f>'Activos Consolidados'!#REF!</f>
        <v>#REF!</v>
      </c>
      <c r="G355" s="74" t="e">
        <f>'Activos Consolidados'!#REF!</f>
        <v>#REF!</v>
      </c>
      <c r="H355" s="74" t="e">
        <f>'Activos Consolidados'!#REF!</f>
        <v>#REF!</v>
      </c>
    </row>
    <row r="356" spans="1:8" x14ac:dyDescent="0.25">
      <c r="A356" s="74" t="e">
        <f>'Activos Consolidados'!#REF!</f>
        <v>#REF!</v>
      </c>
      <c r="B356" s="74" t="e">
        <f>'Activos Consolidados'!#REF!</f>
        <v>#REF!</v>
      </c>
      <c r="C356" s="75" t="e">
        <f>'Activos Consolidados'!#REF!</f>
        <v>#REF!</v>
      </c>
      <c r="D356" s="76" t="e">
        <f>'Activos Consolidados'!#REF!</f>
        <v>#REF!</v>
      </c>
      <c r="E356" s="76" t="e">
        <f>'Activos Consolidados'!#REF!</f>
        <v>#REF!</v>
      </c>
      <c r="F356" s="76" t="e">
        <f>'Activos Consolidados'!#REF!</f>
        <v>#REF!</v>
      </c>
      <c r="G356" s="74" t="e">
        <f>'Activos Consolidados'!#REF!</f>
        <v>#REF!</v>
      </c>
      <c r="H356" s="74" t="e">
        <f>'Activos Consolidados'!#REF!</f>
        <v>#REF!</v>
      </c>
    </row>
    <row r="357" spans="1:8" x14ac:dyDescent="0.25">
      <c r="A357" s="74" t="e">
        <f>'Activos Consolidados'!#REF!</f>
        <v>#REF!</v>
      </c>
      <c r="B357" s="74" t="e">
        <f>'Activos Consolidados'!#REF!</f>
        <v>#REF!</v>
      </c>
      <c r="C357" s="75" t="e">
        <f>'Activos Consolidados'!#REF!</f>
        <v>#REF!</v>
      </c>
      <c r="D357" s="76" t="e">
        <f>'Activos Consolidados'!#REF!</f>
        <v>#REF!</v>
      </c>
      <c r="E357" s="76" t="e">
        <f>'Activos Consolidados'!#REF!</f>
        <v>#REF!</v>
      </c>
      <c r="F357" s="76" t="e">
        <f>'Activos Consolidados'!#REF!</f>
        <v>#REF!</v>
      </c>
      <c r="G357" s="74" t="e">
        <f>'Activos Consolidados'!#REF!</f>
        <v>#REF!</v>
      </c>
      <c r="H357" s="74" t="e">
        <f>'Activos Consolidados'!#REF!</f>
        <v>#REF!</v>
      </c>
    </row>
    <row r="358" spans="1:8" x14ac:dyDescent="0.25">
      <c r="A358" s="74" t="e">
        <f>'Activos Consolidados'!#REF!</f>
        <v>#REF!</v>
      </c>
      <c r="B358" s="74" t="e">
        <f>'Activos Consolidados'!#REF!</f>
        <v>#REF!</v>
      </c>
      <c r="C358" s="75" t="e">
        <f>'Activos Consolidados'!#REF!</f>
        <v>#REF!</v>
      </c>
      <c r="D358" s="76" t="e">
        <f>'Activos Consolidados'!#REF!</f>
        <v>#REF!</v>
      </c>
      <c r="E358" s="76" t="e">
        <f>'Activos Consolidados'!#REF!</f>
        <v>#REF!</v>
      </c>
      <c r="F358" s="76" t="e">
        <f>'Activos Consolidados'!#REF!</f>
        <v>#REF!</v>
      </c>
      <c r="G358" s="74" t="e">
        <f>'Activos Consolidados'!#REF!</f>
        <v>#REF!</v>
      </c>
      <c r="H358" s="74" t="e">
        <f>'Activos Consolidados'!#REF!</f>
        <v>#REF!</v>
      </c>
    </row>
    <row r="359" spans="1:8" x14ac:dyDescent="0.25">
      <c r="A359" s="74" t="e">
        <f>'Activos Consolidados'!#REF!</f>
        <v>#REF!</v>
      </c>
      <c r="B359" s="74" t="e">
        <f>'Activos Consolidados'!#REF!</f>
        <v>#REF!</v>
      </c>
      <c r="C359" s="75" t="e">
        <f>'Activos Consolidados'!#REF!</f>
        <v>#REF!</v>
      </c>
      <c r="D359" s="76" t="e">
        <f>'Activos Consolidados'!#REF!</f>
        <v>#REF!</v>
      </c>
      <c r="E359" s="76" t="e">
        <f>'Activos Consolidados'!#REF!</f>
        <v>#REF!</v>
      </c>
      <c r="F359" s="76" t="e">
        <f>'Activos Consolidados'!#REF!</f>
        <v>#REF!</v>
      </c>
      <c r="G359" s="74" t="e">
        <f>'Activos Consolidados'!#REF!</f>
        <v>#REF!</v>
      </c>
      <c r="H359" s="74" t="e">
        <f>'Activos Consolidados'!#REF!</f>
        <v>#REF!</v>
      </c>
    </row>
    <row r="360" spans="1:8" x14ac:dyDescent="0.25">
      <c r="A360" s="74" t="e">
        <f>'Activos Consolidados'!#REF!</f>
        <v>#REF!</v>
      </c>
      <c r="B360" s="74" t="e">
        <f>'Activos Consolidados'!#REF!</f>
        <v>#REF!</v>
      </c>
      <c r="C360" s="75" t="e">
        <f>'Activos Consolidados'!#REF!</f>
        <v>#REF!</v>
      </c>
      <c r="D360" s="76" t="e">
        <f>'Activos Consolidados'!#REF!</f>
        <v>#REF!</v>
      </c>
      <c r="E360" s="76" t="e">
        <f>'Activos Consolidados'!#REF!</f>
        <v>#REF!</v>
      </c>
      <c r="F360" s="76" t="e">
        <f>'Activos Consolidados'!#REF!</f>
        <v>#REF!</v>
      </c>
      <c r="G360" s="74" t="e">
        <f>'Activos Consolidados'!#REF!</f>
        <v>#REF!</v>
      </c>
      <c r="H360" s="74" t="e">
        <f>'Activos Consolidados'!#REF!</f>
        <v>#REF!</v>
      </c>
    </row>
    <row r="361" spans="1:8" x14ac:dyDescent="0.25">
      <c r="A361" s="74" t="e">
        <f>'Activos Consolidados'!#REF!</f>
        <v>#REF!</v>
      </c>
      <c r="B361" s="74" t="e">
        <f>'Activos Consolidados'!#REF!</f>
        <v>#REF!</v>
      </c>
      <c r="C361" s="75" t="e">
        <f>'Activos Consolidados'!#REF!</f>
        <v>#REF!</v>
      </c>
      <c r="D361" s="76" t="e">
        <f>'Activos Consolidados'!#REF!</f>
        <v>#REF!</v>
      </c>
      <c r="E361" s="76" t="e">
        <f>'Activos Consolidados'!#REF!</f>
        <v>#REF!</v>
      </c>
      <c r="F361" s="76" t="e">
        <f>'Activos Consolidados'!#REF!</f>
        <v>#REF!</v>
      </c>
      <c r="G361" s="74" t="e">
        <f>'Activos Consolidados'!#REF!</f>
        <v>#REF!</v>
      </c>
      <c r="H361" s="74" t="e">
        <f>'Activos Consolidados'!#REF!</f>
        <v>#REF!</v>
      </c>
    </row>
    <row r="362" spans="1:8" x14ac:dyDescent="0.25">
      <c r="A362" s="74" t="e">
        <f>'Activos Consolidados'!#REF!</f>
        <v>#REF!</v>
      </c>
      <c r="B362" s="74" t="e">
        <f>'Activos Consolidados'!#REF!</f>
        <v>#REF!</v>
      </c>
      <c r="C362" s="75" t="e">
        <f>'Activos Consolidados'!#REF!</f>
        <v>#REF!</v>
      </c>
      <c r="D362" s="76" t="e">
        <f>'Activos Consolidados'!#REF!</f>
        <v>#REF!</v>
      </c>
      <c r="E362" s="76" t="e">
        <f>'Activos Consolidados'!#REF!</f>
        <v>#REF!</v>
      </c>
      <c r="F362" s="76" t="e">
        <f>'Activos Consolidados'!#REF!</f>
        <v>#REF!</v>
      </c>
      <c r="G362" s="74" t="e">
        <f>'Activos Consolidados'!#REF!</f>
        <v>#REF!</v>
      </c>
      <c r="H362" s="74" t="e">
        <f>'Activos Consolidados'!#REF!</f>
        <v>#REF!</v>
      </c>
    </row>
    <row r="363" spans="1:8" x14ac:dyDescent="0.25">
      <c r="A363" s="74" t="e">
        <f>'Activos Consolidados'!#REF!</f>
        <v>#REF!</v>
      </c>
      <c r="B363" s="74" t="e">
        <f>'Activos Consolidados'!#REF!</f>
        <v>#REF!</v>
      </c>
      <c r="C363" s="75" t="e">
        <f>'Activos Consolidados'!#REF!</f>
        <v>#REF!</v>
      </c>
      <c r="D363" s="76" t="e">
        <f>'Activos Consolidados'!#REF!</f>
        <v>#REF!</v>
      </c>
      <c r="E363" s="76" t="e">
        <f>'Activos Consolidados'!#REF!</f>
        <v>#REF!</v>
      </c>
      <c r="F363" s="76" t="e">
        <f>'Activos Consolidados'!#REF!</f>
        <v>#REF!</v>
      </c>
      <c r="G363" s="74" t="e">
        <f>'Activos Consolidados'!#REF!</f>
        <v>#REF!</v>
      </c>
      <c r="H363" s="74" t="e">
        <f>'Activos Consolidados'!#REF!</f>
        <v>#REF!</v>
      </c>
    </row>
    <row r="364" spans="1:8" x14ac:dyDescent="0.25">
      <c r="A364" s="74" t="e">
        <f>'Activos Consolidados'!#REF!</f>
        <v>#REF!</v>
      </c>
      <c r="B364" s="74" t="e">
        <f>'Activos Consolidados'!#REF!</f>
        <v>#REF!</v>
      </c>
      <c r="C364" s="75" t="e">
        <f>'Activos Consolidados'!#REF!</f>
        <v>#REF!</v>
      </c>
      <c r="D364" s="76" t="e">
        <f>'Activos Consolidados'!#REF!</f>
        <v>#REF!</v>
      </c>
      <c r="E364" s="76" t="e">
        <f>'Activos Consolidados'!#REF!</f>
        <v>#REF!</v>
      </c>
      <c r="F364" s="76" t="e">
        <f>'Activos Consolidados'!#REF!</f>
        <v>#REF!</v>
      </c>
      <c r="G364" s="74" t="e">
        <f>'Activos Consolidados'!#REF!</f>
        <v>#REF!</v>
      </c>
      <c r="H364" s="74" t="e">
        <f>'Activos Consolidados'!#REF!</f>
        <v>#REF!</v>
      </c>
    </row>
    <row r="365" spans="1:8" x14ac:dyDescent="0.25">
      <c r="A365" s="74" t="e">
        <f>'Activos Consolidados'!#REF!</f>
        <v>#REF!</v>
      </c>
      <c r="B365" s="74" t="e">
        <f>'Activos Consolidados'!#REF!</f>
        <v>#REF!</v>
      </c>
      <c r="C365" s="75" t="e">
        <f>'Activos Consolidados'!#REF!</f>
        <v>#REF!</v>
      </c>
      <c r="D365" s="76" t="e">
        <f>'Activos Consolidados'!#REF!</f>
        <v>#REF!</v>
      </c>
      <c r="E365" s="76" t="e">
        <f>'Activos Consolidados'!#REF!</f>
        <v>#REF!</v>
      </c>
      <c r="F365" s="76" t="e">
        <f>'Activos Consolidados'!#REF!</f>
        <v>#REF!</v>
      </c>
      <c r="G365" s="74" t="e">
        <f>'Activos Consolidados'!#REF!</f>
        <v>#REF!</v>
      </c>
      <c r="H365" s="74" t="e">
        <f>'Activos Consolidados'!#REF!</f>
        <v>#REF!</v>
      </c>
    </row>
    <row r="366" spans="1:8" x14ac:dyDescent="0.25">
      <c r="A366" s="74" t="e">
        <f>'Activos Consolidados'!#REF!</f>
        <v>#REF!</v>
      </c>
      <c r="B366" s="74" t="e">
        <f>'Activos Consolidados'!#REF!</f>
        <v>#REF!</v>
      </c>
      <c r="C366" s="75" t="e">
        <f>'Activos Consolidados'!#REF!</f>
        <v>#REF!</v>
      </c>
      <c r="D366" s="76" t="e">
        <f>'Activos Consolidados'!#REF!</f>
        <v>#REF!</v>
      </c>
      <c r="E366" s="76" t="e">
        <f>'Activos Consolidados'!#REF!</f>
        <v>#REF!</v>
      </c>
      <c r="F366" s="76" t="e">
        <f>'Activos Consolidados'!#REF!</f>
        <v>#REF!</v>
      </c>
      <c r="G366" s="74" t="e">
        <f>'Activos Consolidados'!#REF!</f>
        <v>#REF!</v>
      </c>
      <c r="H366" s="74" t="e">
        <f>'Activos Consolidados'!#REF!</f>
        <v>#REF!</v>
      </c>
    </row>
    <row r="367" spans="1:8" x14ac:dyDescent="0.25">
      <c r="A367" s="74" t="e">
        <f>'Activos Consolidados'!#REF!</f>
        <v>#REF!</v>
      </c>
      <c r="B367" s="74" t="e">
        <f>'Activos Consolidados'!#REF!</f>
        <v>#REF!</v>
      </c>
      <c r="C367" s="75" t="e">
        <f>'Activos Consolidados'!#REF!</f>
        <v>#REF!</v>
      </c>
      <c r="D367" s="76" t="e">
        <f>'Activos Consolidados'!#REF!</f>
        <v>#REF!</v>
      </c>
      <c r="E367" s="76" t="e">
        <f>'Activos Consolidados'!#REF!</f>
        <v>#REF!</v>
      </c>
      <c r="F367" s="76" t="e">
        <f>'Activos Consolidados'!#REF!</f>
        <v>#REF!</v>
      </c>
      <c r="G367" s="74" t="e">
        <f>'Activos Consolidados'!#REF!</f>
        <v>#REF!</v>
      </c>
      <c r="H367" s="74" t="e">
        <f>'Activos Consolidados'!#REF!</f>
        <v>#REF!</v>
      </c>
    </row>
    <row r="368" spans="1:8" x14ac:dyDescent="0.25">
      <c r="A368" s="74" t="e">
        <f>'Activos Consolidados'!#REF!</f>
        <v>#REF!</v>
      </c>
      <c r="B368" s="74" t="e">
        <f>'Activos Consolidados'!#REF!</f>
        <v>#REF!</v>
      </c>
      <c r="C368" s="75" t="e">
        <f>'Activos Consolidados'!#REF!</f>
        <v>#REF!</v>
      </c>
      <c r="D368" s="76" t="e">
        <f>'Activos Consolidados'!#REF!</f>
        <v>#REF!</v>
      </c>
      <c r="E368" s="76" t="e">
        <f>'Activos Consolidados'!#REF!</f>
        <v>#REF!</v>
      </c>
      <c r="F368" s="76" t="e">
        <f>'Activos Consolidados'!#REF!</f>
        <v>#REF!</v>
      </c>
      <c r="G368" s="74" t="e">
        <f>'Activos Consolidados'!#REF!</f>
        <v>#REF!</v>
      </c>
      <c r="H368" s="74" t="e">
        <f>'Activos Consolidados'!#REF!</f>
        <v>#REF!</v>
      </c>
    </row>
    <row r="369" spans="1:8" x14ac:dyDescent="0.25">
      <c r="A369" s="74" t="e">
        <f>'Activos Consolidados'!#REF!</f>
        <v>#REF!</v>
      </c>
      <c r="B369" s="74" t="e">
        <f>'Activos Consolidados'!#REF!</f>
        <v>#REF!</v>
      </c>
      <c r="C369" s="75" t="e">
        <f>'Activos Consolidados'!#REF!</f>
        <v>#REF!</v>
      </c>
      <c r="D369" s="76" t="e">
        <f>'Activos Consolidados'!#REF!</f>
        <v>#REF!</v>
      </c>
      <c r="E369" s="76" t="e">
        <f>'Activos Consolidados'!#REF!</f>
        <v>#REF!</v>
      </c>
      <c r="F369" s="76" t="e">
        <f>'Activos Consolidados'!#REF!</f>
        <v>#REF!</v>
      </c>
      <c r="G369" s="74" t="e">
        <f>'Activos Consolidados'!#REF!</f>
        <v>#REF!</v>
      </c>
      <c r="H369" s="74" t="e">
        <f>'Activos Consolidados'!#REF!</f>
        <v>#REF!</v>
      </c>
    </row>
    <row r="370" spans="1:8" x14ac:dyDescent="0.25">
      <c r="A370" s="74" t="e">
        <f>'Activos Consolidados'!#REF!</f>
        <v>#REF!</v>
      </c>
      <c r="B370" s="74" t="e">
        <f>'Activos Consolidados'!#REF!</f>
        <v>#REF!</v>
      </c>
      <c r="C370" s="75" t="e">
        <f>'Activos Consolidados'!#REF!</f>
        <v>#REF!</v>
      </c>
      <c r="D370" s="76" t="e">
        <f>'Activos Consolidados'!#REF!</f>
        <v>#REF!</v>
      </c>
      <c r="E370" s="76" t="e">
        <f>'Activos Consolidados'!#REF!</f>
        <v>#REF!</v>
      </c>
      <c r="F370" s="76" t="e">
        <f>'Activos Consolidados'!#REF!</f>
        <v>#REF!</v>
      </c>
      <c r="G370" s="74" t="e">
        <f>'Activos Consolidados'!#REF!</f>
        <v>#REF!</v>
      </c>
      <c r="H370" s="74" t="e">
        <f>'Activos Consolidados'!#REF!</f>
        <v>#REF!</v>
      </c>
    </row>
    <row r="371" spans="1:8" x14ac:dyDescent="0.25">
      <c r="A371" s="74" t="e">
        <f>'Activos Consolidados'!#REF!</f>
        <v>#REF!</v>
      </c>
      <c r="B371" s="74" t="e">
        <f>'Activos Consolidados'!#REF!</f>
        <v>#REF!</v>
      </c>
      <c r="C371" s="75" t="e">
        <f>'Activos Consolidados'!#REF!</f>
        <v>#REF!</v>
      </c>
      <c r="D371" s="76" t="e">
        <f>'Activos Consolidados'!#REF!</f>
        <v>#REF!</v>
      </c>
      <c r="E371" s="76" t="e">
        <f>'Activos Consolidados'!#REF!</f>
        <v>#REF!</v>
      </c>
      <c r="F371" s="76" t="e">
        <f>'Activos Consolidados'!#REF!</f>
        <v>#REF!</v>
      </c>
      <c r="G371" s="74" t="e">
        <f>'Activos Consolidados'!#REF!</f>
        <v>#REF!</v>
      </c>
      <c r="H371" s="74" t="e">
        <f>'Activos Consolidados'!#REF!</f>
        <v>#REF!</v>
      </c>
    </row>
    <row r="372" spans="1:8" x14ac:dyDescent="0.25">
      <c r="A372" s="74" t="e">
        <f>'Activos Consolidados'!#REF!</f>
        <v>#REF!</v>
      </c>
      <c r="B372" s="74" t="e">
        <f>'Activos Consolidados'!#REF!</f>
        <v>#REF!</v>
      </c>
      <c r="C372" s="75" t="e">
        <f>'Activos Consolidados'!#REF!</f>
        <v>#REF!</v>
      </c>
      <c r="D372" s="76" t="e">
        <f>'Activos Consolidados'!#REF!</f>
        <v>#REF!</v>
      </c>
      <c r="E372" s="76" t="e">
        <f>'Activos Consolidados'!#REF!</f>
        <v>#REF!</v>
      </c>
      <c r="F372" s="76" t="e">
        <f>'Activos Consolidados'!#REF!</f>
        <v>#REF!</v>
      </c>
      <c r="G372" s="74" t="e">
        <f>'Activos Consolidados'!#REF!</f>
        <v>#REF!</v>
      </c>
      <c r="H372" s="74" t="e">
        <f>'Activos Consolidados'!#REF!</f>
        <v>#REF!</v>
      </c>
    </row>
    <row r="373" spans="1:8" x14ac:dyDescent="0.25">
      <c r="A373" s="74" t="e">
        <f>'Activos Consolidados'!#REF!</f>
        <v>#REF!</v>
      </c>
      <c r="B373" s="74" t="e">
        <f>'Activos Consolidados'!#REF!</f>
        <v>#REF!</v>
      </c>
      <c r="C373" s="75" t="e">
        <f>'Activos Consolidados'!#REF!</f>
        <v>#REF!</v>
      </c>
      <c r="D373" s="76" t="e">
        <f>'Activos Consolidados'!#REF!</f>
        <v>#REF!</v>
      </c>
      <c r="E373" s="76" t="e">
        <f>'Activos Consolidados'!#REF!</f>
        <v>#REF!</v>
      </c>
      <c r="F373" s="76" t="e">
        <f>'Activos Consolidados'!#REF!</f>
        <v>#REF!</v>
      </c>
      <c r="G373" s="74" t="e">
        <f>'Activos Consolidados'!#REF!</f>
        <v>#REF!</v>
      </c>
      <c r="H373" s="74" t="e">
        <f>'Activos Consolidados'!#REF!</f>
        <v>#REF!</v>
      </c>
    </row>
    <row r="374" spans="1:8" x14ac:dyDescent="0.25">
      <c r="A374" s="74" t="e">
        <f>'Activos Consolidados'!#REF!</f>
        <v>#REF!</v>
      </c>
      <c r="B374" s="74" t="e">
        <f>'Activos Consolidados'!#REF!</f>
        <v>#REF!</v>
      </c>
      <c r="C374" s="75" t="e">
        <f>'Activos Consolidados'!#REF!</f>
        <v>#REF!</v>
      </c>
      <c r="D374" s="76" t="e">
        <f>'Activos Consolidados'!#REF!</f>
        <v>#REF!</v>
      </c>
      <c r="E374" s="76" t="e">
        <f>'Activos Consolidados'!#REF!</f>
        <v>#REF!</v>
      </c>
      <c r="F374" s="76" t="e">
        <f>'Activos Consolidados'!#REF!</f>
        <v>#REF!</v>
      </c>
      <c r="G374" s="74" t="e">
        <f>'Activos Consolidados'!#REF!</f>
        <v>#REF!</v>
      </c>
      <c r="H374" s="74" t="e">
        <f>'Activos Consolidados'!#REF!</f>
        <v>#REF!</v>
      </c>
    </row>
    <row r="375" spans="1:8" x14ac:dyDescent="0.25">
      <c r="A375" s="74" t="e">
        <f>'Activos Consolidados'!#REF!</f>
        <v>#REF!</v>
      </c>
      <c r="B375" s="74" t="e">
        <f>'Activos Consolidados'!#REF!</f>
        <v>#REF!</v>
      </c>
      <c r="C375" s="75" t="e">
        <f>'Activos Consolidados'!#REF!</f>
        <v>#REF!</v>
      </c>
      <c r="D375" s="76" t="e">
        <f>'Activos Consolidados'!#REF!</f>
        <v>#REF!</v>
      </c>
      <c r="E375" s="76" t="e">
        <f>'Activos Consolidados'!#REF!</f>
        <v>#REF!</v>
      </c>
      <c r="F375" s="76" t="e">
        <f>'Activos Consolidados'!#REF!</f>
        <v>#REF!</v>
      </c>
      <c r="G375" s="74" t="e">
        <f>'Activos Consolidados'!#REF!</f>
        <v>#REF!</v>
      </c>
      <c r="H375" s="74" t="e">
        <f>'Activos Consolidados'!#REF!</f>
        <v>#REF!</v>
      </c>
    </row>
    <row r="376" spans="1:8" x14ac:dyDescent="0.25">
      <c r="A376" s="74" t="e">
        <f>'Activos Consolidados'!#REF!</f>
        <v>#REF!</v>
      </c>
      <c r="B376" s="74" t="e">
        <f>'Activos Consolidados'!#REF!</f>
        <v>#REF!</v>
      </c>
      <c r="C376" s="75" t="e">
        <f>'Activos Consolidados'!#REF!</f>
        <v>#REF!</v>
      </c>
      <c r="D376" s="76" t="e">
        <f>'Activos Consolidados'!#REF!</f>
        <v>#REF!</v>
      </c>
      <c r="E376" s="76" t="e">
        <f>'Activos Consolidados'!#REF!</f>
        <v>#REF!</v>
      </c>
      <c r="F376" s="76" t="e">
        <f>'Activos Consolidados'!#REF!</f>
        <v>#REF!</v>
      </c>
      <c r="G376" s="74" t="e">
        <f>'Activos Consolidados'!#REF!</f>
        <v>#REF!</v>
      </c>
      <c r="H376" s="74" t="e">
        <f>'Activos Consolidados'!#REF!</f>
        <v>#REF!</v>
      </c>
    </row>
    <row r="377" spans="1:8" x14ac:dyDescent="0.25">
      <c r="A377" s="74" t="e">
        <f>'Activos Consolidados'!#REF!</f>
        <v>#REF!</v>
      </c>
      <c r="B377" s="74" t="e">
        <f>'Activos Consolidados'!#REF!</f>
        <v>#REF!</v>
      </c>
      <c r="C377" s="75" t="e">
        <f>'Activos Consolidados'!#REF!</f>
        <v>#REF!</v>
      </c>
      <c r="D377" s="76" t="e">
        <f>'Activos Consolidados'!#REF!</f>
        <v>#REF!</v>
      </c>
      <c r="E377" s="76" t="e">
        <f>'Activos Consolidados'!#REF!</f>
        <v>#REF!</v>
      </c>
      <c r="F377" s="76" t="e">
        <f>'Activos Consolidados'!#REF!</f>
        <v>#REF!</v>
      </c>
      <c r="G377" s="74" t="e">
        <f>'Activos Consolidados'!#REF!</f>
        <v>#REF!</v>
      </c>
      <c r="H377" s="74" t="e">
        <f>'Activos Consolidados'!#REF!</f>
        <v>#REF!</v>
      </c>
    </row>
    <row r="378" spans="1:8" x14ac:dyDescent="0.25">
      <c r="A378" s="74" t="e">
        <f>'Activos Consolidados'!#REF!</f>
        <v>#REF!</v>
      </c>
      <c r="B378" s="74" t="e">
        <f>'Activos Consolidados'!#REF!</f>
        <v>#REF!</v>
      </c>
      <c r="C378" s="75" t="e">
        <f>'Activos Consolidados'!#REF!</f>
        <v>#REF!</v>
      </c>
      <c r="D378" s="76" t="e">
        <f>'Activos Consolidados'!#REF!</f>
        <v>#REF!</v>
      </c>
      <c r="E378" s="76" t="e">
        <f>'Activos Consolidados'!#REF!</f>
        <v>#REF!</v>
      </c>
      <c r="F378" s="76" t="e">
        <f>'Activos Consolidados'!#REF!</f>
        <v>#REF!</v>
      </c>
      <c r="G378" s="74" t="e">
        <f>'Activos Consolidados'!#REF!</f>
        <v>#REF!</v>
      </c>
      <c r="H378" s="74" t="e">
        <f>'Activos Consolidados'!#REF!</f>
        <v>#REF!</v>
      </c>
    </row>
    <row r="379" spans="1:8" x14ac:dyDescent="0.25">
      <c r="A379" s="74" t="e">
        <f>'Activos Consolidados'!#REF!</f>
        <v>#REF!</v>
      </c>
      <c r="B379" s="74" t="e">
        <f>'Activos Consolidados'!#REF!</f>
        <v>#REF!</v>
      </c>
      <c r="C379" s="75" t="e">
        <f>'Activos Consolidados'!#REF!</f>
        <v>#REF!</v>
      </c>
      <c r="D379" s="76" t="e">
        <f>'Activos Consolidados'!#REF!</f>
        <v>#REF!</v>
      </c>
      <c r="E379" s="76" t="e">
        <f>'Activos Consolidados'!#REF!</f>
        <v>#REF!</v>
      </c>
      <c r="F379" s="76" t="e">
        <f>'Activos Consolidados'!#REF!</f>
        <v>#REF!</v>
      </c>
      <c r="G379" s="74" t="e">
        <f>'Activos Consolidados'!#REF!</f>
        <v>#REF!</v>
      </c>
      <c r="H379" s="74" t="e">
        <f>'Activos Consolidados'!#REF!</f>
        <v>#REF!</v>
      </c>
    </row>
    <row r="380" spans="1:8" x14ac:dyDescent="0.25">
      <c r="A380" s="74" t="e">
        <f>'Activos Consolidados'!#REF!</f>
        <v>#REF!</v>
      </c>
      <c r="B380" s="74" t="e">
        <f>'Activos Consolidados'!#REF!</f>
        <v>#REF!</v>
      </c>
      <c r="C380" s="75" t="e">
        <f>'Activos Consolidados'!#REF!</f>
        <v>#REF!</v>
      </c>
      <c r="D380" s="76" t="e">
        <f>'Activos Consolidados'!#REF!</f>
        <v>#REF!</v>
      </c>
      <c r="E380" s="76" t="e">
        <f>'Activos Consolidados'!#REF!</f>
        <v>#REF!</v>
      </c>
      <c r="F380" s="76" t="e">
        <f>'Activos Consolidados'!#REF!</f>
        <v>#REF!</v>
      </c>
      <c r="G380" s="74" t="e">
        <f>'Activos Consolidados'!#REF!</f>
        <v>#REF!</v>
      </c>
      <c r="H380" s="74" t="e">
        <f>'Activos Consolidados'!#REF!</f>
        <v>#REF!</v>
      </c>
    </row>
    <row r="381" spans="1:8" x14ac:dyDescent="0.25">
      <c r="A381" s="74" t="e">
        <f>'Activos Consolidados'!#REF!</f>
        <v>#REF!</v>
      </c>
      <c r="B381" s="74" t="e">
        <f>'Activos Consolidados'!#REF!</f>
        <v>#REF!</v>
      </c>
      <c r="C381" s="75" t="e">
        <f>'Activos Consolidados'!#REF!</f>
        <v>#REF!</v>
      </c>
      <c r="D381" s="76" t="e">
        <f>'Activos Consolidados'!#REF!</f>
        <v>#REF!</v>
      </c>
      <c r="E381" s="76" t="e">
        <f>'Activos Consolidados'!#REF!</f>
        <v>#REF!</v>
      </c>
      <c r="F381" s="76" t="e">
        <f>'Activos Consolidados'!#REF!</f>
        <v>#REF!</v>
      </c>
      <c r="G381" s="74" t="e">
        <f>'Activos Consolidados'!#REF!</f>
        <v>#REF!</v>
      </c>
      <c r="H381" s="74" t="e">
        <f>'Activos Consolidados'!#REF!</f>
        <v>#REF!</v>
      </c>
    </row>
    <row r="382" spans="1:8" x14ac:dyDescent="0.25">
      <c r="A382" s="74" t="e">
        <f>'Activos Consolidados'!#REF!</f>
        <v>#REF!</v>
      </c>
      <c r="B382" s="74" t="e">
        <f>'Activos Consolidados'!#REF!</f>
        <v>#REF!</v>
      </c>
      <c r="C382" s="75" t="e">
        <f>'Activos Consolidados'!#REF!</f>
        <v>#REF!</v>
      </c>
      <c r="D382" s="76" t="e">
        <f>'Activos Consolidados'!#REF!</f>
        <v>#REF!</v>
      </c>
      <c r="E382" s="76" t="e">
        <f>'Activos Consolidados'!#REF!</f>
        <v>#REF!</v>
      </c>
      <c r="F382" s="76" t="e">
        <f>'Activos Consolidados'!#REF!</f>
        <v>#REF!</v>
      </c>
      <c r="G382" s="74" t="e">
        <f>'Activos Consolidados'!#REF!</f>
        <v>#REF!</v>
      </c>
      <c r="H382" s="74" t="e">
        <f>'Activos Consolidados'!#REF!</f>
        <v>#REF!</v>
      </c>
    </row>
    <row r="383" spans="1:8" x14ac:dyDescent="0.25">
      <c r="A383" s="74" t="e">
        <f>'Activos Consolidados'!#REF!</f>
        <v>#REF!</v>
      </c>
      <c r="B383" s="74" t="e">
        <f>'Activos Consolidados'!#REF!</f>
        <v>#REF!</v>
      </c>
      <c r="C383" s="75" t="e">
        <f>'Activos Consolidados'!#REF!</f>
        <v>#REF!</v>
      </c>
      <c r="D383" s="76" t="e">
        <f>'Activos Consolidados'!#REF!</f>
        <v>#REF!</v>
      </c>
      <c r="E383" s="76" t="e">
        <f>'Activos Consolidados'!#REF!</f>
        <v>#REF!</v>
      </c>
      <c r="F383" s="76" t="e">
        <f>'Activos Consolidados'!#REF!</f>
        <v>#REF!</v>
      </c>
      <c r="G383" s="74" t="e">
        <f>'Activos Consolidados'!#REF!</f>
        <v>#REF!</v>
      </c>
      <c r="H383" s="74" t="e">
        <f>'Activos Consolidados'!#REF!</f>
        <v>#REF!</v>
      </c>
    </row>
    <row r="384" spans="1:8" x14ac:dyDescent="0.25">
      <c r="A384" s="74" t="e">
        <f>'Activos Consolidados'!#REF!</f>
        <v>#REF!</v>
      </c>
      <c r="B384" s="74" t="e">
        <f>'Activos Consolidados'!#REF!</f>
        <v>#REF!</v>
      </c>
      <c r="C384" s="75" t="e">
        <f>'Activos Consolidados'!#REF!</f>
        <v>#REF!</v>
      </c>
      <c r="D384" s="76" t="e">
        <f>'Activos Consolidados'!#REF!</f>
        <v>#REF!</v>
      </c>
      <c r="E384" s="76" t="e">
        <f>'Activos Consolidados'!#REF!</f>
        <v>#REF!</v>
      </c>
      <c r="F384" s="76" t="e">
        <f>'Activos Consolidados'!#REF!</f>
        <v>#REF!</v>
      </c>
      <c r="G384" s="74" t="e">
        <f>'Activos Consolidados'!#REF!</f>
        <v>#REF!</v>
      </c>
      <c r="H384" s="74" t="e">
        <f>'Activos Consolidados'!#REF!</f>
        <v>#REF!</v>
      </c>
    </row>
    <row r="385" spans="1:8" x14ac:dyDescent="0.25">
      <c r="A385" s="74" t="e">
        <f>'Activos Consolidados'!#REF!</f>
        <v>#REF!</v>
      </c>
      <c r="B385" s="74" t="e">
        <f>'Activos Consolidados'!#REF!</f>
        <v>#REF!</v>
      </c>
      <c r="C385" s="75" t="e">
        <f>'Activos Consolidados'!#REF!</f>
        <v>#REF!</v>
      </c>
      <c r="D385" s="76" t="e">
        <f>'Activos Consolidados'!#REF!</f>
        <v>#REF!</v>
      </c>
      <c r="E385" s="76" t="e">
        <f>'Activos Consolidados'!#REF!</f>
        <v>#REF!</v>
      </c>
      <c r="F385" s="76" t="e">
        <f>'Activos Consolidados'!#REF!</f>
        <v>#REF!</v>
      </c>
      <c r="G385" s="74" t="e">
        <f>'Activos Consolidados'!#REF!</f>
        <v>#REF!</v>
      </c>
      <c r="H385" s="74" t="e">
        <f>'Activos Consolidados'!#REF!</f>
        <v>#REF!</v>
      </c>
    </row>
    <row r="386" spans="1:8" x14ac:dyDescent="0.25">
      <c r="A386" s="74" t="e">
        <f>'Activos Consolidados'!#REF!</f>
        <v>#REF!</v>
      </c>
      <c r="B386" s="74" t="e">
        <f>'Activos Consolidados'!#REF!</f>
        <v>#REF!</v>
      </c>
      <c r="C386" s="75" t="e">
        <f>'Activos Consolidados'!#REF!</f>
        <v>#REF!</v>
      </c>
      <c r="D386" s="76" t="e">
        <f>'Activos Consolidados'!#REF!</f>
        <v>#REF!</v>
      </c>
      <c r="E386" s="76" t="e">
        <f>'Activos Consolidados'!#REF!</f>
        <v>#REF!</v>
      </c>
      <c r="F386" s="76" t="e">
        <f>'Activos Consolidados'!#REF!</f>
        <v>#REF!</v>
      </c>
      <c r="G386" s="74" t="e">
        <f>'Activos Consolidados'!#REF!</f>
        <v>#REF!</v>
      </c>
      <c r="H386" s="74" t="e">
        <f>'Activos Consolidados'!#REF!</f>
        <v>#REF!</v>
      </c>
    </row>
    <row r="387" spans="1:8" x14ac:dyDescent="0.25">
      <c r="A387" s="74" t="e">
        <f>'Activos Consolidados'!#REF!</f>
        <v>#REF!</v>
      </c>
      <c r="B387" s="74" t="e">
        <f>'Activos Consolidados'!#REF!</f>
        <v>#REF!</v>
      </c>
      <c r="C387" s="75" t="e">
        <f>'Activos Consolidados'!#REF!</f>
        <v>#REF!</v>
      </c>
      <c r="D387" s="76" t="e">
        <f>'Activos Consolidados'!#REF!</f>
        <v>#REF!</v>
      </c>
      <c r="E387" s="76" t="e">
        <f>'Activos Consolidados'!#REF!</f>
        <v>#REF!</v>
      </c>
      <c r="F387" s="76" t="e">
        <f>'Activos Consolidados'!#REF!</f>
        <v>#REF!</v>
      </c>
      <c r="G387" s="74" t="e">
        <f>'Activos Consolidados'!#REF!</f>
        <v>#REF!</v>
      </c>
      <c r="H387" s="74" t="e">
        <f>'Activos Consolidados'!#REF!</f>
        <v>#REF!</v>
      </c>
    </row>
    <row r="388" spans="1:8" x14ac:dyDescent="0.25">
      <c r="A388" s="74" t="e">
        <f>'Activos Consolidados'!#REF!</f>
        <v>#REF!</v>
      </c>
      <c r="B388" s="74" t="e">
        <f>'Activos Consolidados'!#REF!</f>
        <v>#REF!</v>
      </c>
      <c r="C388" s="75" t="e">
        <f>'Activos Consolidados'!#REF!</f>
        <v>#REF!</v>
      </c>
      <c r="D388" s="76" t="e">
        <f>'Activos Consolidados'!#REF!</f>
        <v>#REF!</v>
      </c>
      <c r="E388" s="76" t="e">
        <f>'Activos Consolidados'!#REF!</f>
        <v>#REF!</v>
      </c>
      <c r="F388" s="76" t="e">
        <f>'Activos Consolidados'!#REF!</f>
        <v>#REF!</v>
      </c>
      <c r="G388" s="74" t="e">
        <f>'Activos Consolidados'!#REF!</f>
        <v>#REF!</v>
      </c>
      <c r="H388" s="74" t="e">
        <f>'Activos Consolidados'!#REF!</f>
        <v>#REF!</v>
      </c>
    </row>
    <row r="389" spans="1:8" x14ac:dyDescent="0.25">
      <c r="A389" s="74" t="e">
        <f>'Activos Consolidados'!#REF!</f>
        <v>#REF!</v>
      </c>
      <c r="B389" s="74" t="e">
        <f>'Activos Consolidados'!#REF!</f>
        <v>#REF!</v>
      </c>
      <c r="C389" s="75" t="e">
        <f>'Activos Consolidados'!#REF!</f>
        <v>#REF!</v>
      </c>
      <c r="D389" s="76" t="e">
        <f>'Activos Consolidados'!#REF!</f>
        <v>#REF!</v>
      </c>
      <c r="E389" s="76" t="e">
        <f>'Activos Consolidados'!#REF!</f>
        <v>#REF!</v>
      </c>
      <c r="F389" s="76" t="e">
        <f>'Activos Consolidados'!#REF!</f>
        <v>#REF!</v>
      </c>
      <c r="G389" s="74" t="e">
        <f>'Activos Consolidados'!#REF!</f>
        <v>#REF!</v>
      </c>
      <c r="H389" s="74" t="e">
        <f>'Activos Consolidados'!#REF!</f>
        <v>#REF!</v>
      </c>
    </row>
    <row r="390" spans="1:8" x14ac:dyDescent="0.25">
      <c r="A390" s="74" t="e">
        <f>'Activos Consolidados'!#REF!</f>
        <v>#REF!</v>
      </c>
      <c r="B390" s="74" t="e">
        <f>'Activos Consolidados'!#REF!</f>
        <v>#REF!</v>
      </c>
      <c r="C390" s="75" t="e">
        <f>'Activos Consolidados'!#REF!</f>
        <v>#REF!</v>
      </c>
      <c r="D390" s="76" t="e">
        <f>'Activos Consolidados'!#REF!</f>
        <v>#REF!</v>
      </c>
      <c r="E390" s="76" t="e">
        <f>'Activos Consolidados'!#REF!</f>
        <v>#REF!</v>
      </c>
      <c r="F390" s="76" t="e">
        <f>'Activos Consolidados'!#REF!</f>
        <v>#REF!</v>
      </c>
      <c r="G390" s="74" t="e">
        <f>'Activos Consolidados'!#REF!</f>
        <v>#REF!</v>
      </c>
      <c r="H390" s="74" t="e">
        <f>'Activos Consolidados'!#REF!</f>
        <v>#REF!</v>
      </c>
    </row>
    <row r="391" spans="1:8" x14ac:dyDescent="0.25">
      <c r="A391" s="74" t="e">
        <f>'Activos Consolidados'!#REF!</f>
        <v>#REF!</v>
      </c>
      <c r="B391" s="74" t="e">
        <f>'Activos Consolidados'!#REF!</f>
        <v>#REF!</v>
      </c>
      <c r="C391" s="75" t="e">
        <f>'Activos Consolidados'!#REF!</f>
        <v>#REF!</v>
      </c>
      <c r="D391" s="76" t="e">
        <f>'Activos Consolidados'!#REF!</f>
        <v>#REF!</v>
      </c>
      <c r="E391" s="76" t="e">
        <f>'Activos Consolidados'!#REF!</f>
        <v>#REF!</v>
      </c>
      <c r="F391" s="76" t="e">
        <f>'Activos Consolidados'!#REF!</f>
        <v>#REF!</v>
      </c>
      <c r="G391" s="74" t="e">
        <f>'Activos Consolidados'!#REF!</f>
        <v>#REF!</v>
      </c>
      <c r="H391" s="74" t="e">
        <f>'Activos Consolidados'!#REF!</f>
        <v>#REF!</v>
      </c>
    </row>
    <row r="392" spans="1:8" x14ac:dyDescent="0.25">
      <c r="A392" s="74" t="e">
        <f>'Activos Consolidados'!#REF!</f>
        <v>#REF!</v>
      </c>
      <c r="B392" s="74" t="e">
        <f>'Activos Consolidados'!#REF!</f>
        <v>#REF!</v>
      </c>
      <c r="C392" s="75" t="e">
        <f>'Activos Consolidados'!#REF!</f>
        <v>#REF!</v>
      </c>
      <c r="D392" s="76" t="e">
        <f>'Activos Consolidados'!#REF!</f>
        <v>#REF!</v>
      </c>
      <c r="E392" s="76" t="e">
        <f>'Activos Consolidados'!#REF!</f>
        <v>#REF!</v>
      </c>
      <c r="F392" s="76" t="e">
        <f>'Activos Consolidados'!#REF!</f>
        <v>#REF!</v>
      </c>
      <c r="G392" s="74" t="e">
        <f>'Activos Consolidados'!#REF!</f>
        <v>#REF!</v>
      </c>
      <c r="H392" s="74" t="e">
        <f>'Activos Consolidados'!#REF!</f>
        <v>#REF!</v>
      </c>
    </row>
    <row r="393" spans="1:8" x14ac:dyDescent="0.25">
      <c r="A393" s="74" t="e">
        <f>'Activos Consolidados'!#REF!</f>
        <v>#REF!</v>
      </c>
      <c r="B393" s="74" t="e">
        <f>'Activos Consolidados'!#REF!</f>
        <v>#REF!</v>
      </c>
      <c r="C393" s="75" t="e">
        <f>'Activos Consolidados'!#REF!</f>
        <v>#REF!</v>
      </c>
      <c r="D393" s="76" t="e">
        <f>'Activos Consolidados'!#REF!</f>
        <v>#REF!</v>
      </c>
      <c r="E393" s="76" t="e">
        <f>'Activos Consolidados'!#REF!</f>
        <v>#REF!</v>
      </c>
      <c r="F393" s="76" t="e">
        <f>'Activos Consolidados'!#REF!</f>
        <v>#REF!</v>
      </c>
      <c r="G393" s="74" t="e">
        <f>'Activos Consolidados'!#REF!</f>
        <v>#REF!</v>
      </c>
      <c r="H393" s="74" t="e">
        <f>'Activos Consolidados'!#REF!</f>
        <v>#REF!</v>
      </c>
    </row>
    <row r="394" spans="1:8" x14ac:dyDescent="0.25">
      <c r="A394" s="74" t="e">
        <f>'Activos Consolidados'!#REF!</f>
        <v>#REF!</v>
      </c>
      <c r="B394" s="74" t="e">
        <f>'Activos Consolidados'!#REF!</f>
        <v>#REF!</v>
      </c>
      <c r="C394" s="75" t="e">
        <f>'Activos Consolidados'!#REF!</f>
        <v>#REF!</v>
      </c>
      <c r="D394" s="76" t="e">
        <f>'Activos Consolidados'!#REF!</f>
        <v>#REF!</v>
      </c>
      <c r="E394" s="76" t="e">
        <f>'Activos Consolidados'!#REF!</f>
        <v>#REF!</v>
      </c>
      <c r="F394" s="76" t="e">
        <f>'Activos Consolidados'!#REF!</f>
        <v>#REF!</v>
      </c>
      <c r="G394" s="74" t="e">
        <f>'Activos Consolidados'!#REF!</f>
        <v>#REF!</v>
      </c>
      <c r="H394" s="74" t="e">
        <f>'Activos Consolidados'!#REF!</f>
        <v>#REF!</v>
      </c>
    </row>
    <row r="395" spans="1:8" ht="51" x14ac:dyDescent="0.25">
      <c r="A395" s="74" t="str">
        <f>'Activos Consolidados'!G201</f>
        <v>N/A</v>
      </c>
      <c r="B395" s="74" t="str">
        <f>'Activos Consolidados'!H201</f>
        <v>UPRA niños</v>
      </c>
      <c r="C395" s="75" t="str">
        <f>'Activos Consolidados'!I201</f>
        <v>Información publicada en el Sitio web dirigida a niños, niñas y adolescentes relacionada con la misión de la entidad.</v>
      </c>
      <c r="D395" s="76" t="str">
        <f>'Activos Consolidados'!J201</f>
        <v>CASTELLANO</v>
      </c>
      <c r="E395" s="76" t="str">
        <f>'Activos Consolidados'!K201</f>
        <v>ELECTRÓNICO</v>
      </c>
      <c r="F395" s="76" t="str">
        <f>'Activos Consolidados'!M201</f>
        <v>Html</v>
      </c>
      <c r="G395" s="74" t="str">
        <f>'Activos Consolidados'!N201</f>
        <v>Ciudadanía</v>
      </c>
      <c r="H395" s="74" t="str">
        <f>'Activos Consolidados'!O201</f>
        <v>https://upra.gov.co/es-co/Paginas/upra-ninos.aspx</v>
      </c>
    </row>
    <row r="396" spans="1:8" x14ac:dyDescent="0.25">
      <c r="A396" s="74" t="e">
        <f>'Activos Consolidados'!#REF!</f>
        <v>#REF!</v>
      </c>
      <c r="B396" s="74" t="e">
        <f>'Activos Consolidados'!#REF!</f>
        <v>#REF!</v>
      </c>
      <c r="C396" s="75" t="e">
        <f>'Activos Consolidados'!#REF!</f>
        <v>#REF!</v>
      </c>
      <c r="D396" s="76" t="e">
        <f>'Activos Consolidados'!#REF!</f>
        <v>#REF!</v>
      </c>
      <c r="E396" s="76" t="e">
        <f>'Activos Consolidados'!#REF!</f>
        <v>#REF!</v>
      </c>
      <c r="F396" s="76" t="e">
        <f>'Activos Consolidados'!#REF!</f>
        <v>#REF!</v>
      </c>
      <c r="G396" s="74" t="e">
        <f>'Activos Consolidados'!#REF!</f>
        <v>#REF!</v>
      </c>
      <c r="H396" s="74" t="e">
        <f>'Activos Consolidados'!#REF!</f>
        <v>#REF!</v>
      </c>
    </row>
    <row r="397" spans="1:8" x14ac:dyDescent="0.25">
      <c r="A397" s="74" t="e">
        <f>'Activos Consolidados'!#REF!</f>
        <v>#REF!</v>
      </c>
      <c r="B397" s="74" t="e">
        <f>'Activos Consolidados'!#REF!</f>
        <v>#REF!</v>
      </c>
      <c r="C397" s="75" t="e">
        <f>'Activos Consolidados'!#REF!</f>
        <v>#REF!</v>
      </c>
      <c r="D397" s="76" t="e">
        <f>'Activos Consolidados'!#REF!</f>
        <v>#REF!</v>
      </c>
      <c r="E397" s="76" t="e">
        <f>'Activos Consolidados'!#REF!</f>
        <v>#REF!</v>
      </c>
      <c r="F397" s="76" t="e">
        <f>'Activos Consolidados'!#REF!</f>
        <v>#REF!</v>
      </c>
      <c r="G397" s="74" t="e">
        <f>'Activos Consolidados'!#REF!</f>
        <v>#REF!</v>
      </c>
      <c r="H397" s="74" t="e">
        <f>'Activos Consolidados'!#REF!</f>
        <v>#REF!</v>
      </c>
    </row>
    <row r="398" spans="1:8" x14ac:dyDescent="0.25">
      <c r="A398" s="74" t="e">
        <f>'Activos Consolidados'!#REF!</f>
        <v>#REF!</v>
      </c>
      <c r="B398" s="74" t="e">
        <f>'Activos Consolidados'!#REF!</f>
        <v>#REF!</v>
      </c>
      <c r="C398" s="75" t="e">
        <f>'Activos Consolidados'!#REF!</f>
        <v>#REF!</v>
      </c>
      <c r="D398" s="76" t="e">
        <f>'Activos Consolidados'!#REF!</f>
        <v>#REF!</v>
      </c>
      <c r="E398" s="76" t="e">
        <f>'Activos Consolidados'!#REF!</f>
        <v>#REF!</v>
      </c>
      <c r="F398" s="76" t="e">
        <f>'Activos Consolidados'!#REF!</f>
        <v>#REF!</v>
      </c>
      <c r="G398" s="74" t="e">
        <f>'Activos Consolidados'!#REF!</f>
        <v>#REF!</v>
      </c>
      <c r="H398" s="74" t="e">
        <f>'Activos Consolidados'!#REF!</f>
        <v>#REF!</v>
      </c>
    </row>
    <row r="399" spans="1:8" x14ac:dyDescent="0.25">
      <c r="A399" s="74" t="e">
        <f>'Activos Consolidados'!#REF!</f>
        <v>#REF!</v>
      </c>
      <c r="B399" s="74" t="e">
        <f>'Activos Consolidados'!#REF!</f>
        <v>#REF!</v>
      </c>
      <c r="C399" s="75" t="e">
        <f>'Activos Consolidados'!#REF!</f>
        <v>#REF!</v>
      </c>
      <c r="D399" s="76" t="e">
        <f>'Activos Consolidados'!#REF!</f>
        <v>#REF!</v>
      </c>
      <c r="E399" s="76" t="e">
        <f>'Activos Consolidados'!#REF!</f>
        <v>#REF!</v>
      </c>
      <c r="F399" s="76" t="e">
        <f>'Activos Consolidados'!#REF!</f>
        <v>#REF!</v>
      </c>
      <c r="G399" s="74" t="e">
        <f>'Activos Consolidados'!#REF!</f>
        <v>#REF!</v>
      </c>
      <c r="H399" s="74" t="e">
        <f>'Activos Consolidados'!#REF!</f>
        <v>#REF!</v>
      </c>
    </row>
    <row r="400" spans="1:8" x14ac:dyDescent="0.25">
      <c r="A400" s="74" t="e">
        <f>'Activos Consolidados'!#REF!</f>
        <v>#REF!</v>
      </c>
      <c r="B400" s="74" t="e">
        <f>'Activos Consolidados'!#REF!</f>
        <v>#REF!</v>
      </c>
      <c r="C400" s="75" t="e">
        <f>'Activos Consolidados'!#REF!</f>
        <v>#REF!</v>
      </c>
      <c r="D400" s="76" t="e">
        <f>'Activos Consolidados'!#REF!</f>
        <v>#REF!</v>
      </c>
      <c r="E400" s="76" t="e">
        <f>'Activos Consolidados'!#REF!</f>
        <v>#REF!</v>
      </c>
      <c r="F400" s="76" t="e">
        <f>'Activos Consolidados'!#REF!</f>
        <v>#REF!</v>
      </c>
      <c r="G400" s="74" t="e">
        <f>'Activos Consolidados'!#REF!</f>
        <v>#REF!</v>
      </c>
      <c r="H400" s="74" t="e">
        <f>'Activos Consolidados'!#REF!</f>
        <v>#REF!</v>
      </c>
    </row>
    <row r="401" spans="1:8" x14ac:dyDescent="0.25">
      <c r="A401" s="74" t="e">
        <f>'Activos Consolidados'!#REF!</f>
        <v>#REF!</v>
      </c>
      <c r="B401" s="74" t="e">
        <f>'Activos Consolidados'!#REF!</f>
        <v>#REF!</v>
      </c>
      <c r="C401" s="75" t="e">
        <f>'Activos Consolidados'!#REF!</f>
        <v>#REF!</v>
      </c>
      <c r="D401" s="76" t="e">
        <f>'Activos Consolidados'!#REF!</f>
        <v>#REF!</v>
      </c>
      <c r="E401" s="76" t="e">
        <f>'Activos Consolidados'!#REF!</f>
        <v>#REF!</v>
      </c>
      <c r="F401" s="76" t="e">
        <f>'Activos Consolidados'!#REF!</f>
        <v>#REF!</v>
      </c>
      <c r="G401" s="74" t="e">
        <f>'Activos Consolidados'!#REF!</f>
        <v>#REF!</v>
      </c>
      <c r="H401" s="74" t="e">
        <f>'Activos Consolidados'!#REF!</f>
        <v>#REF!</v>
      </c>
    </row>
    <row r="402" spans="1:8" x14ac:dyDescent="0.25">
      <c r="A402" s="74" t="e">
        <f>'Activos Consolidados'!#REF!</f>
        <v>#REF!</v>
      </c>
      <c r="B402" s="74" t="e">
        <f>'Activos Consolidados'!#REF!</f>
        <v>#REF!</v>
      </c>
      <c r="C402" s="75" t="e">
        <f>'Activos Consolidados'!#REF!</f>
        <v>#REF!</v>
      </c>
      <c r="D402" s="76" t="e">
        <f>'Activos Consolidados'!#REF!</f>
        <v>#REF!</v>
      </c>
      <c r="E402" s="76" t="e">
        <f>'Activos Consolidados'!#REF!</f>
        <v>#REF!</v>
      </c>
      <c r="F402" s="76" t="e">
        <f>'Activos Consolidados'!#REF!</f>
        <v>#REF!</v>
      </c>
      <c r="G402" s="74" t="e">
        <f>'Activos Consolidados'!#REF!</f>
        <v>#REF!</v>
      </c>
      <c r="H402" s="74" t="e">
        <f>'Activos Consolidados'!#REF!</f>
        <v>#REF!</v>
      </c>
    </row>
    <row r="403" spans="1:8" x14ac:dyDescent="0.25">
      <c r="A403" s="74" t="e">
        <f>'Activos Consolidados'!#REF!</f>
        <v>#REF!</v>
      </c>
      <c r="B403" s="74" t="e">
        <f>'Activos Consolidados'!#REF!</f>
        <v>#REF!</v>
      </c>
      <c r="C403" s="75" t="e">
        <f>'Activos Consolidados'!#REF!</f>
        <v>#REF!</v>
      </c>
      <c r="D403" s="76" t="e">
        <f>'Activos Consolidados'!#REF!</f>
        <v>#REF!</v>
      </c>
      <c r="E403" s="76" t="e">
        <f>'Activos Consolidados'!#REF!</f>
        <v>#REF!</v>
      </c>
      <c r="F403" s="76" t="e">
        <f>'Activos Consolidados'!#REF!</f>
        <v>#REF!</v>
      </c>
      <c r="G403" s="74" t="e">
        <f>'Activos Consolidados'!#REF!</f>
        <v>#REF!</v>
      </c>
      <c r="H403" s="74" t="e">
        <f>'Activos Consolidados'!#REF!</f>
        <v>#REF!</v>
      </c>
    </row>
    <row r="404" spans="1:8" x14ac:dyDescent="0.25">
      <c r="A404" s="74" t="e">
        <f>'Activos Consolidados'!#REF!</f>
        <v>#REF!</v>
      </c>
      <c r="B404" s="74" t="e">
        <f>'Activos Consolidados'!#REF!</f>
        <v>#REF!</v>
      </c>
      <c r="C404" s="75" t="e">
        <f>'Activos Consolidados'!#REF!</f>
        <v>#REF!</v>
      </c>
      <c r="D404" s="76" t="e">
        <f>'Activos Consolidados'!#REF!</f>
        <v>#REF!</v>
      </c>
      <c r="E404" s="76" t="e">
        <f>'Activos Consolidados'!#REF!</f>
        <v>#REF!</v>
      </c>
      <c r="F404" s="76" t="e">
        <f>'Activos Consolidados'!#REF!</f>
        <v>#REF!</v>
      </c>
      <c r="G404" s="74" t="e">
        <f>'Activos Consolidados'!#REF!</f>
        <v>#REF!</v>
      </c>
      <c r="H404" s="74" t="e">
        <f>'Activos Consolidados'!#REF!</f>
        <v>#REF!</v>
      </c>
    </row>
    <row r="405" spans="1:8" x14ac:dyDescent="0.25">
      <c r="A405" s="74" t="e">
        <f>'Activos Consolidados'!#REF!</f>
        <v>#REF!</v>
      </c>
      <c r="B405" s="74" t="e">
        <f>'Activos Consolidados'!#REF!</f>
        <v>#REF!</v>
      </c>
      <c r="C405" s="75" t="e">
        <f>'Activos Consolidados'!#REF!</f>
        <v>#REF!</v>
      </c>
      <c r="D405" s="76" t="e">
        <f>'Activos Consolidados'!#REF!</f>
        <v>#REF!</v>
      </c>
      <c r="E405" s="76" t="e">
        <f>'Activos Consolidados'!#REF!</f>
        <v>#REF!</v>
      </c>
      <c r="F405" s="76" t="e">
        <f>'Activos Consolidados'!#REF!</f>
        <v>#REF!</v>
      </c>
      <c r="G405" s="74" t="e">
        <f>'Activos Consolidados'!#REF!</f>
        <v>#REF!</v>
      </c>
      <c r="H405" s="74" t="e">
        <f>'Activos Consolidados'!#REF!</f>
        <v>#REF!</v>
      </c>
    </row>
    <row r="406" spans="1:8" x14ac:dyDescent="0.25">
      <c r="A406" s="74" t="e">
        <f>'Activos Consolidados'!#REF!</f>
        <v>#REF!</v>
      </c>
      <c r="B406" s="74" t="e">
        <f>'Activos Consolidados'!#REF!</f>
        <v>#REF!</v>
      </c>
      <c r="C406" s="75" t="e">
        <f>'Activos Consolidados'!#REF!</f>
        <v>#REF!</v>
      </c>
      <c r="D406" s="76" t="e">
        <f>'Activos Consolidados'!#REF!</f>
        <v>#REF!</v>
      </c>
      <c r="E406" s="76" t="e">
        <f>'Activos Consolidados'!#REF!</f>
        <v>#REF!</v>
      </c>
      <c r="F406" s="76" t="e">
        <f>'Activos Consolidados'!#REF!</f>
        <v>#REF!</v>
      </c>
      <c r="G406" s="74" t="e">
        <f>'Activos Consolidados'!#REF!</f>
        <v>#REF!</v>
      </c>
      <c r="H406" s="74" t="e">
        <f>'Activos Consolidados'!#REF!</f>
        <v>#REF!</v>
      </c>
    </row>
    <row r="407" spans="1:8" x14ac:dyDescent="0.25">
      <c r="A407" s="74" t="e">
        <f>'Activos Consolidados'!#REF!</f>
        <v>#REF!</v>
      </c>
      <c r="B407" s="74" t="e">
        <f>'Activos Consolidados'!#REF!</f>
        <v>#REF!</v>
      </c>
      <c r="C407" s="75" t="e">
        <f>'Activos Consolidados'!#REF!</f>
        <v>#REF!</v>
      </c>
      <c r="D407" s="76" t="e">
        <f>'Activos Consolidados'!#REF!</f>
        <v>#REF!</v>
      </c>
      <c r="E407" s="76" t="e">
        <f>'Activos Consolidados'!#REF!</f>
        <v>#REF!</v>
      </c>
      <c r="F407" s="76" t="e">
        <f>'Activos Consolidados'!#REF!</f>
        <v>#REF!</v>
      </c>
      <c r="G407" s="74" t="e">
        <f>'Activos Consolidados'!#REF!</f>
        <v>#REF!</v>
      </c>
      <c r="H407" s="74" t="e">
        <f>'Activos Consolidados'!#REF!</f>
        <v>#REF!</v>
      </c>
    </row>
    <row r="408" spans="1:8" x14ac:dyDescent="0.25">
      <c r="A408" s="74" t="e">
        <f>'Activos Consolidados'!#REF!</f>
        <v>#REF!</v>
      </c>
      <c r="B408" s="74" t="e">
        <f>'Activos Consolidados'!#REF!</f>
        <v>#REF!</v>
      </c>
      <c r="C408" s="75" t="e">
        <f>'Activos Consolidados'!#REF!</f>
        <v>#REF!</v>
      </c>
      <c r="D408" s="76" t="e">
        <f>'Activos Consolidados'!#REF!</f>
        <v>#REF!</v>
      </c>
      <c r="E408" s="76" t="e">
        <f>'Activos Consolidados'!#REF!</f>
        <v>#REF!</v>
      </c>
      <c r="F408" s="76" t="e">
        <f>'Activos Consolidados'!#REF!</f>
        <v>#REF!</v>
      </c>
      <c r="G408" s="74" t="e">
        <f>'Activos Consolidados'!#REF!</f>
        <v>#REF!</v>
      </c>
      <c r="H408" s="74" t="e">
        <f>'Activos Consolidados'!#REF!</f>
        <v>#REF!</v>
      </c>
    </row>
    <row r="409" spans="1:8" x14ac:dyDescent="0.25">
      <c r="A409" s="74" t="e">
        <f>'Activos Consolidados'!#REF!</f>
        <v>#REF!</v>
      </c>
      <c r="B409" s="74" t="e">
        <f>'Activos Consolidados'!#REF!</f>
        <v>#REF!</v>
      </c>
      <c r="C409" s="75" t="e">
        <f>'Activos Consolidados'!#REF!</f>
        <v>#REF!</v>
      </c>
      <c r="D409" s="76" t="e">
        <f>'Activos Consolidados'!#REF!</f>
        <v>#REF!</v>
      </c>
      <c r="E409" s="76" t="e">
        <f>'Activos Consolidados'!#REF!</f>
        <v>#REF!</v>
      </c>
      <c r="F409" s="76" t="e">
        <f>'Activos Consolidados'!#REF!</f>
        <v>#REF!</v>
      </c>
      <c r="G409" s="74" t="e">
        <f>'Activos Consolidados'!#REF!</f>
        <v>#REF!</v>
      </c>
      <c r="H409" s="74" t="e">
        <f>'Activos Consolidados'!#REF!</f>
        <v>#REF!</v>
      </c>
    </row>
    <row r="410" spans="1:8" x14ac:dyDescent="0.25">
      <c r="A410" s="74" t="e">
        <f>'Activos Consolidados'!#REF!</f>
        <v>#REF!</v>
      </c>
      <c r="B410" s="74" t="e">
        <f>'Activos Consolidados'!#REF!</f>
        <v>#REF!</v>
      </c>
      <c r="C410" s="75" t="e">
        <f>'Activos Consolidados'!#REF!</f>
        <v>#REF!</v>
      </c>
      <c r="D410" s="76" t="e">
        <f>'Activos Consolidados'!#REF!</f>
        <v>#REF!</v>
      </c>
      <c r="E410" s="76" t="e">
        <f>'Activos Consolidados'!#REF!</f>
        <v>#REF!</v>
      </c>
      <c r="F410" s="76" t="e">
        <f>'Activos Consolidados'!#REF!</f>
        <v>#REF!</v>
      </c>
      <c r="G410" s="74" t="e">
        <f>'Activos Consolidados'!#REF!</f>
        <v>#REF!</v>
      </c>
      <c r="H410" s="74" t="e">
        <f>'Activos Consolidados'!#REF!</f>
        <v>#REF!</v>
      </c>
    </row>
    <row r="411" spans="1:8" x14ac:dyDescent="0.25">
      <c r="A411" s="74" t="e">
        <f>'Activos Consolidados'!#REF!</f>
        <v>#REF!</v>
      </c>
      <c r="B411" s="74" t="e">
        <f>'Activos Consolidados'!#REF!</f>
        <v>#REF!</v>
      </c>
      <c r="C411" s="75" t="e">
        <f>'Activos Consolidados'!#REF!</f>
        <v>#REF!</v>
      </c>
      <c r="D411" s="76" t="e">
        <f>'Activos Consolidados'!#REF!</f>
        <v>#REF!</v>
      </c>
      <c r="E411" s="76" t="e">
        <f>'Activos Consolidados'!#REF!</f>
        <v>#REF!</v>
      </c>
      <c r="F411" s="76" t="e">
        <f>'Activos Consolidados'!#REF!</f>
        <v>#REF!</v>
      </c>
      <c r="G411" s="74" t="e">
        <f>'Activos Consolidados'!#REF!</f>
        <v>#REF!</v>
      </c>
      <c r="H411" s="74" t="e">
        <f>'Activos Consolidados'!#REF!</f>
        <v>#REF!</v>
      </c>
    </row>
    <row r="412" spans="1:8" x14ac:dyDescent="0.25">
      <c r="A412" s="74" t="e">
        <f>'Activos Consolidados'!#REF!</f>
        <v>#REF!</v>
      </c>
      <c r="B412" s="74" t="e">
        <f>'Activos Consolidados'!#REF!</f>
        <v>#REF!</v>
      </c>
      <c r="C412" s="75" t="e">
        <f>'Activos Consolidados'!#REF!</f>
        <v>#REF!</v>
      </c>
      <c r="D412" s="76" t="e">
        <f>'Activos Consolidados'!#REF!</f>
        <v>#REF!</v>
      </c>
      <c r="E412" s="76" t="e">
        <f>'Activos Consolidados'!#REF!</f>
        <v>#REF!</v>
      </c>
      <c r="F412" s="76" t="e">
        <f>'Activos Consolidados'!#REF!</f>
        <v>#REF!</v>
      </c>
      <c r="G412" s="74" t="e">
        <f>'Activos Consolidados'!#REF!</f>
        <v>#REF!</v>
      </c>
      <c r="H412" s="74" t="e">
        <f>'Activos Consolidados'!#REF!</f>
        <v>#REF!</v>
      </c>
    </row>
    <row r="413" spans="1:8" x14ac:dyDescent="0.25">
      <c r="A413" s="74" t="e">
        <f>'Activos Consolidados'!#REF!</f>
        <v>#REF!</v>
      </c>
      <c r="B413" s="74" t="e">
        <f>'Activos Consolidados'!#REF!</f>
        <v>#REF!</v>
      </c>
      <c r="C413" s="75" t="e">
        <f>'Activos Consolidados'!#REF!</f>
        <v>#REF!</v>
      </c>
      <c r="D413" s="76" t="e">
        <f>'Activos Consolidados'!#REF!</f>
        <v>#REF!</v>
      </c>
      <c r="E413" s="76" t="e">
        <f>'Activos Consolidados'!#REF!</f>
        <v>#REF!</v>
      </c>
      <c r="F413" s="76" t="e">
        <f>'Activos Consolidados'!#REF!</f>
        <v>#REF!</v>
      </c>
      <c r="G413" s="74" t="e">
        <f>'Activos Consolidados'!#REF!</f>
        <v>#REF!</v>
      </c>
      <c r="H413" s="74" t="e">
        <f>'Activos Consolidados'!#REF!</f>
        <v>#REF!</v>
      </c>
    </row>
    <row r="414" spans="1:8" x14ac:dyDescent="0.25">
      <c r="A414" s="74" t="e">
        <f>'Activos Consolidados'!#REF!</f>
        <v>#REF!</v>
      </c>
      <c r="B414" s="74" t="e">
        <f>'Activos Consolidados'!#REF!</f>
        <v>#REF!</v>
      </c>
      <c r="C414" s="75" t="e">
        <f>'Activos Consolidados'!#REF!</f>
        <v>#REF!</v>
      </c>
      <c r="D414" s="76" t="e">
        <f>'Activos Consolidados'!#REF!</f>
        <v>#REF!</v>
      </c>
      <c r="E414" s="76" t="e">
        <f>'Activos Consolidados'!#REF!</f>
        <v>#REF!</v>
      </c>
      <c r="F414" s="76" t="e">
        <f>'Activos Consolidados'!#REF!</f>
        <v>#REF!</v>
      </c>
      <c r="G414" s="74" t="e">
        <f>'Activos Consolidados'!#REF!</f>
        <v>#REF!</v>
      </c>
      <c r="H414" s="74" t="e">
        <f>'Activos Consolidados'!#REF!</f>
        <v>#REF!</v>
      </c>
    </row>
    <row r="415" spans="1:8" x14ac:dyDescent="0.25">
      <c r="A415" s="74" t="e">
        <f>'Activos Consolidados'!#REF!</f>
        <v>#REF!</v>
      </c>
      <c r="B415" s="74" t="e">
        <f>'Activos Consolidados'!#REF!</f>
        <v>#REF!</v>
      </c>
      <c r="C415" s="75" t="e">
        <f>'Activos Consolidados'!#REF!</f>
        <v>#REF!</v>
      </c>
      <c r="D415" s="76" t="e">
        <f>'Activos Consolidados'!#REF!</f>
        <v>#REF!</v>
      </c>
      <c r="E415" s="76" t="e">
        <f>'Activos Consolidados'!#REF!</f>
        <v>#REF!</v>
      </c>
      <c r="F415" s="76" t="e">
        <f>'Activos Consolidados'!#REF!</f>
        <v>#REF!</v>
      </c>
      <c r="G415" s="74" t="e">
        <f>'Activos Consolidados'!#REF!</f>
        <v>#REF!</v>
      </c>
      <c r="H415" s="74" t="e">
        <f>'Activos Consolidados'!#REF!</f>
        <v>#REF!</v>
      </c>
    </row>
    <row r="416" spans="1:8" x14ac:dyDescent="0.25">
      <c r="A416" s="74" t="e">
        <f>'Activos Consolidados'!#REF!</f>
        <v>#REF!</v>
      </c>
      <c r="B416" s="74" t="e">
        <f>'Activos Consolidados'!#REF!</f>
        <v>#REF!</v>
      </c>
      <c r="C416" s="75" t="e">
        <f>'Activos Consolidados'!#REF!</f>
        <v>#REF!</v>
      </c>
      <c r="D416" s="76" t="e">
        <f>'Activos Consolidados'!#REF!</f>
        <v>#REF!</v>
      </c>
      <c r="E416" s="76" t="e">
        <f>'Activos Consolidados'!#REF!</f>
        <v>#REF!</v>
      </c>
      <c r="F416" s="76" t="e">
        <f>'Activos Consolidados'!#REF!</f>
        <v>#REF!</v>
      </c>
      <c r="G416" s="74" t="e">
        <f>'Activos Consolidados'!#REF!</f>
        <v>#REF!</v>
      </c>
      <c r="H416" s="74" t="e">
        <f>'Activos Consolidados'!#REF!</f>
        <v>#REF!</v>
      </c>
    </row>
    <row r="417" spans="1:8" x14ac:dyDescent="0.25">
      <c r="A417" s="74" t="e">
        <f>'Activos Consolidados'!#REF!</f>
        <v>#REF!</v>
      </c>
      <c r="B417" s="74" t="e">
        <f>'Activos Consolidados'!#REF!</f>
        <v>#REF!</v>
      </c>
      <c r="C417" s="75" t="e">
        <f>'Activos Consolidados'!#REF!</f>
        <v>#REF!</v>
      </c>
      <c r="D417" s="76" t="e">
        <f>'Activos Consolidados'!#REF!</f>
        <v>#REF!</v>
      </c>
      <c r="E417" s="76" t="e">
        <f>'Activos Consolidados'!#REF!</f>
        <v>#REF!</v>
      </c>
      <c r="F417" s="76" t="e">
        <f>'Activos Consolidados'!#REF!</f>
        <v>#REF!</v>
      </c>
      <c r="G417" s="74" t="e">
        <f>'Activos Consolidados'!#REF!</f>
        <v>#REF!</v>
      </c>
      <c r="H417" s="74" t="e">
        <f>'Activos Consolidados'!#REF!</f>
        <v>#REF!</v>
      </c>
    </row>
    <row r="418" spans="1:8" x14ac:dyDescent="0.25">
      <c r="A418" s="74" t="e">
        <f>'Activos Consolidados'!#REF!</f>
        <v>#REF!</v>
      </c>
      <c r="B418" s="74" t="e">
        <f>'Activos Consolidados'!#REF!</f>
        <v>#REF!</v>
      </c>
      <c r="C418" s="75" t="e">
        <f>'Activos Consolidados'!#REF!</f>
        <v>#REF!</v>
      </c>
      <c r="D418" s="76" t="e">
        <f>'Activos Consolidados'!#REF!</f>
        <v>#REF!</v>
      </c>
      <c r="E418" s="76" t="e">
        <f>'Activos Consolidados'!#REF!</f>
        <v>#REF!</v>
      </c>
      <c r="F418" s="76" t="e">
        <f>'Activos Consolidados'!#REF!</f>
        <v>#REF!</v>
      </c>
      <c r="G418" s="74" t="e">
        <f>'Activos Consolidados'!#REF!</f>
        <v>#REF!</v>
      </c>
      <c r="H418" s="74" t="e">
        <f>'Activos Consolidados'!#REF!</f>
        <v>#REF!</v>
      </c>
    </row>
    <row r="419" spans="1:8" x14ac:dyDescent="0.25">
      <c r="A419" s="74" t="e">
        <f>'Activos Consolidados'!#REF!</f>
        <v>#REF!</v>
      </c>
      <c r="B419" s="74" t="e">
        <f>'Activos Consolidados'!#REF!</f>
        <v>#REF!</v>
      </c>
      <c r="C419" s="75" t="e">
        <f>'Activos Consolidados'!#REF!</f>
        <v>#REF!</v>
      </c>
      <c r="D419" s="76" t="e">
        <f>'Activos Consolidados'!#REF!</f>
        <v>#REF!</v>
      </c>
      <c r="E419" s="76" t="e">
        <f>'Activos Consolidados'!#REF!</f>
        <v>#REF!</v>
      </c>
      <c r="F419" s="76" t="e">
        <f>'Activos Consolidados'!#REF!</f>
        <v>#REF!</v>
      </c>
      <c r="G419" s="74" t="e">
        <f>'Activos Consolidados'!#REF!</f>
        <v>#REF!</v>
      </c>
      <c r="H419" s="74" t="e">
        <f>'Activos Consolidados'!#REF!</f>
        <v>#REF!</v>
      </c>
    </row>
    <row r="420" spans="1:8" x14ac:dyDescent="0.25">
      <c r="A420" s="74" t="e">
        <f>'Activos Consolidados'!#REF!</f>
        <v>#REF!</v>
      </c>
      <c r="B420" s="74" t="e">
        <f>'Activos Consolidados'!#REF!</f>
        <v>#REF!</v>
      </c>
      <c r="C420" s="75" t="e">
        <f>'Activos Consolidados'!#REF!</f>
        <v>#REF!</v>
      </c>
      <c r="D420" s="76" t="e">
        <f>'Activos Consolidados'!#REF!</f>
        <v>#REF!</v>
      </c>
      <c r="E420" s="76" t="e">
        <f>'Activos Consolidados'!#REF!</f>
        <v>#REF!</v>
      </c>
      <c r="F420" s="76" t="e">
        <f>'Activos Consolidados'!#REF!</f>
        <v>#REF!</v>
      </c>
      <c r="G420" s="74" t="e">
        <f>'Activos Consolidados'!#REF!</f>
        <v>#REF!</v>
      </c>
      <c r="H420" s="74" t="e">
        <f>'Activos Consolidados'!#REF!</f>
        <v>#REF!</v>
      </c>
    </row>
    <row r="421" spans="1:8" x14ac:dyDescent="0.25">
      <c r="A421" s="74" t="e">
        <f>'Activos Consolidados'!#REF!</f>
        <v>#REF!</v>
      </c>
      <c r="B421" s="74" t="e">
        <f>'Activos Consolidados'!#REF!</f>
        <v>#REF!</v>
      </c>
      <c r="C421" s="75" t="e">
        <f>'Activos Consolidados'!#REF!</f>
        <v>#REF!</v>
      </c>
      <c r="D421" s="76" t="e">
        <f>'Activos Consolidados'!#REF!</f>
        <v>#REF!</v>
      </c>
      <c r="E421" s="76" t="e">
        <f>'Activos Consolidados'!#REF!</f>
        <v>#REF!</v>
      </c>
      <c r="F421" s="76" t="e">
        <f>'Activos Consolidados'!#REF!</f>
        <v>#REF!</v>
      </c>
      <c r="G421" s="74" t="e">
        <f>'Activos Consolidados'!#REF!</f>
        <v>#REF!</v>
      </c>
      <c r="H421" s="74" t="e">
        <f>'Activos Consolidados'!#REF!</f>
        <v>#REF!</v>
      </c>
    </row>
    <row r="422" spans="1:8" x14ac:dyDescent="0.25">
      <c r="A422" s="74" t="e">
        <f>'Activos Consolidados'!#REF!</f>
        <v>#REF!</v>
      </c>
      <c r="B422" s="74" t="e">
        <f>'Activos Consolidados'!#REF!</f>
        <v>#REF!</v>
      </c>
      <c r="C422" s="75" t="e">
        <f>'Activos Consolidados'!#REF!</f>
        <v>#REF!</v>
      </c>
      <c r="D422" s="76" t="e">
        <f>'Activos Consolidados'!#REF!</f>
        <v>#REF!</v>
      </c>
      <c r="E422" s="76" t="e">
        <f>'Activos Consolidados'!#REF!</f>
        <v>#REF!</v>
      </c>
      <c r="F422" s="76" t="e">
        <f>'Activos Consolidados'!#REF!</f>
        <v>#REF!</v>
      </c>
      <c r="G422" s="74" t="e">
        <f>'Activos Consolidados'!#REF!</f>
        <v>#REF!</v>
      </c>
      <c r="H422" s="74" t="e">
        <f>'Activos Consolidados'!#REF!</f>
        <v>#REF!</v>
      </c>
    </row>
    <row r="423" spans="1:8" x14ac:dyDescent="0.25">
      <c r="A423" s="74" t="e">
        <f>'Activos Consolidados'!#REF!</f>
        <v>#REF!</v>
      </c>
      <c r="B423" s="74" t="e">
        <f>'Activos Consolidados'!#REF!</f>
        <v>#REF!</v>
      </c>
      <c r="C423" s="75" t="e">
        <f>'Activos Consolidados'!#REF!</f>
        <v>#REF!</v>
      </c>
      <c r="D423" s="76" t="e">
        <f>'Activos Consolidados'!#REF!</f>
        <v>#REF!</v>
      </c>
      <c r="E423" s="76" t="e">
        <f>'Activos Consolidados'!#REF!</f>
        <v>#REF!</v>
      </c>
      <c r="F423" s="76" t="e">
        <f>'Activos Consolidados'!#REF!</f>
        <v>#REF!</v>
      </c>
      <c r="G423" s="74" t="e">
        <f>'Activos Consolidados'!#REF!</f>
        <v>#REF!</v>
      </c>
      <c r="H423" s="74" t="e">
        <f>'Activos Consolidados'!#REF!</f>
        <v>#REF!</v>
      </c>
    </row>
    <row r="424" spans="1:8" x14ac:dyDescent="0.25">
      <c r="A424" s="74" t="e">
        <f>'Activos Consolidados'!#REF!</f>
        <v>#REF!</v>
      </c>
      <c r="B424" s="74" t="e">
        <f>'Activos Consolidados'!#REF!</f>
        <v>#REF!</v>
      </c>
      <c r="C424" s="75" t="e">
        <f>'Activos Consolidados'!#REF!</f>
        <v>#REF!</v>
      </c>
      <c r="D424" s="76" t="e">
        <f>'Activos Consolidados'!#REF!</f>
        <v>#REF!</v>
      </c>
      <c r="E424" s="76" t="e">
        <f>'Activos Consolidados'!#REF!</f>
        <v>#REF!</v>
      </c>
      <c r="F424" s="76" t="e">
        <f>'Activos Consolidados'!#REF!</f>
        <v>#REF!</v>
      </c>
      <c r="G424" s="74" t="e">
        <f>'Activos Consolidados'!#REF!</f>
        <v>#REF!</v>
      </c>
      <c r="H424" s="74" t="e">
        <f>'Activos Consolidados'!#REF!</f>
        <v>#REF!</v>
      </c>
    </row>
    <row r="425" spans="1:8" x14ac:dyDescent="0.25">
      <c r="A425" s="74" t="e">
        <f>'Activos Consolidados'!#REF!</f>
        <v>#REF!</v>
      </c>
      <c r="B425" s="74" t="e">
        <f>'Activos Consolidados'!#REF!</f>
        <v>#REF!</v>
      </c>
      <c r="C425" s="75" t="e">
        <f>'Activos Consolidados'!#REF!</f>
        <v>#REF!</v>
      </c>
      <c r="D425" s="76" t="e">
        <f>'Activos Consolidados'!#REF!</f>
        <v>#REF!</v>
      </c>
      <c r="E425" s="76" t="e">
        <f>'Activos Consolidados'!#REF!</f>
        <v>#REF!</v>
      </c>
      <c r="F425" s="76" t="e">
        <f>'Activos Consolidados'!#REF!</f>
        <v>#REF!</v>
      </c>
      <c r="G425" s="74" t="e">
        <f>'Activos Consolidados'!#REF!</f>
        <v>#REF!</v>
      </c>
      <c r="H425" s="74" t="e">
        <f>'Activos Consolidados'!#REF!</f>
        <v>#REF!</v>
      </c>
    </row>
    <row r="426" spans="1:8" x14ac:dyDescent="0.25">
      <c r="A426" s="74" t="e">
        <f>'Activos Consolidados'!#REF!</f>
        <v>#REF!</v>
      </c>
      <c r="B426" s="74" t="e">
        <f>'Activos Consolidados'!#REF!</f>
        <v>#REF!</v>
      </c>
      <c r="C426" s="75" t="e">
        <f>'Activos Consolidados'!#REF!</f>
        <v>#REF!</v>
      </c>
      <c r="D426" s="76" t="e">
        <f>'Activos Consolidados'!#REF!</f>
        <v>#REF!</v>
      </c>
      <c r="E426" s="76" t="e">
        <f>'Activos Consolidados'!#REF!</f>
        <v>#REF!</v>
      </c>
      <c r="F426" s="76" t="e">
        <f>'Activos Consolidados'!#REF!</f>
        <v>#REF!</v>
      </c>
      <c r="G426" s="74" t="e">
        <f>'Activos Consolidados'!#REF!</f>
        <v>#REF!</v>
      </c>
      <c r="H426" s="74" t="e">
        <f>'Activos Consolidados'!#REF!</f>
        <v>#REF!</v>
      </c>
    </row>
    <row r="427" spans="1:8" x14ac:dyDescent="0.25">
      <c r="A427" s="74" t="e">
        <f>'Activos Consolidados'!#REF!</f>
        <v>#REF!</v>
      </c>
      <c r="B427" s="74" t="e">
        <f>'Activos Consolidados'!#REF!</f>
        <v>#REF!</v>
      </c>
      <c r="C427" s="75" t="e">
        <f>'Activos Consolidados'!#REF!</f>
        <v>#REF!</v>
      </c>
      <c r="D427" s="76" t="e">
        <f>'Activos Consolidados'!#REF!</f>
        <v>#REF!</v>
      </c>
      <c r="E427" s="76" t="e">
        <f>'Activos Consolidados'!#REF!</f>
        <v>#REF!</v>
      </c>
      <c r="F427" s="76" t="e">
        <f>'Activos Consolidados'!#REF!</f>
        <v>#REF!</v>
      </c>
      <c r="G427" s="74" t="e">
        <f>'Activos Consolidados'!#REF!</f>
        <v>#REF!</v>
      </c>
      <c r="H427" s="74" t="e">
        <f>'Activos Consolidados'!#REF!</f>
        <v>#REF!</v>
      </c>
    </row>
    <row r="428" spans="1:8" x14ac:dyDescent="0.25">
      <c r="A428" s="74" t="e">
        <f>'Activos Consolidados'!#REF!</f>
        <v>#REF!</v>
      </c>
      <c r="B428" s="74" t="e">
        <f>'Activos Consolidados'!#REF!</f>
        <v>#REF!</v>
      </c>
      <c r="C428" s="75" t="e">
        <f>'Activos Consolidados'!#REF!</f>
        <v>#REF!</v>
      </c>
      <c r="D428" s="76" t="e">
        <f>'Activos Consolidados'!#REF!</f>
        <v>#REF!</v>
      </c>
      <c r="E428" s="76" t="e">
        <f>'Activos Consolidados'!#REF!</f>
        <v>#REF!</v>
      </c>
      <c r="F428" s="76" t="e">
        <f>'Activos Consolidados'!#REF!</f>
        <v>#REF!</v>
      </c>
      <c r="G428" s="74" t="e">
        <f>'Activos Consolidados'!#REF!</f>
        <v>#REF!</v>
      </c>
      <c r="H428" s="74" t="e">
        <f>'Activos Consolidados'!#REF!</f>
        <v>#REF!</v>
      </c>
    </row>
    <row r="429" spans="1:8" x14ac:dyDescent="0.25">
      <c r="A429" s="74" t="e">
        <f>'Activos Consolidados'!#REF!</f>
        <v>#REF!</v>
      </c>
      <c r="B429" s="74" t="e">
        <f>'Activos Consolidados'!#REF!</f>
        <v>#REF!</v>
      </c>
      <c r="C429" s="75" t="e">
        <f>'Activos Consolidados'!#REF!</f>
        <v>#REF!</v>
      </c>
      <c r="D429" s="76" t="e">
        <f>'Activos Consolidados'!#REF!</f>
        <v>#REF!</v>
      </c>
      <c r="E429" s="76" t="e">
        <f>'Activos Consolidados'!#REF!</f>
        <v>#REF!</v>
      </c>
      <c r="F429" s="76" t="e">
        <f>'Activos Consolidados'!#REF!</f>
        <v>#REF!</v>
      </c>
      <c r="G429" s="74" t="e">
        <f>'Activos Consolidados'!#REF!</f>
        <v>#REF!</v>
      </c>
      <c r="H429" s="74" t="e">
        <f>'Activos Consolidados'!#REF!</f>
        <v>#REF!</v>
      </c>
    </row>
    <row r="430" spans="1:8" x14ac:dyDescent="0.25">
      <c r="A430" s="74" t="e">
        <f>'Activos Consolidados'!#REF!</f>
        <v>#REF!</v>
      </c>
      <c r="B430" s="74" t="e">
        <f>'Activos Consolidados'!#REF!</f>
        <v>#REF!</v>
      </c>
      <c r="C430" s="75" t="e">
        <f>'Activos Consolidados'!#REF!</f>
        <v>#REF!</v>
      </c>
      <c r="D430" s="76" t="e">
        <f>'Activos Consolidados'!#REF!</f>
        <v>#REF!</v>
      </c>
      <c r="E430" s="76" t="e">
        <f>'Activos Consolidados'!#REF!</f>
        <v>#REF!</v>
      </c>
      <c r="F430" s="76" t="e">
        <f>'Activos Consolidados'!#REF!</f>
        <v>#REF!</v>
      </c>
      <c r="G430" s="74" t="e">
        <f>'Activos Consolidados'!#REF!</f>
        <v>#REF!</v>
      </c>
      <c r="H430" s="74" t="e">
        <f>'Activos Consolidados'!#REF!</f>
        <v>#REF!</v>
      </c>
    </row>
    <row r="431" spans="1:8" x14ac:dyDescent="0.25">
      <c r="A431" s="74" t="e">
        <f>'Activos Consolidados'!#REF!</f>
        <v>#REF!</v>
      </c>
      <c r="B431" s="74" t="e">
        <f>'Activos Consolidados'!#REF!</f>
        <v>#REF!</v>
      </c>
      <c r="C431" s="75" t="e">
        <f>'Activos Consolidados'!#REF!</f>
        <v>#REF!</v>
      </c>
      <c r="D431" s="76" t="e">
        <f>'Activos Consolidados'!#REF!</f>
        <v>#REF!</v>
      </c>
      <c r="E431" s="76" t="e">
        <f>'Activos Consolidados'!#REF!</f>
        <v>#REF!</v>
      </c>
      <c r="F431" s="76" t="e">
        <f>'Activos Consolidados'!#REF!</f>
        <v>#REF!</v>
      </c>
      <c r="G431" s="74" t="e">
        <f>'Activos Consolidados'!#REF!</f>
        <v>#REF!</v>
      </c>
      <c r="H431" s="74" t="e">
        <f>'Activos Consolidados'!#REF!</f>
        <v>#REF!</v>
      </c>
    </row>
    <row r="432" spans="1:8" x14ac:dyDescent="0.25">
      <c r="A432" s="74" t="e">
        <f>'Activos Consolidados'!#REF!</f>
        <v>#REF!</v>
      </c>
      <c r="B432" s="74" t="e">
        <f>'Activos Consolidados'!#REF!</f>
        <v>#REF!</v>
      </c>
      <c r="C432" s="75" t="e">
        <f>'Activos Consolidados'!#REF!</f>
        <v>#REF!</v>
      </c>
      <c r="D432" s="76" t="e">
        <f>'Activos Consolidados'!#REF!</f>
        <v>#REF!</v>
      </c>
      <c r="E432" s="76" t="e">
        <f>'Activos Consolidados'!#REF!</f>
        <v>#REF!</v>
      </c>
      <c r="F432" s="76" t="e">
        <f>'Activos Consolidados'!#REF!</f>
        <v>#REF!</v>
      </c>
      <c r="G432" s="74" t="e">
        <f>'Activos Consolidados'!#REF!</f>
        <v>#REF!</v>
      </c>
      <c r="H432" s="74" t="e">
        <f>'Activos Consolidados'!#REF!</f>
        <v>#REF!</v>
      </c>
    </row>
    <row r="433" spans="1:8" x14ac:dyDescent="0.25">
      <c r="A433" s="74" t="e">
        <f>'Activos Consolidados'!#REF!</f>
        <v>#REF!</v>
      </c>
      <c r="B433" s="74" t="e">
        <f>'Activos Consolidados'!#REF!</f>
        <v>#REF!</v>
      </c>
      <c r="C433" s="75" t="e">
        <f>'Activos Consolidados'!#REF!</f>
        <v>#REF!</v>
      </c>
      <c r="D433" s="76" t="e">
        <f>'Activos Consolidados'!#REF!</f>
        <v>#REF!</v>
      </c>
      <c r="E433" s="76" t="e">
        <f>'Activos Consolidados'!#REF!</f>
        <v>#REF!</v>
      </c>
      <c r="F433" s="76" t="e">
        <f>'Activos Consolidados'!#REF!</f>
        <v>#REF!</v>
      </c>
      <c r="G433" s="74" t="e">
        <f>'Activos Consolidados'!#REF!</f>
        <v>#REF!</v>
      </c>
      <c r="H433" s="74" t="e">
        <f>'Activos Consolidados'!#REF!</f>
        <v>#REF!</v>
      </c>
    </row>
    <row r="434" spans="1:8" x14ac:dyDescent="0.25">
      <c r="A434" s="74" t="e">
        <f>'Activos Consolidados'!#REF!</f>
        <v>#REF!</v>
      </c>
      <c r="B434" s="74" t="e">
        <f>'Activos Consolidados'!#REF!</f>
        <v>#REF!</v>
      </c>
      <c r="C434" s="75" t="e">
        <f>'Activos Consolidados'!#REF!</f>
        <v>#REF!</v>
      </c>
      <c r="D434" s="76" t="e">
        <f>'Activos Consolidados'!#REF!</f>
        <v>#REF!</v>
      </c>
      <c r="E434" s="76" t="e">
        <f>'Activos Consolidados'!#REF!</f>
        <v>#REF!</v>
      </c>
      <c r="F434" s="76" t="e">
        <f>'Activos Consolidados'!#REF!</f>
        <v>#REF!</v>
      </c>
      <c r="G434" s="74" t="e">
        <f>'Activos Consolidados'!#REF!</f>
        <v>#REF!</v>
      </c>
      <c r="H434" s="74" t="e">
        <f>'Activos Consolidados'!#REF!</f>
        <v>#REF!</v>
      </c>
    </row>
    <row r="435" spans="1:8" x14ac:dyDescent="0.25">
      <c r="A435" s="74" t="e">
        <f>'Activos Consolidados'!#REF!</f>
        <v>#REF!</v>
      </c>
      <c r="B435" s="74" t="e">
        <f>'Activos Consolidados'!#REF!</f>
        <v>#REF!</v>
      </c>
      <c r="C435" s="75" t="e">
        <f>'Activos Consolidados'!#REF!</f>
        <v>#REF!</v>
      </c>
      <c r="D435" s="76" t="e">
        <f>'Activos Consolidados'!#REF!</f>
        <v>#REF!</v>
      </c>
      <c r="E435" s="76" t="e">
        <f>'Activos Consolidados'!#REF!</f>
        <v>#REF!</v>
      </c>
      <c r="F435" s="76" t="e">
        <f>'Activos Consolidados'!#REF!</f>
        <v>#REF!</v>
      </c>
      <c r="G435" s="74" t="e">
        <f>'Activos Consolidados'!#REF!</f>
        <v>#REF!</v>
      </c>
      <c r="H435" s="74" t="e">
        <f>'Activos Consolidados'!#REF!</f>
        <v>#REF!</v>
      </c>
    </row>
    <row r="436" spans="1:8" x14ac:dyDescent="0.25">
      <c r="A436" s="74" t="e">
        <f>'Activos Consolidados'!#REF!</f>
        <v>#REF!</v>
      </c>
      <c r="B436" s="74" t="e">
        <f>'Activos Consolidados'!#REF!</f>
        <v>#REF!</v>
      </c>
      <c r="C436" s="75" t="e">
        <f>'Activos Consolidados'!#REF!</f>
        <v>#REF!</v>
      </c>
      <c r="D436" s="76" t="e">
        <f>'Activos Consolidados'!#REF!</f>
        <v>#REF!</v>
      </c>
      <c r="E436" s="76" t="e">
        <f>'Activos Consolidados'!#REF!</f>
        <v>#REF!</v>
      </c>
      <c r="F436" s="76" t="e">
        <f>'Activos Consolidados'!#REF!</f>
        <v>#REF!</v>
      </c>
      <c r="G436" s="74" t="e">
        <f>'Activos Consolidados'!#REF!</f>
        <v>#REF!</v>
      </c>
      <c r="H436" s="74" t="e">
        <f>'Activos Consolidados'!#REF!</f>
        <v>#REF!</v>
      </c>
    </row>
    <row r="437" spans="1:8" x14ac:dyDescent="0.25">
      <c r="A437" s="74" t="e">
        <f>'Activos Consolidados'!#REF!</f>
        <v>#REF!</v>
      </c>
      <c r="B437" s="74" t="e">
        <f>'Activos Consolidados'!#REF!</f>
        <v>#REF!</v>
      </c>
      <c r="C437" s="75" t="e">
        <f>'Activos Consolidados'!#REF!</f>
        <v>#REF!</v>
      </c>
      <c r="D437" s="76" t="e">
        <f>'Activos Consolidados'!#REF!</f>
        <v>#REF!</v>
      </c>
      <c r="E437" s="76" t="e">
        <f>'Activos Consolidados'!#REF!</f>
        <v>#REF!</v>
      </c>
      <c r="F437" s="76" t="e">
        <f>'Activos Consolidados'!#REF!</f>
        <v>#REF!</v>
      </c>
      <c r="G437" s="74" t="e">
        <f>'Activos Consolidados'!#REF!</f>
        <v>#REF!</v>
      </c>
      <c r="H437" s="74" t="e">
        <f>'Activos Consolidados'!#REF!</f>
        <v>#REF!</v>
      </c>
    </row>
    <row r="438" spans="1:8" x14ac:dyDescent="0.25">
      <c r="A438" s="74" t="e">
        <f>'Activos Consolidados'!#REF!</f>
        <v>#REF!</v>
      </c>
      <c r="B438" s="74" t="e">
        <f>'Activos Consolidados'!#REF!</f>
        <v>#REF!</v>
      </c>
      <c r="C438" s="75" t="e">
        <f>'Activos Consolidados'!#REF!</f>
        <v>#REF!</v>
      </c>
      <c r="D438" s="76" t="e">
        <f>'Activos Consolidados'!#REF!</f>
        <v>#REF!</v>
      </c>
      <c r="E438" s="76" t="e">
        <f>'Activos Consolidados'!#REF!</f>
        <v>#REF!</v>
      </c>
      <c r="F438" s="76" t="e">
        <f>'Activos Consolidados'!#REF!</f>
        <v>#REF!</v>
      </c>
      <c r="G438" s="74" t="e">
        <f>'Activos Consolidados'!#REF!</f>
        <v>#REF!</v>
      </c>
      <c r="H438" s="74" t="e">
        <f>'Activos Consolidados'!#REF!</f>
        <v>#REF!</v>
      </c>
    </row>
    <row r="439" spans="1:8" x14ac:dyDescent="0.25">
      <c r="A439" s="74" t="e">
        <f>'Activos Consolidados'!#REF!</f>
        <v>#REF!</v>
      </c>
      <c r="B439" s="74" t="e">
        <f>'Activos Consolidados'!#REF!</f>
        <v>#REF!</v>
      </c>
      <c r="C439" s="75" t="e">
        <f>'Activos Consolidados'!#REF!</f>
        <v>#REF!</v>
      </c>
      <c r="D439" s="76" t="e">
        <f>'Activos Consolidados'!#REF!</f>
        <v>#REF!</v>
      </c>
      <c r="E439" s="76" t="e">
        <f>'Activos Consolidados'!#REF!</f>
        <v>#REF!</v>
      </c>
      <c r="F439" s="76" t="e">
        <f>'Activos Consolidados'!#REF!</f>
        <v>#REF!</v>
      </c>
      <c r="G439" s="74" t="e">
        <f>'Activos Consolidados'!#REF!</f>
        <v>#REF!</v>
      </c>
      <c r="H439" s="74" t="e">
        <f>'Activos Consolidados'!#REF!</f>
        <v>#REF!</v>
      </c>
    </row>
    <row r="440" spans="1:8" x14ac:dyDescent="0.25">
      <c r="A440" s="74" t="e">
        <f>'Activos Consolidados'!#REF!</f>
        <v>#REF!</v>
      </c>
      <c r="B440" s="74" t="e">
        <f>'Activos Consolidados'!#REF!</f>
        <v>#REF!</v>
      </c>
      <c r="C440" s="75" t="e">
        <f>'Activos Consolidados'!#REF!</f>
        <v>#REF!</v>
      </c>
      <c r="D440" s="76" t="e">
        <f>'Activos Consolidados'!#REF!</f>
        <v>#REF!</v>
      </c>
      <c r="E440" s="76" t="e">
        <f>'Activos Consolidados'!#REF!</f>
        <v>#REF!</v>
      </c>
      <c r="F440" s="76" t="e">
        <f>'Activos Consolidados'!#REF!</f>
        <v>#REF!</v>
      </c>
      <c r="G440" s="74" t="e">
        <f>'Activos Consolidados'!#REF!</f>
        <v>#REF!</v>
      </c>
      <c r="H440" s="74" t="e">
        <f>'Activos Consolidados'!#REF!</f>
        <v>#REF!</v>
      </c>
    </row>
    <row r="441" spans="1:8" x14ac:dyDescent="0.25">
      <c r="A441" s="74" t="e">
        <f>'Activos Consolidados'!#REF!</f>
        <v>#REF!</v>
      </c>
      <c r="B441" s="74" t="e">
        <f>'Activos Consolidados'!#REF!</f>
        <v>#REF!</v>
      </c>
      <c r="C441" s="75" t="e">
        <f>'Activos Consolidados'!#REF!</f>
        <v>#REF!</v>
      </c>
      <c r="D441" s="76" t="e">
        <f>'Activos Consolidados'!#REF!</f>
        <v>#REF!</v>
      </c>
      <c r="E441" s="76" t="e">
        <f>'Activos Consolidados'!#REF!</f>
        <v>#REF!</v>
      </c>
      <c r="F441" s="76" t="e">
        <f>'Activos Consolidados'!#REF!</f>
        <v>#REF!</v>
      </c>
      <c r="G441" s="74" t="e">
        <f>'Activos Consolidados'!#REF!</f>
        <v>#REF!</v>
      </c>
      <c r="H441" s="74" t="e">
        <f>'Activos Consolidados'!#REF!</f>
        <v>#REF!</v>
      </c>
    </row>
    <row r="442" spans="1:8" x14ac:dyDescent="0.25">
      <c r="A442" s="74" t="e">
        <f>'Activos Consolidados'!#REF!</f>
        <v>#REF!</v>
      </c>
      <c r="B442" s="74" t="e">
        <f>'Activos Consolidados'!#REF!</f>
        <v>#REF!</v>
      </c>
      <c r="C442" s="75" t="e">
        <f>'Activos Consolidados'!#REF!</f>
        <v>#REF!</v>
      </c>
      <c r="D442" s="76" t="e">
        <f>'Activos Consolidados'!#REF!</f>
        <v>#REF!</v>
      </c>
      <c r="E442" s="76" t="e">
        <f>'Activos Consolidados'!#REF!</f>
        <v>#REF!</v>
      </c>
      <c r="F442" s="76" t="e">
        <f>'Activos Consolidados'!#REF!</f>
        <v>#REF!</v>
      </c>
      <c r="G442" s="74" t="e">
        <f>'Activos Consolidados'!#REF!</f>
        <v>#REF!</v>
      </c>
      <c r="H442" s="74" t="e">
        <f>'Activos Consolidados'!#REF!</f>
        <v>#REF!</v>
      </c>
    </row>
    <row r="443" spans="1:8" x14ac:dyDescent="0.25">
      <c r="A443" s="74" t="e">
        <f>'Activos Consolidados'!#REF!</f>
        <v>#REF!</v>
      </c>
      <c r="B443" s="74" t="e">
        <f>'Activos Consolidados'!#REF!</f>
        <v>#REF!</v>
      </c>
      <c r="C443" s="75" t="e">
        <f>'Activos Consolidados'!#REF!</f>
        <v>#REF!</v>
      </c>
      <c r="D443" s="76" t="e">
        <f>'Activos Consolidados'!#REF!</f>
        <v>#REF!</v>
      </c>
      <c r="E443" s="76" t="e">
        <f>'Activos Consolidados'!#REF!</f>
        <v>#REF!</v>
      </c>
      <c r="F443" s="76" t="e">
        <f>'Activos Consolidados'!#REF!</f>
        <v>#REF!</v>
      </c>
      <c r="G443" s="74" t="e">
        <f>'Activos Consolidados'!#REF!</f>
        <v>#REF!</v>
      </c>
      <c r="H443" s="74" t="e">
        <f>'Activos Consolidados'!#REF!</f>
        <v>#REF!</v>
      </c>
    </row>
    <row r="444" spans="1:8" x14ac:dyDescent="0.25">
      <c r="A444" s="74" t="e">
        <f>'Activos Consolidados'!#REF!</f>
        <v>#REF!</v>
      </c>
      <c r="B444" s="74" t="e">
        <f>'Activos Consolidados'!#REF!</f>
        <v>#REF!</v>
      </c>
      <c r="C444" s="75" t="e">
        <f>'Activos Consolidados'!#REF!</f>
        <v>#REF!</v>
      </c>
      <c r="D444" s="76" t="e">
        <f>'Activos Consolidados'!#REF!</f>
        <v>#REF!</v>
      </c>
      <c r="E444" s="76" t="e">
        <f>'Activos Consolidados'!#REF!</f>
        <v>#REF!</v>
      </c>
      <c r="F444" s="76" t="e">
        <f>'Activos Consolidados'!#REF!</f>
        <v>#REF!</v>
      </c>
      <c r="G444" s="74" t="e">
        <f>'Activos Consolidados'!#REF!</f>
        <v>#REF!</v>
      </c>
      <c r="H444" s="74" t="e">
        <f>'Activos Consolidados'!#REF!</f>
        <v>#REF!</v>
      </c>
    </row>
    <row r="445" spans="1:8" x14ac:dyDescent="0.25">
      <c r="A445" s="74" t="e">
        <f>'Activos Consolidados'!#REF!</f>
        <v>#REF!</v>
      </c>
      <c r="B445" s="74" t="e">
        <f>'Activos Consolidados'!#REF!</f>
        <v>#REF!</v>
      </c>
      <c r="C445" s="75" t="e">
        <f>'Activos Consolidados'!#REF!</f>
        <v>#REF!</v>
      </c>
      <c r="D445" s="76" t="e">
        <f>'Activos Consolidados'!#REF!</f>
        <v>#REF!</v>
      </c>
      <c r="E445" s="76" t="e">
        <f>'Activos Consolidados'!#REF!</f>
        <v>#REF!</v>
      </c>
      <c r="F445" s="76" t="e">
        <f>'Activos Consolidados'!#REF!</f>
        <v>#REF!</v>
      </c>
      <c r="G445" s="74" t="e">
        <f>'Activos Consolidados'!#REF!</f>
        <v>#REF!</v>
      </c>
      <c r="H445" s="74" t="e">
        <f>'Activos Consolidados'!#REF!</f>
        <v>#REF!</v>
      </c>
    </row>
    <row r="446" spans="1:8" x14ac:dyDescent="0.25">
      <c r="A446" s="74" t="e">
        <f>'Activos Consolidados'!#REF!</f>
        <v>#REF!</v>
      </c>
      <c r="B446" s="74" t="e">
        <f>'Activos Consolidados'!#REF!</f>
        <v>#REF!</v>
      </c>
      <c r="C446" s="75" t="e">
        <f>'Activos Consolidados'!#REF!</f>
        <v>#REF!</v>
      </c>
      <c r="D446" s="76" t="e">
        <f>'Activos Consolidados'!#REF!</f>
        <v>#REF!</v>
      </c>
      <c r="E446" s="76" t="e">
        <f>'Activos Consolidados'!#REF!</f>
        <v>#REF!</v>
      </c>
      <c r="F446" s="76" t="e">
        <f>'Activos Consolidados'!#REF!</f>
        <v>#REF!</v>
      </c>
      <c r="G446" s="74" t="e">
        <f>'Activos Consolidados'!#REF!</f>
        <v>#REF!</v>
      </c>
      <c r="H446" s="74" t="e">
        <f>'Activos Consolidados'!#REF!</f>
        <v>#REF!</v>
      </c>
    </row>
    <row r="447" spans="1:8" x14ac:dyDescent="0.25">
      <c r="A447" s="74" t="e">
        <f>'Activos Consolidados'!#REF!</f>
        <v>#REF!</v>
      </c>
      <c r="B447" s="74" t="e">
        <f>'Activos Consolidados'!#REF!</f>
        <v>#REF!</v>
      </c>
      <c r="C447" s="75" t="e">
        <f>'Activos Consolidados'!#REF!</f>
        <v>#REF!</v>
      </c>
      <c r="D447" s="76" t="e">
        <f>'Activos Consolidados'!#REF!</f>
        <v>#REF!</v>
      </c>
      <c r="E447" s="76" t="e">
        <f>'Activos Consolidados'!#REF!</f>
        <v>#REF!</v>
      </c>
      <c r="F447" s="76" t="e">
        <f>'Activos Consolidados'!#REF!</f>
        <v>#REF!</v>
      </c>
      <c r="G447" s="74" t="e">
        <f>'Activos Consolidados'!#REF!</f>
        <v>#REF!</v>
      </c>
      <c r="H447" s="74" t="e">
        <f>'Activos Consolidados'!#REF!</f>
        <v>#REF!</v>
      </c>
    </row>
    <row r="448" spans="1:8" x14ac:dyDescent="0.25">
      <c r="A448" s="74" t="e">
        <f>'Activos Consolidados'!#REF!</f>
        <v>#REF!</v>
      </c>
      <c r="B448" s="74" t="e">
        <f>'Activos Consolidados'!#REF!</f>
        <v>#REF!</v>
      </c>
      <c r="C448" s="75" t="e">
        <f>'Activos Consolidados'!#REF!</f>
        <v>#REF!</v>
      </c>
      <c r="D448" s="76" t="e">
        <f>'Activos Consolidados'!#REF!</f>
        <v>#REF!</v>
      </c>
      <c r="E448" s="76" t="e">
        <f>'Activos Consolidados'!#REF!</f>
        <v>#REF!</v>
      </c>
      <c r="F448" s="76" t="e">
        <f>'Activos Consolidados'!#REF!</f>
        <v>#REF!</v>
      </c>
      <c r="G448" s="74" t="e">
        <f>'Activos Consolidados'!#REF!</f>
        <v>#REF!</v>
      </c>
      <c r="H448" s="74" t="e">
        <f>'Activos Consolidados'!#REF!</f>
        <v>#REF!</v>
      </c>
    </row>
    <row r="449" spans="1:8" x14ac:dyDescent="0.25">
      <c r="A449" s="74" t="e">
        <f>'Activos Consolidados'!#REF!</f>
        <v>#REF!</v>
      </c>
      <c r="B449" s="74" t="e">
        <f>'Activos Consolidados'!#REF!</f>
        <v>#REF!</v>
      </c>
      <c r="C449" s="75" t="e">
        <f>'Activos Consolidados'!#REF!</f>
        <v>#REF!</v>
      </c>
      <c r="D449" s="76" t="e">
        <f>'Activos Consolidados'!#REF!</f>
        <v>#REF!</v>
      </c>
      <c r="E449" s="76" t="e">
        <f>'Activos Consolidados'!#REF!</f>
        <v>#REF!</v>
      </c>
      <c r="F449" s="76" t="e">
        <f>'Activos Consolidados'!#REF!</f>
        <v>#REF!</v>
      </c>
      <c r="G449" s="74" t="e">
        <f>'Activos Consolidados'!#REF!</f>
        <v>#REF!</v>
      </c>
      <c r="H449" s="74" t="e">
        <f>'Activos Consolidados'!#REF!</f>
        <v>#REF!</v>
      </c>
    </row>
    <row r="450" spans="1:8" x14ac:dyDescent="0.25">
      <c r="A450" s="74" t="e">
        <f>'Activos Consolidados'!#REF!</f>
        <v>#REF!</v>
      </c>
      <c r="B450" s="74" t="e">
        <f>'Activos Consolidados'!#REF!</f>
        <v>#REF!</v>
      </c>
      <c r="C450" s="75" t="e">
        <f>'Activos Consolidados'!#REF!</f>
        <v>#REF!</v>
      </c>
      <c r="D450" s="76" t="e">
        <f>'Activos Consolidados'!#REF!</f>
        <v>#REF!</v>
      </c>
      <c r="E450" s="76" t="e">
        <f>'Activos Consolidados'!#REF!</f>
        <v>#REF!</v>
      </c>
      <c r="F450" s="76" t="e">
        <f>'Activos Consolidados'!#REF!</f>
        <v>#REF!</v>
      </c>
      <c r="G450" s="74" t="e">
        <f>'Activos Consolidados'!#REF!</f>
        <v>#REF!</v>
      </c>
      <c r="H450" s="74" t="e">
        <f>'Activos Consolidados'!#REF!</f>
        <v>#REF!</v>
      </c>
    </row>
    <row r="451" spans="1:8" x14ac:dyDescent="0.25">
      <c r="A451" s="74" t="e">
        <f>'Activos Consolidados'!#REF!</f>
        <v>#REF!</v>
      </c>
      <c r="B451" s="74" t="e">
        <f>'Activos Consolidados'!#REF!</f>
        <v>#REF!</v>
      </c>
      <c r="C451" s="75" t="e">
        <f>'Activos Consolidados'!#REF!</f>
        <v>#REF!</v>
      </c>
      <c r="D451" s="76" t="e">
        <f>'Activos Consolidados'!#REF!</f>
        <v>#REF!</v>
      </c>
      <c r="E451" s="76" t="e">
        <f>'Activos Consolidados'!#REF!</f>
        <v>#REF!</v>
      </c>
      <c r="F451" s="76" t="e">
        <f>'Activos Consolidados'!#REF!</f>
        <v>#REF!</v>
      </c>
      <c r="G451" s="74" t="e">
        <f>'Activos Consolidados'!#REF!</f>
        <v>#REF!</v>
      </c>
      <c r="H451" s="74" t="e">
        <f>'Activos Consolidados'!#REF!</f>
        <v>#REF!</v>
      </c>
    </row>
    <row r="452" spans="1:8" x14ac:dyDescent="0.25">
      <c r="A452" s="74" t="e">
        <f>'Activos Consolidados'!#REF!</f>
        <v>#REF!</v>
      </c>
      <c r="B452" s="74" t="e">
        <f>'Activos Consolidados'!#REF!</f>
        <v>#REF!</v>
      </c>
      <c r="C452" s="75" t="e">
        <f>'Activos Consolidados'!#REF!</f>
        <v>#REF!</v>
      </c>
      <c r="D452" s="76" t="e">
        <f>'Activos Consolidados'!#REF!</f>
        <v>#REF!</v>
      </c>
      <c r="E452" s="76" t="e">
        <f>'Activos Consolidados'!#REF!</f>
        <v>#REF!</v>
      </c>
      <c r="F452" s="76" t="e">
        <f>'Activos Consolidados'!#REF!</f>
        <v>#REF!</v>
      </c>
      <c r="G452" s="74" t="e">
        <f>'Activos Consolidados'!#REF!</f>
        <v>#REF!</v>
      </c>
      <c r="H452" s="74" t="e">
        <f>'Activos Consolidados'!#REF!</f>
        <v>#REF!</v>
      </c>
    </row>
    <row r="453" spans="1:8" x14ac:dyDescent="0.25">
      <c r="A453" s="74" t="e">
        <f>'Activos Consolidados'!#REF!</f>
        <v>#REF!</v>
      </c>
      <c r="B453" s="74" t="e">
        <f>'Activos Consolidados'!#REF!</f>
        <v>#REF!</v>
      </c>
      <c r="C453" s="75" t="e">
        <f>'Activos Consolidados'!#REF!</f>
        <v>#REF!</v>
      </c>
      <c r="D453" s="76" t="e">
        <f>'Activos Consolidados'!#REF!</f>
        <v>#REF!</v>
      </c>
      <c r="E453" s="76" t="e">
        <f>'Activos Consolidados'!#REF!</f>
        <v>#REF!</v>
      </c>
      <c r="F453" s="76" t="e">
        <f>'Activos Consolidados'!#REF!</f>
        <v>#REF!</v>
      </c>
      <c r="G453" s="74" t="e">
        <f>'Activos Consolidados'!#REF!</f>
        <v>#REF!</v>
      </c>
      <c r="H453" s="74" t="e">
        <f>'Activos Consolidados'!#REF!</f>
        <v>#REF!</v>
      </c>
    </row>
    <row r="454" spans="1:8" x14ac:dyDescent="0.25">
      <c r="A454" s="74" t="e">
        <f>'Activos Consolidados'!#REF!</f>
        <v>#REF!</v>
      </c>
      <c r="B454" s="74" t="e">
        <f>'Activos Consolidados'!#REF!</f>
        <v>#REF!</v>
      </c>
      <c r="C454" s="75" t="e">
        <f>'Activos Consolidados'!#REF!</f>
        <v>#REF!</v>
      </c>
      <c r="D454" s="76" t="e">
        <f>'Activos Consolidados'!#REF!</f>
        <v>#REF!</v>
      </c>
      <c r="E454" s="76" t="e">
        <f>'Activos Consolidados'!#REF!</f>
        <v>#REF!</v>
      </c>
      <c r="F454" s="76" t="e">
        <f>'Activos Consolidados'!#REF!</f>
        <v>#REF!</v>
      </c>
      <c r="G454" s="74" t="e">
        <f>'Activos Consolidados'!#REF!</f>
        <v>#REF!</v>
      </c>
      <c r="H454" s="74" t="e">
        <f>'Activos Consolidados'!#REF!</f>
        <v>#REF!</v>
      </c>
    </row>
    <row r="455" spans="1:8" x14ac:dyDescent="0.25">
      <c r="A455" s="74" t="e">
        <f>'Activos Consolidados'!#REF!</f>
        <v>#REF!</v>
      </c>
      <c r="B455" s="74" t="e">
        <f>'Activos Consolidados'!#REF!</f>
        <v>#REF!</v>
      </c>
      <c r="C455" s="75" t="e">
        <f>'Activos Consolidados'!#REF!</f>
        <v>#REF!</v>
      </c>
      <c r="D455" s="76" t="e">
        <f>'Activos Consolidados'!#REF!</f>
        <v>#REF!</v>
      </c>
      <c r="E455" s="76" t="e">
        <f>'Activos Consolidados'!#REF!</f>
        <v>#REF!</v>
      </c>
      <c r="F455" s="76" t="e">
        <f>'Activos Consolidados'!#REF!</f>
        <v>#REF!</v>
      </c>
      <c r="G455" s="74" t="e">
        <f>'Activos Consolidados'!#REF!</f>
        <v>#REF!</v>
      </c>
      <c r="H455" s="74" t="e">
        <f>'Activos Consolidados'!#REF!</f>
        <v>#REF!</v>
      </c>
    </row>
    <row r="456" spans="1:8" x14ac:dyDescent="0.25">
      <c r="A456" s="74" t="e">
        <f>'Activos Consolidados'!#REF!</f>
        <v>#REF!</v>
      </c>
      <c r="B456" s="74" t="e">
        <f>'Activos Consolidados'!#REF!</f>
        <v>#REF!</v>
      </c>
      <c r="C456" s="75" t="e">
        <f>'Activos Consolidados'!#REF!</f>
        <v>#REF!</v>
      </c>
      <c r="D456" s="76" t="e">
        <f>'Activos Consolidados'!#REF!</f>
        <v>#REF!</v>
      </c>
      <c r="E456" s="76" t="e">
        <f>'Activos Consolidados'!#REF!</f>
        <v>#REF!</v>
      </c>
      <c r="F456" s="76" t="e">
        <f>'Activos Consolidados'!#REF!</f>
        <v>#REF!</v>
      </c>
      <c r="G456" s="74" t="e">
        <f>'Activos Consolidados'!#REF!</f>
        <v>#REF!</v>
      </c>
      <c r="H456" s="74" t="e">
        <f>'Activos Consolidados'!#REF!</f>
        <v>#REF!</v>
      </c>
    </row>
    <row r="457" spans="1:8" x14ac:dyDescent="0.25">
      <c r="A457" s="74" t="e">
        <f>'Activos Consolidados'!#REF!</f>
        <v>#REF!</v>
      </c>
      <c r="B457" s="74" t="e">
        <f>'Activos Consolidados'!#REF!</f>
        <v>#REF!</v>
      </c>
      <c r="C457" s="75" t="e">
        <f>'Activos Consolidados'!#REF!</f>
        <v>#REF!</v>
      </c>
      <c r="D457" s="76" t="e">
        <f>'Activos Consolidados'!#REF!</f>
        <v>#REF!</v>
      </c>
      <c r="E457" s="76" t="e">
        <f>'Activos Consolidados'!#REF!</f>
        <v>#REF!</v>
      </c>
      <c r="F457" s="76" t="e">
        <f>'Activos Consolidados'!#REF!</f>
        <v>#REF!</v>
      </c>
      <c r="G457" s="74" t="e">
        <f>'Activos Consolidados'!#REF!</f>
        <v>#REF!</v>
      </c>
      <c r="H457" s="74" t="e">
        <f>'Activos Consolidados'!#REF!</f>
        <v>#REF!</v>
      </c>
    </row>
    <row r="458" spans="1:8" x14ac:dyDescent="0.25">
      <c r="A458" s="74" t="e">
        <f>'Activos Consolidados'!#REF!</f>
        <v>#REF!</v>
      </c>
      <c r="B458" s="74" t="e">
        <f>'Activos Consolidados'!#REF!</f>
        <v>#REF!</v>
      </c>
      <c r="C458" s="75" t="e">
        <f>'Activos Consolidados'!#REF!</f>
        <v>#REF!</v>
      </c>
      <c r="D458" s="76" t="e">
        <f>'Activos Consolidados'!#REF!</f>
        <v>#REF!</v>
      </c>
      <c r="E458" s="76" t="e">
        <f>'Activos Consolidados'!#REF!</f>
        <v>#REF!</v>
      </c>
      <c r="F458" s="76" t="e">
        <f>'Activos Consolidados'!#REF!</f>
        <v>#REF!</v>
      </c>
      <c r="G458" s="74" t="e">
        <f>'Activos Consolidados'!#REF!</f>
        <v>#REF!</v>
      </c>
      <c r="H458" s="74" t="e">
        <f>'Activos Consolidados'!#REF!</f>
        <v>#REF!</v>
      </c>
    </row>
    <row r="459" spans="1:8" x14ac:dyDescent="0.25">
      <c r="A459" s="74" t="e">
        <f>'Activos Consolidados'!#REF!</f>
        <v>#REF!</v>
      </c>
      <c r="B459" s="74" t="e">
        <f>'Activos Consolidados'!#REF!</f>
        <v>#REF!</v>
      </c>
      <c r="C459" s="75" t="e">
        <f>'Activos Consolidados'!#REF!</f>
        <v>#REF!</v>
      </c>
      <c r="D459" s="76" t="e">
        <f>'Activos Consolidados'!#REF!</f>
        <v>#REF!</v>
      </c>
      <c r="E459" s="76" t="e">
        <f>'Activos Consolidados'!#REF!</f>
        <v>#REF!</v>
      </c>
      <c r="F459" s="76" t="e">
        <f>'Activos Consolidados'!#REF!</f>
        <v>#REF!</v>
      </c>
      <c r="G459" s="74" t="e">
        <f>'Activos Consolidados'!#REF!</f>
        <v>#REF!</v>
      </c>
      <c r="H459" s="74" t="e">
        <f>'Activos Consolidados'!#REF!</f>
        <v>#REF!</v>
      </c>
    </row>
    <row r="460" spans="1:8" x14ac:dyDescent="0.25">
      <c r="A460" s="74" t="e">
        <f>'Activos Consolidados'!#REF!</f>
        <v>#REF!</v>
      </c>
      <c r="B460" s="74" t="e">
        <f>'Activos Consolidados'!#REF!</f>
        <v>#REF!</v>
      </c>
      <c r="C460" s="75" t="e">
        <f>'Activos Consolidados'!#REF!</f>
        <v>#REF!</v>
      </c>
      <c r="D460" s="76" t="e">
        <f>'Activos Consolidados'!#REF!</f>
        <v>#REF!</v>
      </c>
      <c r="E460" s="76" t="e">
        <f>'Activos Consolidados'!#REF!</f>
        <v>#REF!</v>
      </c>
      <c r="F460" s="76" t="e">
        <f>'Activos Consolidados'!#REF!</f>
        <v>#REF!</v>
      </c>
      <c r="G460" s="74" t="e">
        <f>'Activos Consolidados'!#REF!</f>
        <v>#REF!</v>
      </c>
      <c r="H460" s="74" t="e">
        <f>'Activos Consolidados'!#REF!</f>
        <v>#REF!</v>
      </c>
    </row>
    <row r="461" spans="1:8" x14ac:dyDescent="0.25">
      <c r="A461" s="74" t="e">
        <f>'Activos Consolidados'!#REF!</f>
        <v>#REF!</v>
      </c>
      <c r="B461" s="74" t="e">
        <f>'Activos Consolidados'!#REF!</f>
        <v>#REF!</v>
      </c>
      <c r="C461" s="75" t="e">
        <f>'Activos Consolidados'!#REF!</f>
        <v>#REF!</v>
      </c>
      <c r="D461" s="76" t="e">
        <f>'Activos Consolidados'!#REF!</f>
        <v>#REF!</v>
      </c>
      <c r="E461" s="76" t="e">
        <f>'Activos Consolidados'!#REF!</f>
        <v>#REF!</v>
      </c>
      <c r="F461" s="76" t="e">
        <f>'Activos Consolidados'!#REF!</f>
        <v>#REF!</v>
      </c>
      <c r="G461" s="74" t="e">
        <f>'Activos Consolidados'!#REF!</f>
        <v>#REF!</v>
      </c>
      <c r="H461" s="74" t="e">
        <f>'Activos Consolidados'!#REF!</f>
        <v>#REF!</v>
      </c>
    </row>
    <row r="462" spans="1:8" x14ac:dyDescent="0.25">
      <c r="A462" s="74" t="e">
        <f>'Activos Consolidados'!#REF!</f>
        <v>#REF!</v>
      </c>
      <c r="B462" s="74" t="e">
        <f>'Activos Consolidados'!#REF!</f>
        <v>#REF!</v>
      </c>
      <c r="C462" s="75" t="e">
        <f>'Activos Consolidados'!#REF!</f>
        <v>#REF!</v>
      </c>
      <c r="D462" s="76" t="e">
        <f>'Activos Consolidados'!#REF!</f>
        <v>#REF!</v>
      </c>
      <c r="E462" s="76" t="e">
        <f>'Activos Consolidados'!#REF!</f>
        <v>#REF!</v>
      </c>
      <c r="F462" s="76" t="e">
        <f>'Activos Consolidados'!#REF!</f>
        <v>#REF!</v>
      </c>
      <c r="G462" s="74" t="e">
        <f>'Activos Consolidados'!#REF!</f>
        <v>#REF!</v>
      </c>
      <c r="H462" s="74" t="e">
        <f>'Activos Consolidados'!#REF!</f>
        <v>#REF!</v>
      </c>
    </row>
    <row r="463" spans="1:8" x14ac:dyDescent="0.25">
      <c r="A463" s="74" t="e">
        <f>'Activos Consolidados'!#REF!</f>
        <v>#REF!</v>
      </c>
      <c r="B463" s="74" t="e">
        <f>'Activos Consolidados'!#REF!</f>
        <v>#REF!</v>
      </c>
      <c r="C463" s="75" t="e">
        <f>'Activos Consolidados'!#REF!</f>
        <v>#REF!</v>
      </c>
      <c r="D463" s="76" t="e">
        <f>'Activos Consolidados'!#REF!</f>
        <v>#REF!</v>
      </c>
      <c r="E463" s="76" t="e">
        <f>'Activos Consolidados'!#REF!</f>
        <v>#REF!</v>
      </c>
      <c r="F463" s="76" t="e">
        <f>'Activos Consolidados'!#REF!</f>
        <v>#REF!</v>
      </c>
      <c r="G463" s="74" t="e">
        <f>'Activos Consolidados'!#REF!</f>
        <v>#REF!</v>
      </c>
      <c r="H463" s="74" t="e">
        <f>'Activos Consolidados'!#REF!</f>
        <v>#REF!</v>
      </c>
    </row>
    <row r="464" spans="1:8" x14ac:dyDescent="0.25">
      <c r="A464" s="74" t="e">
        <f>'Activos Consolidados'!#REF!</f>
        <v>#REF!</v>
      </c>
      <c r="B464" s="74" t="e">
        <f>'Activos Consolidados'!#REF!</f>
        <v>#REF!</v>
      </c>
      <c r="C464" s="75" t="e">
        <f>'Activos Consolidados'!#REF!</f>
        <v>#REF!</v>
      </c>
      <c r="D464" s="76" t="e">
        <f>'Activos Consolidados'!#REF!</f>
        <v>#REF!</v>
      </c>
      <c r="E464" s="76" t="e">
        <f>'Activos Consolidados'!#REF!</f>
        <v>#REF!</v>
      </c>
      <c r="F464" s="76" t="e">
        <f>'Activos Consolidados'!#REF!</f>
        <v>#REF!</v>
      </c>
      <c r="G464" s="74" t="e">
        <f>'Activos Consolidados'!#REF!</f>
        <v>#REF!</v>
      </c>
      <c r="H464" s="74" t="e">
        <f>'Activos Consolidados'!#REF!</f>
        <v>#REF!</v>
      </c>
    </row>
    <row r="465" spans="1:8" x14ac:dyDescent="0.25">
      <c r="A465" s="74" t="e">
        <f>'Activos Consolidados'!#REF!</f>
        <v>#REF!</v>
      </c>
      <c r="B465" s="74" t="e">
        <f>'Activos Consolidados'!#REF!</f>
        <v>#REF!</v>
      </c>
      <c r="C465" s="75" t="e">
        <f>'Activos Consolidados'!#REF!</f>
        <v>#REF!</v>
      </c>
      <c r="D465" s="76" t="e">
        <f>'Activos Consolidados'!#REF!</f>
        <v>#REF!</v>
      </c>
      <c r="E465" s="76" t="e">
        <f>'Activos Consolidados'!#REF!</f>
        <v>#REF!</v>
      </c>
      <c r="F465" s="76" t="e">
        <f>'Activos Consolidados'!#REF!</f>
        <v>#REF!</v>
      </c>
      <c r="G465" s="74" t="e">
        <f>'Activos Consolidados'!#REF!</f>
        <v>#REF!</v>
      </c>
      <c r="H465" s="74" t="e">
        <f>'Activos Consolidados'!#REF!</f>
        <v>#REF!</v>
      </c>
    </row>
    <row r="466" spans="1:8" x14ac:dyDescent="0.25">
      <c r="A466" s="74" t="e">
        <f>'Activos Consolidados'!#REF!</f>
        <v>#REF!</v>
      </c>
      <c r="B466" s="74" t="e">
        <f>'Activos Consolidados'!#REF!</f>
        <v>#REF!</v>
      </c>
      <c r="C466" s="75" t="e">
        <f>'Activos Consolidados'!#REF!</f>
        <v>#REF!</v>
      </c>
      <c r="D466" s="76" t="e">
        <f>'Activos Consolidados'!#REF!</f>
        <v>#REF!</v>
      </c>
      <c r="E466" s="76" t="e">
        <f>'Activos Consolidados'!#REF!</f>
        <v>#REF!</v>
      </c>
      <c r="F466" s="76" t="e">
        <f>'Activos Consolidados'!#REF!</f>
        <v>#REF!</v>
      </c>
      <c r="G466" s="74" t="e">
        <f>'Activos Consolidados'!#REF!</f>
        <v>#REF!</v>
      </c>
      <c r="H466" s="74" t="e">
        <f>'Activos Consolidados'!#REF!</f>
        <v>#REF!</v>
      </c>
    </row>
    <row r="467" spans="1:8" x14ac:dyDescent="0.25">
      <c r="A467" s="74" t="e">
        <f>'Activos Consolidados'!#REF!</f>
        <v>#REF!</v>
      </c>
      <c r="B467" s="74" t="e">
        <f>'Activos Consolidados'!#REF!</f>
        <v>#REF!</v>
      </c>
      <c r="C467" s="75" t="e">
        <f>'Activos Consolidados'!#REF!</f>
        <v>#REF!</v>
      </c>
      <c r="D467" s="76" t="e">
        <f>'Activos Consolidados'!#REF!</f>
        <v>#REF!</v>
      </c>
      <c r="E467" s="76" t="e">
        <f>'Activos Consolidados'!#REF!</f>
        <v>#REF!</v>
      </c>
      <c r="F467" s="76" t="e">
        <f>'Activos Consolidados'!#REF!</f>
        <v>#REF!</v>
      </c>
      <c r="G467" s="74" t="e">
        <f>'Activos Consolidados'!#REF!</f>
        <v>#REF!</v>
      </c>
      <c r="H467" s="74" t="e">
        <f>'Activos Consolidados'!#REF!</f>
        <v>#REF!</v>
      </c>
    </row>
    <row r="468" spans="1:8" x14ac:dyDescent="0.25">
      <c r="A468" s="74" t="e">
        <f>'Activos Consolidados'!#REF!</f>
        <v>#REF!</v>
      </c>
      <c r="B468" s="74" t="e">
        <f>'Activos Consolidados'!#REF!</f>
        <v>#REF!</v>
      </c>
      <c r="C468" s="75" t="e">
        <f>'Activos Consolidados'!#REF!</f>
        <v>#REF!</v>
      </c>
      <c r="D468" s="76" t="e">
        <f>'Activos Consolidados'!#REF!</f>
        <v>#REF!</v>
      </c>
      <c r="E468" s="76" t="e">
        <f>'Activos Consolidados'!#REF!</f>
        <v>#REF!</v>
      </c>
      <c r="F468" s="76" t="e">
        <f>'Activos Consolidados'!#REF!</f>
        <v>#REF!</v>
      </c>
      <c r="G468" s="74" t="e">
        <f>'Activos Consolidados'!#REF!</f>
        <v>#REF!</v>
      </c>
      <c r="H468" s="74" t="e">
        <f>'Activos Consolidados'!#REF!</f>
        <v>#REF!</v>
      </c>
    </row>
    <row r="469" spans="1:8" x14ac:dyDescent="0.25">
      <c r="A469" s="74" t="e">
        <f>'Activos Consolidados'!#REF!</f>
        <v>#REF!</v>
      </c>
      <c r="B469" s="74" t="e">
        <f>'Activos Consolidados'!#REF!</f>
        <v>#REF!</v>
      </c>
      <c r="C469" s="75" t="e">
        <f>'Activos Consolidados'!#REF!</f>
        <v>#REF!</v>
      </c>
      <c r="D469" s="76" t="e">
        <f>'Activos Consolidados'!#REF!</f>
        <v>#REF!</v>
      </c>
      <c r="E469" s="76" t="e">
        <f>'Activos Consolidados'!#REF!</f>
        <v>#REF!</v>
      </c>
      <c r="F469" s="76" t="e">
        <f>'Activos Consolidados'!#REF!</f>
        <v>#REF!</v>
      </c>
      <c r="G469" s="74" t="e">
        <f>'Activos Consolidados'!#REF!</f>
        <v>#REF!</v>
      </c>
      <c r="H469" s="74" t="e">
        <f>'Activos Consolidados'!#REF!</f>
        <v>#REF!</v>
      </c>
    </row>
    <row r="470" spans="1:8" x14ac:dyDescent="0.25">
      <c r="A470" s="74" t="e">
        <f>'Activos Consolidados'!#REF!</f>
        <v>#REF!</v>
      </c>
      <c r="B470" s="74" t="e">
        <f>'Activos Consolidados'!#REF!</f>
        <v>#REF!</v>
      </c>
      <c r="C470" s="75" t="e">
        <f>'Activos Consolidados'!#REF!</f>
        <v>#REF!</v>
      </c>
      <c r="D470" s="76" t="e">
        <f>'Activos Consolidados'!#REF!</f>
        <v>#REF!</v>
      </c>
      <c r="E470" s="76" t="e">
        <f>'Activos Consolidados'!#REF!</f>
        <v>#REF!</v>
      </c>
      <c r="F470" s="76" t="e">
        <f>'Activos Consolidados'!#REF!</f>
        <v>#REF!</v>
      </c>
      <c r="G470" s="74" t="e">
        <f>'Activos Consolidados'!#REF!</f>
        <v>#REF!</v>
      </c>
      <c r="H470" s="74" t="e">
        <f>'Activos Consolidados'!#REF!</f>
        <v>#REF!</v>
      </c>
    </row>
    <row r="471" spans="1:8" x14ac:dyDescent="0.25">
      <c r="A471" s="74" t="e">
        <f>'Activos Consolidados'!#REF!</f>
        <v>#REF!</v>
      </c>
      <c r="B471" s="74" t="e">
        <f>'Activos Consolidados'!#REF!</f>
        <v>#REF!</v>
      </c>
      <c r="C471" s="75" t="e">
        <f>'Activos Consolidados'!#REF!</f>
        <v>#REF!</v>
      </c>
      <c r="D471" s="76" t="e">
        <f>'Activos Consolidados'!#REF!</f>
        <v>#REF!</v>
      </c>
      <c r="E471" s="76" t="e">
        <f>'Activos Consolidados'!#REF!</f>
        <v>#REF!</v>
      </c>
      <c r="F471" s="76" t="e">
        <f>'Activos Consolidados'!#REF!</f>
        <v>#REF!</v>
      </c>
      <c r="G471" s="74" t="e">
        <f>'Activos Consolidados'!#REF!</f>
        <v>#REF!</v>
      </c>
      <c r="H471" s="74" t="e">
        <f>'Activos Consolidados'!#REF!</f>
        <v>#REF!</v>
      </c>
    </row>
    <row r="472" spans="1:8" x14ac:dyDescent="0.25">
      <c r="A472" s="74" t="e">
        <f>'Activos Consolidados'!#REF!</f>
        <v>#REF!</v>
      </c>
      <c r="B472" s="74" t="e">
        <f>'Activos Consolidados'!#REF!</f>
        <v>#REF!</v>
      </c>
      <c r="C472" s="75" t="e">
        <f>'Activos Consolidados'!#REF!</f>
        <v>#REF!</v>
      </c>
      <c r="D472" s="76" t="e">
        <f>'Activos Consolidados'!#REF!</f>
        <v>#REF!</v>
      </c>
      <c r="E472" s="76" t="e">
        <f>'Activos Consolidados'!#REF!</f>
        <v>#REF!</v>
      </c>
      <c r="F472" s="76" t="e">
        <f>'Activos Consolidados'!#REF!</f>
        <v>#REF!</v>
      </c>
      <c r="G472" s="74" t="e">
        <f>'Activos Consolidados'!#REF!</f>
        <v>#REF!</v>
      </c>
      <c r="H472" s="74" t="e">
        <f>'Activos Consolidados'!#REF!</f>
        <v>#REF!</v>
      </c>
    </row>
    <row r="473" spans="1:8" x14ac:dyDescent="0.25">
      <c r="A473" s="74" t="e">
        <f>'Activos Consolidados'!#REF!</f>
        <v>#REF!</v>
      </c>
      <c r="B473" s="74" t="e">
        <f>'Activos Consolidados'!#REF!</f>
        <v>#REF!</v>
      </c>
      <c r="C473" s="75" t="e">
        <f>'Activos Consolidados'!#REF!</f>
        <v>#REF!</v>
      </c>
      <c r="D473" s="76" t="e">
        <f>'Activos Consolidados'!#REF!</f>
        <v>#REF!</v>
      </c>
      <c r="E473" s="76" t="e">
        <f>'Activos Consolidados'!#REF!</f>
        <v>#REF!</v>
      </c>
      <c r="F473" s="76" t="e">
        <f>'Activos Consolidados'!#REF!</f>
        <v>#REF!</v>
      </c>
      <c r="G473" s="74" t="e">
        <f>'Activos Consolidados'!#REF!</f>
        <v>#REF!</v>
      </c>
      <c r="H473" s="74" t="e">
        <f>'Activos Consolidados'!#REF!</f>
        <v>#REF!</v>
      </c>
    </row>
    <row r="474" spans="1:8" x14ac:dyDescent="0.25">
      <c r="A474" s="74" t="e">
        <f>'Activos Consolidados'!#REF!</f>
        <v>#REF!</v>
      </c>
      <c r="B474" s="74" t="e">
        <f>'Activos Consolidados'!#REF!</f>
        <v>#REF!</v>
      </c>
      <c r="C474" s="75" t="e">
        <f>'Activos Consolidados'!#REF!</f>
        <v>#REF!</v>
      </c>
      <c r="D474" s="76" t="e">
        <f>'Activos Consolidados'!#REF!</f>
        <v>#REF!</v>
      </c>
      <c r="E474" s="76" t="e">
        <f>'Activos Consolidados'!#REF!</f>
        <v>#REF!</v>
      </c>
      <c r="F474" s="76" t="e">
        <f>'Activos Consolidados'!#REF!</f>
        <v>#REF!</v>
      </c>
      <c r="G474" s="74" t="e">
        <f>'Activos Consolidados'!#REF!</f>
        <v>#REF!</v>
      </c>
      <c r="H474" s="74" t="e">
        <f>'Activos Consolidados'!#REF!</f>
        <v>#REF!</v>
      </c>
    </row>
    <row r="475" spans="1:8" x14ac:dyDescent="0.25">
      <c r="A475" s="74" t="e">
        <f>'Activos Consolidados'!#REF!</f>
        <v>#REF!</v>
      </c>
      <c r="B475" s="74" t="e">
        <f>'Activos Consolidados'!#REF!</f>
        <v>#REF!</v>
      </c>
      <c r="C475" s="75" t="e">
        <f>'Activos Consolidados'!#REF!</f>
        <v>#REF!</v>
      </c>
      <c r="D475" s="76" t="e">
        <f>'Activos Consolidados'!#REF!</f>
        <v>#REF!</v>
      </c>
      <c r="E475" s="76" t="e">
        <f>'Activos Consolidados'!#REF!</f>
        <v>#REF!</v>
      </c>
      <c r="F475" s="76" t="e">
        <f>'Activos Consolidados'!#REF!</f>
        <v>#REF!</v>
      </c>
      <c r="G475" s="74" t="e">
        <f>'Activos Consolidados'!#REF!</f>
        <v>#REF!</v>
      </c>
      <c r="H475" s="74" t="e">
        <f>'Activos Consolidados'!#REF!</f>
        <v>#REF!</v>
      </c>
    </row>
    <row r="476" spans="1:8" x14ac:dyDescent="0.25">
      <c r="A476" s="74" t="e">
        <f>'Activos Consolidados'!#REF!</f>
        <v>#REF!</v>
      </c>
      <c r="B476" s="74" t="e">
        <f>'Activos Consolidados'!#REF!</f>
        <v>#REF!</v>
      </c>
      <c r="C476" s="75" t="e">
        <f>'Activos Consolidados'!#REF!</f>
        <v>#REF!</v>
      </c>
      <c r="D476" s="76" t="e">
        <f>'Activos Consolidados'!#REF!</f>
        <v>#REF!</v>
      </c>
      <c r="E476" s="76" t="e">
        <f>'Activos Consolidados'!#REF!</f>
        <v>#REF!</v>
      </c>
      <c r="F476" s="76" t="e">
        <f>'Activos Consolidados'!#REF!</f>
        <v>#REF!</v>
      </c>
      <c r="G476" s="74" t="e">
        <f>'Activos Consolidados'!#REF!</f>
        <v>#REF!</v>
      </c>
      <c r="H476" s="74" t="e">
        <f>'Activos Consolidados'!#REF!</f>
        <v>#REF!</v>
      </c>
    </row>
    <row r="477" spans="1:8" ht="89.25" x14ac:dyDescent="0.25">
      <c r="A477" s="74" t="str">
        <f>'Activos Consolidados'!G202</f>
        <v>N/A</v>
      </c>
      <c r="B477" s="74" t="str">
        <f>'Activos Consolidados'!H202</f>
        <v>Asesor de Comunicaciones</v>
      </c>
      <c r="C477" s="75" t="str">
        <f>'Activos Consolidados'!I202</f>
        <v>Asesorar a la Dirección general en la formulación e implementación de la estrategia de comunicación, la divulgación de la información de los procesos institucionales y el manejo de las comunicaciones internas y externas de la UPRA.</v>
      </c>
      <c r="D477" s="76" t="str">
        <f>'Activos Consolidados'!J202</f>
        <v>CASTELLANO</v>
      </c>
      <c r="E477" s="76" t="str">
        <f>'Activos Consolidados'!K202</f>
        <v>N/A</v>
      </c>
      <c r="F477" s="76" t="str">
        <f>'Activos Consolidados'!M202</f>
        <v>N/A</v>
      </c>
      <c r="G477" s="74" t="str">
        <f>'Activos Consolidados'!N202</f>
        <v>N/A</v>
      </c>
      <c r="H477" s="74" t="str">
        <f>'Activos Consolidados'!O202</f>
        <v>N/A</v>
      </c>
    </row>
    <row r="478" spans="1:8" ht="63.75" x14ac:dyDescent="0.25">
      <c r="A478" s="74" t="str">
        <f>'Activos Consolidados'!G203</f>
        <v>N/A</v>
      </c>
      <c r="B478" s="74" t="str">
        <f>'Activos Consolidados'!H203</f>
        <v>Actas seguimiento de los proyectos de la  Dirección UESAT </v>
      </c>
      <c r="C478" s="75" t="str">
        <f>'Activos Consolidados'!I203</f>
        <v>Documento que establece el avance, dificultades, estrategias de solución, lecciones aprendidas, metas y retos de los proyectos de cada anualidad de la DUESAT  </v>
      </c>
      <c r="D478" s="76" t="str">
        <f>'Activos Consolidados'!J203</f>
        <v>CASTELLANO</v>
      </c>
      <c r="E478" s="76" t="str">
        <f>'Activos Consolidados'!K203</f>
        <v>FÍSICO Y ELECTRÓNICO</v>
      </c>
      <c r="F478" s="76" t="str">
        <f>'Activos Consolidados'!M203</f>
        <v>xlsx, docx, pdf</v>
      </c>
      <c r="G478" s="74" t="str">
        <f>'Activos Consolidados'!N203</f>
        <v xml:space="preserve">Directivos, Funcionarios y Colaboradores </v>
      </c>
      <c r="H478" s="74" t="str">
        <f>'Activos Consolidados'!O203</f>
        <v>Disponible. Información que se puede consultar por solicitud en el archivo central.</v>
      </c>
    </row>
    <row r="479" spans="1:8" ht="63.75" x14ac:dyDescent="0.25">
      <c r="A479" s="74" t="str">
        <f>'Activos Consolidados'!G204</f>
        <v>N/A</v>
      </c>
      <c r="B479" s="74" t="str">
        <f>'Activos Consolidados'!H204</f>
        <v>Profesional Especializado - Gestión del Talento Humano
Grado 20</v>
      </c>
      <c r="C479" s="75" t="str">
        <f>'Activos Consolidados'!I204</f>
        <v xml:space="preserve">Adelantar la formulación, diseño, organización, ejecución y control de planes y programas de Talento Humano, conforme a los lineamientos institucionales. </v>
      </c>
      <c r="D479" s="76" t="str">
        <f>'Activos Consolidados'!J204</f>
        <v>CASTELLANO</v>
      </c>
      <c r="E479" s="76" t="str">
        <f>'Activos Consolidados'!K204</f>
        <v>N/A</v>
      </c>
      <c r="F479" s="76" t="str">
        <f>'Activos Consolidados'!M204</f>
        <v>N/A</v>
      </c>
      <c r="G479" s="74" t="str">
        <f>'Activos Consolidados'!N204</f>
        <v>N/A</v>
      </c>
      <c r="H479" s="74" t="str">
        <f>'Activos Consolidados'!O204</f>
        <v>N/A</v>
      </c>
    </row>
    <row r="480" spans="1:8" ht="89.25" x14ac:dyDescent="0.25">
      <c r="A480" s="74" t="str">
        <f>'Activos Consolidados'!G205</f>
        <v>N/A</v>
      </c>
      <c r="B480" s="74" t="str">
        <f>'Activos Consolidados'!H205</f>
        <v>Técnico administrativo de nomina</v>
      </c>
      <c r="C480" s="75" t="str">
        <f>'Activos Consolidados'!I205</f>
        <v xml:space="preserve">Brindar soporte técnico en el desarrollo, actualización y operación de los planes, programas y procedimientos que adelante la dependencia, conforme a las políticas de operación de la UPRA y normatividad vigente. </v>
      </c>
      <c r="D480" s="76" t="str">
        <f>'Activos Consolidados'!J205</f>
        <v>CASTELLANO</v>
      </c>
      <c r="E480" s="76" t="str">
        <f>'Activos Consolidados'!K205</f>
        <v>N/A</v>
      </c>
      <c r="F480" s="76" t="str">
        <f>'Activos Consolidados'!M205</f>
        <v>N/A</v>
      </c>
      <c r="G480" s="74" t="str">
        <f>'Activos Consolidados'!N205</f>
        <v>N/A</v>
      </c>
      <c r="H480" s="74" t="str">
        <f>'Activos Consolidados'!O205</f>
        <v>N/A</v>
      </c>
    </row>
    <row r="481" spans="1:8" ht="51" x14ac:dyDescent="0.25">
      <c r="A481" s="74" t="str">
        <f>'Activos Consolidados'!G206</f>
        <v>N/A</v>
      </c>
      <c r="B481" s="74" t="str">
        <f>'Activos Consolidados'!H206</f>
        <v>SIGEP interno - (PeopleNET)</v>
      </c>
      <c r="C481" s="75" t="str">
        <f>'Activos Consolidados'!I206</f>
        <v>Software de ejecución de la nómina parametrizable de acuerdo a las necesidades de la Entidad  y establecidas en la normatividad.</v>
      </c>
      <c r="D481" s="76" t="str">
        <f>'Activos Consolidados'!J206</f>
        <v>CASTELLANO</v>
      </c>
      <c r="E481" s="76" t="str">
        <f>'Activos Consolidados'!K206</f>
        <v>ELECTRÓNICO</v>
      </c>
      <c r="F481" s="76" t="str">
        <f>'Activos Consolidados'!M206</f>
        <v>SQL</v>
      </c>
      <c r="G481" s="74" t="str">
        <f>'Activos Consolidados'!N206</f>
        <v xml:space="preserve">Proceso </v>
      </c>
      <c r="H481" s="74" t="str">
        <f>'Activos Consolidados'!O206</f>
        <v>N/A</v>
      </c>
    </row>
    <row r="482" spans="1:8" ht="25.5" x14ac:dyDescent="0.25">
      <c r="A482" s="74" t="str">
        <f>'Activos Consolidados'!G207</f>
        <v>N/A</v>
      </c>
      <c r="B482" s="74" t="str">
        <f>'Activos Consolidados'!H207</f>
        <v>Token USB</v>
      </c>
      <c r="C482" s="75" t="str">
        <f>'Activos Consolidados'!I207</f>
        <v>Dispositivo usado para realizar consultas en SIIF Nación.</v>
      </c>
      <c r="D482" s="76" t="str">
        <f>'Activos Consolidados'!J207</f>
        <v>N/A</v>
      </c>
      <c r="E482" s="76" t="str">
        <f>'Activos Consolidados'!K207</f>
        <v>N/A</v>
      </c>
      <c r="F482" s="76" t="str">
        <f>'Activos Consolidados'!M207</f>
        <v>N/A</v>
      </c>
      <c r="G482" s="74" t="str">
        <f>'Activos Consolidados'!N207</f>
        <v>N/A</v>
      </c>
      <c r="H482" s="74" t="str">
        <f>'Activos Consolidados'!O207</f>
        <v>N/A</v>
      </c>
    </row>
    <row r="483" spans="1:8" ht="63.75" x14ac:dyDescent="0.25">
      <c r="A483" s="74" t="str">
        <f>'Activos Consolidados'!G208</f>
        <v>N/A</v>
      </c>
      <c r="B483" s="74" t="str">
        <f>'Activos Consolidados'!H208</f>
        <v>Sistema para la Eficiencia Administrativa relacionados con Control Interno</v>
      </c>
      <c r="C483" s="75" t="str">
        <f>'Activos Consolidados'!I208</f>
        <v>Sistema que permite la gestión de información en desarrollo de las actividades del proceso Evaluación Independiente.</v>
      </c>
      <c r="D483" s="76" t="str">
        <f>'Activos Consolidados'!J208</f>
        <v>N/A</v>
      </c>
      <c r="E483" s="76" t="str">
        <f>'Activos Consolidados'!K208</f>
        <v>N/A</v>
      </c>
      <c r="F483" s="76" t="str">
        <f>'Activos Consolidados'!M208</f>
        <v>N/A</v>
      </c>
      <c r="G483" s="74" t="str">
        <f>'Activos Consolidados'!N208</f>
        <v xml:space="preserve">Funcionarios y Colaboradores de la UPRA </v>
      </c>
      <c r="H483" s="74" t="str">
        <f>'Activos Consolidados'!O208</f>
        <v>N/A</v>
      </c>
    </row>
    <row r="484" spans="1:8" ht="51" x14ac:dyDescent="0.25">
      <c r="A484" s="74" t="str">
        <f>'Activos Consolidados'!G209</f>
        <v>N/A</v>
      </c>
      <c r="B484" s="74" t="str">
        <f>'Activos Consolidados'!H209</f>
        <v>Asesor de Control Interno</v>
      </c>
      <c r="C484" s="75" t="str">
        <f>'Activos Consolidados'!I209</f>
        <v>Persona que asesora  a la entidad en todos los temas que tienen que ver con el proceso de control interno  de la entidad.</v>
      </c>
      <c r="D484" s="76" t="str">
        <f>'Activos Consolidados'!J209</f>
        <v>N/A</v>
      </c>
      <c r="E484" s="76" t="str">
        <f>'Activos Consolidados'!K209</f>
        <v>N/A</v>
      </c>
      <c r="F484" s="76" t="str">
        <f>'Activos Consolidados'!M209</f>
        <v>N/A</v>
      </c>
      <c r="G484" s="74" t="str">
        <f>'Activos Consolidados'!N209</f>
        <v>N/A</v>
      </c>
      <c r="H484" s="74" t="str">
        <f>'Activos Consolidados'!O209</f>
        <v>N/A</v>
      </c>
    </row>
    <row r="485" spans="1:8" x14ac:dyDescent="0.25">
      <c r="A485" s="74" t="e">
        <f>'Activos Consolidados'!#REF!</f>
        <v>#REF!</v>
      </c>
      <c r="B485" s="74" t="e">
        <f>'Activos Consolidados'!#REF!</f>
        <v>#REF!</v>
      </c>
      <c r="C485" s="75" t="e">
        <f>'Activos Consolidados'!#REF!</f>
        <v>#REF!</v>
      </c>
      <c r="D485" s="76" t="e">
        <f>'Activos Consolidados'!#REF!</f>
        <v>#REF!</v>
      </c>
      <c r="E485" s="76" t="e">
        <f>'Activos Consolidados'!#REF!</f>
        <v>#REF!</v>
      </c>
      <c r="F485" s="76" t="e">
        <f>'Activos Consolidados'!#REF!</f>
        <v>#REF!</v>
      </c>
      <c r="G485" s="74" t="e">
        <f>'Activos Consolidados'!#REF!</f>
        <v>#REF!</v>
      </c>
      <c r="H485" s="74" t="e">
        <f>'Activos Consolidados'!#REF!</f>
        <v>#REF!</v>
      </c>
    </row>
    <row r="486" spans="1:8" x14ac:dyDescent="0.25">
      <c r="A486" s="74" t="e">
        <f>'Activos Consolidados'!#REF!</f>
        <v>#REF!</v>
      </c>
      <c r="B486" s="74" t="e">
        <f>'Activos Consolidados'!#REF!</f>
        <v>#REF!</v>
      </c>
      <c r="C486" s="75" t="e">
        <f>'Activos Consolidados'!#REF!</f>
        <v>#REF!</v>
      </c>
      <c r="D486" s="76" t="e">
        <f>'Activos Consolidados'!#REF!</f>
        <v>#REF!</v>
      </c>
      <c r="E486" s="76" t="e">
        <f>'Activos Consolidados'!#REF!</f>
        <v>#REF!</v>
      </c>
      <c r="F486" s="76" t="e">
        <f>'Activos Consolidados'!#REF!</f>
        <v>#REF!</v>
      </c>
      <c r="G486" s="74" t="e">
        <f>'Activos Consolidados'!#REF!</f>
        <v>#REF!</v>
      </c>
      <c r="H486" s="74" t="e">
        <f>'Activos Consolidados'!#REF!</f>
        <v>#REF!</v>
      </c>
    </row>
    <row r="487" spans="1:8" x14ac:dyDescent="0.25">
      <c r="A487" s="74" t="e">
        <f>'Activos Consolidados'!#REF!</f>
        <v>#REF!</v>
      </c>
      <c r="B487" s="74" t="e">
        <f>'Activos Consolidados'!#REF!</f>
        <v>#REF!</v>
      </c>
      <c r="C487" s="75" t="e">
        <f>'Activos Consolidados'!#REF!</f>
        <v>#REF!</v>
      </c>
      <c r="D487" s="76" t="e">
        <f>'Activos Consolidados'!#REF!</f>
        <v>#REF!</v>
      </c>
      <c r="E487" s="76" t="e">
        <f>'Activos Consolidados'!#REF!</f>
        <v>#REF!</v>
      </c>
      <c r="F487" s="76" t="e">
        <f>'Activos Consolidados'!#REF!</f>
        <v>#REF!</v>
      </c>
      <c r="G487" s="74" t="e">
        <f>'Activos Consolidados'!#REF!</f>
        <v>#REF!</v>
      </c>
      <c r="H487" s="74" t="e">
        <f>'Activos Consolidados'!#REF!</f>
        <v>#REF!</v>
      </c>
    </row>
    <row r="488" spans="1:8" x14ac:dyDescent="0.25">
      <c r="A488" s="74" t="e">
        <f>'Activos Consolidados'!#REF!</f>
        <v>#REF!</v>
      </c>
      <c r="B488" s="74" t="e">
        <f>'Activos Consolidados'!#REF!</f>
        <v>#REF!</v>
      </c>
      <c r="C488" s="75" t="e">
        <f>'Activos Consolidados'!#REF!</f>
        <v>#REF!</v>
      </c>
      <c r="D488" s="76" t="e">
        <f>'Activos Consolidados'!#REF!</f>
        <v>#REF!</v>
      </c>
      <c r="E488" s="76" t="e">
        <f>'Activos Consolidados'!#REF!</f>
        <v>#REF!</v>
      </c>
      <c r="F488" s="76" t="e">
        <f>'Activos Consolidados'!#REF!</f>
        <v>#REF!</v>
      </c>
      <c r="G488" s="74" t="e">
        <f>'Activos Consolidados'!#REF!</f>
        <v>#REF!</v>
      </c>
      <c r="H488" s="74" t="e">
        <f>'Activos Consolidados'!#REF!</f>
        <v>#REF!</v>
      </c>
    </row>
    <row r="489" spans="1:8" x14ac:dyDescent="0.25">
      <c r="A489" s="74" t="e">
        <f>'Activos Consolidados'!#REF!</f>
        <v>#REF!</v>
      </c>
      <c r="B489" s="74" t="e">
        <f>'Activos Consolidados'!#REF!</f>
        <v>#REF!</v>
      </c>
      <c r="C489" s="75" t="e">
        <f>'Activos Consolidados'!#REF!</f>
        <v>#REF!</v>
      </c>
      <c r="D489" s="76" t="e">
        <f>'Activos Consolidados'!#REF!</f>
        <v>#REF!</v>
      </c>
      <c r="E489" s="76" t="e">
        <f>'Activos Consolidados'!#REF!</f>
        <v>#REF!</v>
      </c>
      <c r="F489" s="76" t="e">
        <f>'Activos Consolidados'!#REF!</f>
        <v>#REF!</v>
      </c>
      <c r="G489" s="74" t="e">
        <f>'Activos Consolidados'!#REF!</f>
        <v>#REF!</v>
      </c>
      <c r="H489" s="74" t="e">
        <f>'Activos Consolidados'!#REF!</f>
        <v>#REF!</v>
      </c>
    </row>
    <row r="490" spans="1:8" x14ac:dyDescent="0.25">
      <c r="A490" s="74" t="e">
        <f>'Activos Consolidados'!#REF!</f>
        <v>#REF!</v>
      </c>
      <c r="B490" s="74" t="e">
        <f>'Activos Consolidados'!#REF!</f>
        <v>#REF!</v>
      </c>
      <c r="C490" s="75" t="e">
        <f>'Activos Consolidados'!#REF!</f>
        <v>#REF!</v>
      </c>
      <c r="D490" s="76" t="e">
        <f>'Activos Consolidados'!#REF!</f>
        <v>#REF!</v>
      </c>
      <c r="E490" s="76" t="e">
        <f>'Activos Consolidados'!#REF!</f>
        <v>#REF!</v>
      </c>
      <c r="F490" s="76" t="e">
        <f>'Activos Consolidados'!#REF!</f>
        <v>#REF!</v>
      </c>
      <c r="G490" s="74" t="e">
        <f>'Activos Consolidados'!#REF!</f>
        <v>#REF!</v>
      </c>
      <c r="H490" s="74" t="e">
        <f>'Activos Consolidados'!#REF!</f>
        <v>#REF!</v>
      </c>
    </row>
    <row r="491" spans="1:8" x14ac:dyDescent="0.25">
      <c r="A491" s="74" t="e">
        <f>'Activos Consolidados'!#REF!</f>
        <v>#REF!</v>
      </c>
      <c r="B491" s="74" t="e">
        <f>'Activos Consolidados'!#REF!</f>
        <v>#REF!</v>
      </c>
      <c r="C491" s="75" t="e">
        <f>'Activos Consolidados'!#REF!</f>
        <v>#REF!</v>
      </c>
      <c r="D491" s="76" t="e">
        <f>'Activos Consolidados'!#REF!</f>
        <v>#REF!</v>
      </c>
      <c r="E491" s="76" t="e">
        <f>'Activos Consolidados'!#REF!</f>
        <v>#REF!</v>
      </c>
      <c r="F491" s="76" t="e">
        <f>'Activos Consolidados'!#REF!</f>
        <v>#REF!</v>
      </c>
      <c r="G491" s="74" t="e">
        <f>'Activos Consolidados'!#REF!</f>
        <v>#REF!</v>
      </c>
      <c r="H491" s="74" t="e">
        <f>'Activos Consolidados'!#REF!</f>
        <v>#REF!</v>
      </c>
    </row>
    <row r="492" spans="1:8" x14ac:dyDescent="0.25">
      <c r="A492" s="74" t="e">
        <f>'Activos Consolidados'!#REF!</f>
        <v>#REF!</v>
      </c>
      <c r="B492" s="74" t="e">
        <f>'Activos Consolidados'!#REF!</f>
        <v>#REF!</v>
      </c>
      <c r="C492" s="75" t="e">
        <f>'Activos Consolidados'!#REF!</f>
        <v>#REF!</v>
      </c>
      <c r="D492" s="76" t="e">
        <f>'Activos Consolidados'!#REF!</f>
        <v>#REF!</v>
      </c>
      <c r="E492" s="76" t="e">
        <f>'Activos Consolidados'!#REF!</f>
        <v>#REF!</v>
      </c>
      <c r="F492" s="76" t="e">
        <f>'Activos Consolidados'!#REF!</f>
        <v>#REF!</v>
      </c>
      <c r="G492" s="74" t="e">
        <f>'Activos Consolidados'!#REF!</f>
        <v>#REF!</v>
      </c>
      <c r="H492" s="74" t="e">
        <f>'Activos Consolidados'!#REF!</f>
        <v>#REF!</v>
      </c>
    </row>
    <row r="493" spans="1:8" x14ac:dyDescent="0.25">
      <c r="A493" s="74" t="e">
        <f>'Activos Consolidados'!#REF!</f>
        <v>#REF!</v>
      </c>
      <c r="B493" s="74" t="e">
        <f>'Activos Consolidados'!#REF!</f>
        <v>#REF!</v>
      </c>
      <c r="C493" s="75" t="e">
        <f>'Activos Consolidados'!#REF!</f>
        <v>#REF!</v>
      </c>
      <c r="D493" s="76" t="e">
        <f>'Activos Consolidados'!#REF!</f>
        <v>#REF!</v>
      </c>
      <c r="E493" s="76" t="e">
        <f>'Activos Consolidados'!#REF!</f>
        <v>#REF!</v>
      </c>
      <c r="F493" s="76" t="e">
        <f>'Activos Consolidados'!#REF!</f>
        <v>#REF!</v>
      </c>
      <c r="G493" s="74" t="e">
        <f>'Activos Consolidados'!#REF!</f>
        <v>#REF!</v>
      </c>
      <c r="H493" s="74" t="e">
        <f>'Activos Consolidados'!#REF!</f>
        <v>#REF!</v>
      </c>
    </row>
    <row r="494" spans="1:8" ht="63.75" x14ac:dyDescent="0.25">
      <c r="A494" s="74" t="str">
        <f>'Activos Consolidados'!G211</f>
        <v>N/A</v>
      </c>
      <c r="B494" s="74" t="str">
        <f>'Activos Consolidados'!H211</f>
        <v>Plan Anual de Adquisiciones - PAA</v>
      </c>
      <c r="C494" s="75" t="str">
        <f>'Activos Consolidados'!I211</f>
        <v>Estimación de las necesidades contractuales de conformidad con los proyectos de inversión y funcionamiento aprobados para cada vigencia</v>
      </c>
      <c r="D494" s="76" t="str">
        <f>'Activos Consolidados'!J211</f>
        <v>CASTELLANO</v>
      </c>
      <c r="E494" s="76" t="str">
        <f>'Activos Consolidados'!K211</f>
        <v>ELECTRÓNICO</v>
      </c>
      <c r="F494" s="76" t="str">
        <f>'Activos Consolidados'!M211</f>
        <v>xlsx</v>
      </c>
      <c r="G494" s="74" t="str">
        <f>'Activos Consolidados'!N211</f>
        <v>Ciudadanía</v>
      </c>
      <c r="H494" s="74" t="str">
        <f>'Activos Consolidados'!O211</f>
        <v>Disponible. Información que se puede consultar por solicitud en el archivo central.</v>
      </c>
    </row>
    <row r="495" spans="1:8" ht="76.5" x14ac:dyDescent="0.25">
      <c r="A495" s="74" t="str">
        <f>'Activos Consolidados'!G212</f>
        <v>N/A</v>
      </c>
      <c r="B495" s="74" t="str">
        <f>'Activos Consolidados'!H212</f>
        <v>HOJAS DE VIDA SIGEP - DAFP</v>
      </c>
      <c r="C495" s="75" t="str">
        <f>'Activos Consolidados'!I212</f>
        <v>Información de la Hoja de Vida de los Colaboradores que se vinculan bajo la modalidad de contratos de prestación de servicios profesionales o de apoyo a la gestión</v>
      </c>
      <c r="D495" s="76" t="str">
        <f>'Activos Consolidados'!J212</f>
        <v>CASTELLANO</v>
      </c>
      <c r="E495" s="76" t="str">
        <f>'Activos Consolidados'!K212</f>
        <v>ELECTRÓNICO</v>
      </c>
      <c r="F495" s="76" t="str">
        <f>'Activos Consolidados'!M212</f>
        <v>pdf</v>
      </c>
      <c r="G495" s="74" t="str">
        <f>'Activos Consolidados'!N212</f>
        <v xml:space="preserve">Directivos, Funcionarios y Colaboradores </v>
      </c>
      <c r="H495" s="74" t="str">
        <f>'Activos Consolidados'!O212</f>
        <v>N/A</v>
      </c>
    </row>
    <row r="496" spans="1:8" ht="140.25" x14ac:dyDescent="0.25">
      <c r="A496" s="74" t="str">
        <f>'Activos Consolidados'!G213</f>
        <v>N/A</v>
      </c>
      <c r="B496" s="74" t="str">
        <f>'Activos Consolidados'!H213</f>
        <v>Proceso de Gestión Contractual SECOP II (Contratos y Convenios)</v>
      </c>
      <c r="C496" s="75" t="str">
        <f>'Activos Consolidados'!I213</f>
        <v>Gestión que se realiza a través de la Plataforma transaccional del SECOP II para materializar las necesidades del PAA en las diversas tipologías de contratos de conformidad con las Modalidades de Selección de Contratistas, estas ultimas cumpliendo con las tres etapas contractuales definidas (precontractual - contractual y postcontractual).</v>
      </c>
      <c r="D496" s="76" t="str">
        <f>'Activos Consolidados'!J213</f>
        <v>CASTELLANO</v>
      </c>
      <c r="E496" s="76" t="str">
        <f>'Activos Consolidados'!K213</f>
        <v>ELECTRÓNICO</v>
      </c>
      <c r="F496" s="76" t="str">
        <f>'Activos Consolidados'!M213</f>
        <v>pdf, jpg, xlsx</v>
      </c>
      <c r="G496" s="74" t="str">
        <f>'Activos Consolidados'!N213</f>
        <v xml:space="preserve">DIRECTIVOS
GESTIÓN CONTRACTUAL 
COLABORADORES
FUNCIONARIOS </v>
      </c>
      <c r="H496" s="74" t="str">
        <f>'Activos Consolidados'!O213</f>
        <v>N/A</v>
      </c>
    </row>
    <row r="497" spans="1:8" ht="51" x14ac:dyDescent="0.25">
      <c r="A497" s="74" t="str">
        <f>'Activos Consolidados'!G214</f>
        <v>N/A</v>
      </c>
      <c r="B497" s="74" t="str">
        <f>'Activos Consolidados'!H214</f>
        <v>Riesgos e Indicadores</v>
      </c>
      <c r="C497" s="75" t="str">
        <f>'Activos Consolidados'!I214</f>
        <v xml:space="preserve">Herramientas de información que apoyan el proceso para la debida toma de decisiones y seguimiento del proceso. </v>
      </c>
      <c r="D497" s="76" t="str">
        <f>'Activos Consolidados'!J214</f>
        <v>CASTELLANO</v>
      </c>
      <c r="E497" s="76" t="str">
        <f>'Activos Consolidados'!K214</f>
        <v>ELECTRÓNICO</v>
      </c>
      <c r="F497" s="76" t="str">
        <f>'Activos Consolidados'!M214</f>
        <v>xlsx</v>
      </c>
      <c r="G497" s="74" t="str">
        <f>'Activos Consolidados'!N214</f>
        <v>Ciudadanía</v>
      </c>
      <c r="H497" s="74" t="str">
        <f>'Activos Consolidados'!O214</f>
        <v>N/A</v>
      </c>
    </row>
    <row r="498" spans="1:8" ht="51" x14ac:dyDescent="0.25">
      <c r="A498" s="74" t="str">
        <f>'Activos Consolidados'!G215</f>
        <v>N/A</v>
      </c>
      <c r="B498" s="74" t="str">
        <f>'Activos Consolidados'!H215</f>
        <v>INFORMES - SIRECI 
(Sistema de Rendición de Cuentas e Informes)</v>
      </c>
      <c r="C498" s="75" t="str">
        <f>'Activos Consolidados'!I215</f>
        <v xml:space="preserve">Reportar información de los colaboradores que se vinculan bajo las diferentes modalidades de contratación. </v>
      </c>
      <c r="D498" s="76" t="str">
        <f>'Activos Consolidados'!J215</f>
        <v>CASTELLANO</v>
      </c>
      <c r="E498" s="76" t="str">
        <f>'Activos Consolidados'!K215</f>
        <v>ELECTRÓNICO</v>
      </c>
      <c r="F498" s="76" t="str">
        <f>'Activos Consolidados'!M215</f>
        <v>xlsx</v>
      </c>
      <c r="G498" s="74" t="str">
        <f>'Activos Consolidados'!N215</f>
        <v xml:space="preserve">Directivos, Funcionarios y Colaboradores </v>
      </c>
      <c r="H498" s="74" t="str">
        <f>'Activos Consolidados'!O215</f>
        <v>N/A</v>
      </c>
    </row>
    <row r="499" spans="1:8" ht="89.25" x14ac:dyDescent="0.25">
      <c r="A499" s="74" t="str">
        <f>'Activos Consolidados'!G216</f>
        <v>N/A</v>
      </c>
      <c r="B499" s="74" t="str">
        <f>'Activos Consolidados'!H216</f>
        <v>Planes de mejoramiento (Acciones Preventivas, Correctivas y de Mejora)</v>
      </c>
      <c r="C499" s="75" t="str">
        <f>'Activos Consolidados'!I216</f>
        <v>Acciones que permiten a la administración corregir, ajustar, modificar o actualizar procesos, procedimientos, formatos o manuales, de los procesos transversales y misionales de la Entidad publica.</v>
      </c>
      <c r="D499" s="76" t="str">
        <f>'Activos Consolidados'!J216</f>
        <v>CASTELLANO</v>
      </c>
      <c r="E499" s="76" t="str">
        <f>'Activos Consolidados'!K216</f>
        <v>ELECTRÓNICO</v>
      </c>
      <c r="F499" s="76" t="str">
        <f>'Activos Consolidados'!M216</f>
        <v>xlsx</v>
      </c>
      <c r="G499" s="74" t="str">
        <f>'Activos Consolidados'!N216</f>
        <v xml:space="preserve">Directivos, Funcionarios y Colaboradores </v>
      </c>
      <c r="H499" s="74" t="str">
        <f>'Activos Consolidados'!O216</f>
        <v>N/A</v>
      </c>
    </row>
    <row r="500" spans="1:8" ht="63.75" x14ac:dyDescent="0.25">
      <c r="A500" s="74" t="str">
        <f>'Activos Consolidados'!G217</f>
        <v>N/A</v>
      </c>
      <c r="B500" s="74" t="str">
        <f>'Activos Consolidados'!H217</f>
        <v xml:space="preserve">Solicitud de inexistencia o insuficiencia de personal en planta </v>
      </c>
      <c r="C500" s="75" t="str">
        <f>'Activos Consolidados'!I217</f>
        <v>Módulo en SEA que permite ejecutar la proyección y aprobación del documento de inexistencia de personal o insuficiencia de personal en planta.</v>
      </c>
      <c r="D500" s="76" t="str">
        <f>'Activos Consolidados'!J217</f>
        <v>CASTELLANO</v>
      </c>
      <c r="E500" s="76" t="str">
        <f>'Activos Consolidados'!K217</f>
        <v>ELECTRÓNICO</v>
      </c>
      <c r="F500" s="76" t="str">
        <f>'Activos Consolidados'!M217</f>
        <v>N/A</v>
      </c>
      <c r="G500" s="74" t="str">
        <f>'Activos Consolidados'!N217</f>
        <v>Profesionales de talento humano y contratación</v>
      </c>
      <c r="H500" s="74" t="str">
        <f>'Activos Consolidados'!O217</f>
        <v>N/A</v>
      </c>
    </row>
    <row r="501" spans="1:8" x14ac:dyDescent="0.25">
      <c r="A501" s="74" t="e">
        <f>'Activos Consolidados'!#REF!</f>
        <v>#REF!</v>
      </c>
      <c r="B501" s="74" t="e">
        <f>'Activos Consolidados'!#REF!</f>
        <v>#REF!</v>
      </c>
      <c r="C501" s="75" t="e">
        <f>'Activos Consolidados'!#REF!</f>
        <v>#REF!</v>
      </c>
      <c r="D501" s="76" t="e">
        <f>'Activos Consolidados'!#REF!</f>
        <v>#REF!</v>
      </c>
      <c r="E501" s="76" t="e">
        <f>'Activos Consolidados'!#REF!</f>
        <v>#REF!</v>
      </c>
      <c r="F501" s="76" t="e">
        <f>'Activos Consolidados'!#REF!</f>
        <v>#REF!</v>
      </c>
      <c r="G501" s="74" t="e">
        <f>'Activos Consolidados'!#REF!</f>
        <v>#REF!</v>
      </c>
      <c r="H501" s="74" t="e">
        <f>'Activos Consolidados'!#REF!</f>
        <v>#REF!</v>
      </c>
    </row>
    <row r="502" spans="1:8" ht="63.75" x14ac:dyDescent="0.25">
      <c r="A502" s="74" t="str">
        <f>'Activos Consolidados'!G218</f>
        <v>N/A</v>
      </c>
      <c r="B502" s="74" t="str">
        <f>'Activos Consolidados'!H218</f>
        <v>Servidores Físicos</v>
      </c>
      <c r="C502" s="75" t="str">
        <f>'Activos Consolidados'!I218</f>
        <v xml:space="preserve">Hardware integrado a una red de nodos, basada en software que almacenan, distribuyen y suministra información requerida por los equipos clientes de la Entidad. </v>
      </c>
      <c r="D502" s="76" t="str">
        <f>'Activos Consolidados'!J218</f>
        <v>N/A</v>
      </c>
      <c r="E502" s="76" t="str">
        <f>'Activos Consolidados'!K218</f>
        <v>FÍSICO</v>
      </c>
      <c r="F502" s="76" t="str">
        <f>'Activos Consolidados'!M218</f>
        <v>N/A</v>
      </c>
      <c r="G502" s="74" t="str">
        <f>'Activos Consolidados'!N218</f>
        <v>Administradores de infraestructura</v>
      </c>
      <c r="H502" s="74" t="str">
        <f>'Activos Consolidados'!O218</f>
        <v>N/A</v>
      </c>
    </row>
    <row r="503" spans="1:8" ht="63.75" x14ac:dyDescent="0.25">
      <c r="A503" s="74" t="str">
        <f>'Activos Consolidados'!G219</f>
        <v>N/A</v>
      </c>
      <c r="B503" s="74" t="str">
        <f>'Activos Consolidados'!H219</f>
        <v>Servidores Virtuales</v>
      </c>
      <c r="C503" s="75" t="str">
        <f>'Activos Consolidados'!I219</f>
        <v>Simulación de un servidor físico en un entorno virtual. Allí se alojan los servicios críticos, los sistemas de información misionales, estratégicos y de apoyo</v>
      </c>
      <c r="D503" s="76" t="str">
        <f>'Activos Consolidados'!J219</f>
        <v>N/A</v>
      </c>
      <c r="E503" s="76" t="str">
        <f>'Activos Consolidados'!K219</f>
        <v>ELECTRÓNICO</v>
      </c>
      <c r="F503" s="76" t="str">
        <f>'Activos Consolidados'!M219</f>
        <v>N/A</v>
      </c>
      <c r="G503" s="74" t="str">
        <f>'Activos Consolidados'!N219</f>
        <v>Administradores de infraestructura</v>
      </c>
      <c r="H503" s="74" t="str">
        <f>'Activos Consolidados'!O219</f>
        <v>N/A</v>
      </c>
    </row>
    <row r="504" spans="1:8" ht="25.5" x14ac:dyDescent="0.25">
      <c r="A504" s="74" t="str">
        <f>'Activos Consolidados'!G220</f>
        <v>N/A</v>
      </c>
      <c r="B504" s="74" t="str">
        <f>'Activos Consolidados'!H220</f>
        <v>Software de virtualización</v>
      </c>
      <c r="C504" s="75" t="str">
        <f>'Activos Consolidados'!I220</f>
        <v>Software necesario para la gestión de los servidores virtuales</v>
      </c>
      <c r="D504" s="76" t="str">
        <f>'Activos Consolidados'!J220</f>
        <v>CASTELLANO</v>
      </c>
      <c r="E504" s="76" t="str">
        <f>'Activos Consolidados'!K220</f>
        <v>ELECTRÓNICO</v>
      </c>
      <c r="F504" s="76" t="str">
        <f>'Activos Consolidados'!M220</f>
        <v>N/A</v>
      </c>
      <c r="G504" s="74" t="str">
        <f>'Activos Consolidados'!N220</f>
        <v>Administradores de infraestructura</v>
      </c>
      <c r="H504" s="74" t="str">
        <f>'Activos Consolidados'!O220</f>
        <v>N/A</v>
      </c>
    </row>
    <row r="505" spans="1:8" ht="114.75" x14ac:dyDescent="0.25">
      <c r="A505" s="74" t="str">
        <f>'Activos Consolidados'!G221</f>
        <v>N/A</v>
      </c>
      <c r="B505" s="74" t="str">
        <f>'Activos Consolidados'!H221</f>
        <v>Software de equipos de usuario final</v>
      </c>
      <c r="C505" s="75" t="str">
        <f>'Activos Consolidados'!I221</f>
        <v>Software requerido para que los funcionarios y colaboradores accedan a los sistemas de información, repositorios y servicios de herramientas colaborativas y correo electrónico, a través de los equipos de usuario final (portátiles, equipos de escritorio, estaciones de trabajo, etc)</v>
      </c>
      <c r="D505" s="76" t="str">
        <f>'Activos Consolidados'!J221</f>
        <v>N/A</v>
      </c>
      <c r="E505" s="76" t="str">
        <f>'Activos Consolidados'!K221</f>
        <v>ELECTRÓNICO</v>
      </c>
      <c r="F505" s="76" t="str">
        <f>'Activos Consolidados'!M221</f>
        <v>N/A</v>
      </c>
      <c r="G505" s="74" t="str">
        <f>'Activos Consolidados'!N221</f>
        <v>Administradores de infraestructura y soporte</v>
      </c>
      <c r="H505" s="74" t="str">
        <f>'Activos Consolidados'!O221</f>
        <v>N/A</v>
      </c>
    </row>
    <row r="506" spans="1:8" ht="89.25" x14ac:dyDescent="0.25">
      <c r="A506" s="74" t="str">
        <f>'Activos Consolidados'!G222</f>
        <v>N/A</v>
      </c>
      <c r="B506" s="74" t="str">
        <f>'Activos Consolidados'!H222</f>
        <v>Equipos de Red y Conectividad</v>
      </c>
      <c r="C506" s="75" t="str">
        <f>'Activos Consolidados'!I222</f>
        <v>Dispositivos necesarios para la prestación de los servicios de red y conectividad a los usuarios de la entidad, dentro de los cuales se encuentran switches, Access point, controladora, firewall, cableado estructurado, entre otros.</v>
      </c>
      <c r="D506" s="76" t="str">
        <f>'Activos Consolidados'!J222</f>
        <v>N/A</v>
      </c>
      <c r="E506" s="76" t="str">
        <f>'Activos Consolidados'!K222</f>
        <v>FÍSICO</v>
      </c>
      <c r="F506" s="76" t="str">
        <f>'Activos Consolidados'!M222</f>
        <v>N/A</v>
      </c>
      <c r="G506" s="74" t="str">
        <f>'Activos Consolidados'!N222</f>
        <v>Administradores de Red</v>
      </c>
      <c r="H506" s="74" t="str">
        <f>'Activos Consolidados'!O222</f>
        <v>N/A</v>
      </c>
    </row>
    <row r="507" spans="1:8" ht="63.75" x14ac:dyDescent="0.25">
      <c r="A507" s="74" t="str">
        <f>'Activos Consolidados'!G223</f>
        <v>N/A</v>
      </c>
      <c r="B507" s="74" t="str">
        <f>'Activos Consolidados'!H223</f>
        <v>Sistema de respaldo eléctrico</v>
      </c>
      <c r="C507" s="75" t="str">
        <f>'Activos Consolidados'!I223</f>
        <v>UPS de la entidad, que garantiza la estabilidad en el fluido eléctrico para sostener la operación de la infraestructura crítica alojada en el Datacenter de la entidad.</v>
      </c>
      <c r="D507" s="76" t="str">
        <f>'Activos Consolidados'!J223</f>
        <v>N/A</v>
      </c>
      <c r="E507" s="76" t="str">
        <f>'Activos Consolidados'!K223</f>
        <v>FÍSICO</v>
      </c>
      <c r="F507" s="76" t="str">
        <f>'Activos Consolidados'!M223</f>
        <v>N/A</v>
      </c>
      <c r="G507" s="74" t="str">
        <f>'Activos Consolidados'!N223</f>
        <v>Administradores de infraestructura</v>
      </c>
      <c r="H507" s="74" t="str">
        <f>'Activos Consolidados'!O223</f>
        <v>N/A</v>
      </c>
    </row>
    <row r="508" spans="1:8" ht="63.75" x14ac:dyDescent="0.25">
      <c r="A508" s="74" t="str">
        <f>'Activos Consolidados'!G224</f>
        <v>N/A</v>
      </c>
      <c r="B508" s="74" t="str">
        <f>'Activos Consolidados'!H224</f>
        <v>Herramientas Colaborativas y Correo Electrónico</v>
      </c>
      <c r="C508" s="75" t="str">
        <f>'Activos Consolidados'!I224</f>
        <v>Servicio de correo electrónico corporativo y de herramientas como el teams, que permiten realizar actividades de forma colaborativa  a los usuarios de la entidad.</v>
      </c>
      <c r="D508" s="76" t="str">
        <f>'Activos Consolidados'!J224</f>
        <v>CASTELLANO</v>
      </c>
      <c r="E508" s="76" t="str">
        <f>'Activos Consolidados'!K224</f>
        <v>ELECTRÓNICO</v>
      </c>
      <c r="F508" s="76" t="str">
        <f>'Activos Consolidados'!M224</f>
        <v>N/A</v>
      </c>
      <c r="G508" s="74" t="str">
        <f>'Activos Consolidados'!N224</f>
        <v>Administradores de infraestructura y soporte</v>
      </c>
      <c r="H508" s="74" t="str">
        <f>'Activos Consolidados'!O224</f>
        <v>N/A</v>
      </c>
    </row>
    <row r="509" spans="1:8" ht="38.25" x14ac:dyDescent="0.25">
      <c r="A509" s="74" t="str">
        <f>'Activos Consolidados'!G225</f>
        <v>N/A</v>
      </c>
      <c r="B509" s="74" t="str">
        <f>'Activos Consolidados'!H225</f>
        <v>Gestión de Servidores</v>
      </c>
      <c r="C509" s="75" t="str">
        <f>'Activos Consolidados'!I225</f>
        <v>Servicio que permite la gestión de los servidores, tanto físicos como virtuales con que cuenta la entidad.</v>
      </c>
      <c r="D509" s="76" t="str">
        <f>'Activos Consolidados'!J225</f>
        <v>N/A</v>
      </c>
      <c r="E509" s="76" t="str">
        <f>'Activos Consolidados'!K225</f>
        <v>N/A</v>
      </c>
      <c r="F509" s="76" t="str">
        <f>'Activos Consolidados'!M225</f>
        <v>N/A</v>
      </c>
      <c r="G509" s="74" t="str">
        <f>'Activos Consolidados'!N225</f>
        <v>Administradores de infraestructura</v>
      </c>
      <c r="H509" s="74" t="str">
        <f>'Activos Consolidados'!O225</f>
        <v>N/A</v>
      </c>
    </row>
    <row r="510" spans="1:8" ht="89.25" x14ac:dyDescent="0.25">
      <c r="A510" s="74" t="str">
        <f>'Activos Consolidados'!G226</f>
        <v>N/A</v>
      </c>
      <c r="B510" s="74" t="str">
        <f>'Activos Consolidados'!H226</f>
        <v>Seguridad Perimetral</v>
      </c>
      <c r="C510" s="75" t="str">
        <f>'Activos Consolidados'!I226</f>
        <v>Servicio que gestiona los mecanismos de seguridad tecnológica de la entidad, en aras de mitigar los riesgos de accesos no autorizados a través de la infraestructura tecnológica de la UPRA.</v>
      </c>
      <c r="D510" s="76" t="str">
        <f>'Activos Consolidados'!J226</f>
        <v>N/A</v>
      </c>
      <c r="E510" s="76" t="str">
        <f>'Activos Consolidados'!K226</f>
        <v>FÍSICO</v>
      </c>
      <c r="F510" s="76" t="str">
        <f>'Activos Consolidados'!M226</f>
        <v>N/A</v>
      </c>
      <c r="G510" s="74" t="str">
        <f>'Activos Consolidados'!N226</f>
        <v>Administradores de Red y Seguridad de la información</v>
      </c>
      <c r="H510" s="74" t="str">
        <f>'Activos Consolidados'!O226</f>
        <v>N/A</v>
      </c>
    </row>
    <row r="511" spans="1:8" ht="51" x14ac:dyDescent="0.25">
      <c r="A511" s="74" t="str">
        <f>'Activos Consolidados'!G227</f>
        <v>N/A</v>
      </c>
      <c r="B511" s="74" t="str">
        <f>'Activos Consolidados'!H227</f>
        <v>Software para la gestión de inventario tecnológico</v>
      </c>
      <c r="C511" s="75" t="str">
        <f>'Activos Consolidados'!I227</f>
        <v>Aplicativo que permite la gestión del inventario tecnológico (hardware y software) instalado en los equipos de la entidad</v>
      </c>
      <c r="D511" s="76" t="str">
        <f>'Activos Consolidados'!J227</f>
        <v>CASTELLANO</v>
      </c>
      <c r="E511" s="76" t="str">
        <f>'Activos Consolidados'!K227</f>
        <v>ELECTRÓNICO</v>
      </c>
      <c r="F511" s="76" t="str">
        <f>'Activos Consolidados'!M227</f>
        <v>N/A</v>
      </c>
      <c r="G511" s="74" t="str">
        <f>'Activos Consolidados'!N227</f>
        <v>Administradores de infraestructura, soporte, Arquitectura</v>
      </c>
      <c r="H511" s="74" t="str">
        <f>'Activos Consolidados'!O227</f>
        <v>N/A</v>
      </c>
    </row>
    <row r="512" spans="1:8" ht="63.75" x14ac:dyDescent="0.25">
      <c r="A512" s="74" t="str">
        <f>'Activos Consolidados'!G228</f>
        <v>N/A</v>
      </c>
      <c r="B512" s="74" t="str">
        <f>'Activos Consolidados'!H228</f>
        <v>Software de monitoreo</v>
      </c>
      <c r="C512" s="75" t="str">
        <f>'Activos Consolidados'!I228</f>
        <v>Aplicativo que permite el seguimiento del funcionamiento y comportamiento de la infraestructura tecnológica de la Entidad</v>
      </c>
      <c r="D512" s="76" t="str">
        <f>'Activos Consolidados'!J228</f>
        <v>CASTELLANO</v>
      </c>
      <c r="E512" s="76" t="str">
        <f>'Activos Consolidados'!K228</f>
        <v>ELECTRÓNICO</v>
      </c>
      <c r="F512" s="76" t="str">
        <f>'Activos Consolidados'!M228</f>
        <v>N/A</v>
      </c>
      <c r="G512" s="74" t="str">
        <f>'Activos Consolidados'!N228</f>
        <v>Administradores de infraestructura, administradores de red</v>
      </c>
      <c r="H512" s="74" t="str">
        <f>'Activos Consolidados'!O228</f>
        <v>N/A</v>
      </c>
    </row>
    <row r="513" spans="1:8" x14ac:dyDescent="0.25">
      <c r="A513" s="74" t="e">
        <f>'Activos Consolidados'!#REF!</f>
        <v>#REF!</v>
      </c>
      <c r="B513" s="74" t="e">
        <f>'Activos Consolidados'!#REF!</f>
        <v>#REF!</v>
      </c>
      <c r="C513" s="75" t="e">
        <f>'Activos Consolidados'!#REF!</f>
        <v>#REF!</v>
      </c>
      <c r="D513" s="76" t="e">
        <f>'Activos Consolidados'!#REF!</f>
        <v>#REF!</v>
      </c>
      <c r="E513" s="76" t="e">
        <f>'Activos Consolidados'!#REF!</f>
        <v>#REF!</v>
      </c>
      <c r="F513" s="76" t="e">
        <f>'Activos Consolidados'!#REF!</f>
        <v>#REF!</v>
      </c>
      <c r="G513" s="74" t="e">
        <f>'Activos Consolidados'!#REF!</f>
        <v>#REF!</v>
      </c>
      <c r="H513" s="74" t="e">
        <f>'Activos Consolidados'!#REF!</f>
        <v>#REF!</v>
      </c>
    </row>
    <row r="514" spans="1:8" ht="114.75" x14ac:dyDescent="0.25">
      <c r="A514" s="74" t="str">
        <f>'Activos Consolidados'!G229</f>
        <v>N/A</v>
      </c>
      <c r="B514" s="74" t="str">
        <f>'Activos Consolidados'!H229</f>
        <v>Profesional Especializado
Grado 17</v>
      </c>
      <c r="C514" s="75" t="str">
        <f>'Activos Consolidados'!I229</f>
        <v>Gestionar la seguridad de la información y el dominio de servicios tecnológicos acorde con el marco de referencia de arquitectura Tl para que la infraestructura tecnológica soporte los sistemas y servicios de información que faciliten la eficiencia y efectividad de los procesos institucionales.</v>
      </c>
      <c r="D514" s="76" t="str">
        <f>'Activos Consolidados'!J229</f>
        <v>CASTELLANO</v>
      </c>
      <c r="E514" s="76" t="str">
        <f>'Activos Consolidados'!K229</f>
        <v>N/A</v>
      </c>
      <c r="F514" s="76" t="str">
        <f>'Activos Consolidados'!M229</f>
        <v>N/A</v>
      </c>
      <c r="G514" s="74" t="str">
        <f>'Activos Consolidados'!N229</f>
        <v>N/A</v>
      </c>
      <c r="H514" s="74" t="str">
        <f>'Activos Consolidados'!O229</f>
        <v>N/A</v>
      </c>
    </row>
    <row r="515" spans="1:8" x14ac:dyDescent="0.25">
      <c r="A515" s="74" t="e">
        <f>'Activos Consolidados'!#REF!</f>
        <v>#REF!</v>
      </c>
      <c r="B515" s="74" t="e">
        <f>'Activos Consolidados'!#REF!</f>
        <v>#REF!</v>
      </c>
      <c r="C515" s="75" t="e">
        <f>'Activos Consolidados'!#REF!</f>
        <v>#REF!</v>
      </c>
      <c r="D515" s="76" t="e">
        <f>'Activos Consolidados'!#REF!</f>
        <v>#REF!</v>
      </c>
      <c r="E515" s="76" t="e">
        <f>'Activos Consolidados'!#REF!</f>
        <v>#REF!</v>
      </c>
      <c r="F515" s="76" t="e">
        <f>'Activos Consolidados'!#REF!</f>
        <v>#REF!</v>
      </c>
      <c r="G515" s="74" t="e">
        <f>'Activos Consolidados'!#REF!</f>
        <v>#REF!</v>
      </c>
      <c r="H515" s="74" t="e">
        <f>'Activos Consolidados'!#REF!</f>
        <v>#REF!</v>
      </c>
    </row>
    <row r="516" spans="1:8" x14ac:dyDescent="0.25">
      <c r="A516" s="74" t="e">
        <f>'Activos Consolidados'!#REF!</f>
        <v>#REF!</v>
      </c>
      <c r="B516" s="74" t="e">
        <f>'Activos Consolidados'!#REF!</f>
        <v>#REF!</v>
      </c>
      <c r="C516" s="75" t="e">
        <f>'Activos Consolidados'!#REF!</f>
        <v>#REF!</v>
      </c>
      <c r="D516" s="76" t="e">
        <f>'Activos Consolidados'!#REF!</f>
        <v>#REF!</v>
      </c>
      <c r="E516" s="76" t="e">
        <f>'Activos Consolidados'!#REF!</f>
        <v>#REF!</v>
      </c>
      <c r="F516" s="76" t="e">
        <f>'Activos Consolidados'!#REF!</f>
        <v>#REF!</v>
      </c>
      <c r="G516" s="74" t="e">
        <f>'Activos Consolidados'!#REF!</f>
        <v>#REF!</v>
      </c>
      <c r="H516" s="74" t="e">
        <f>'Activos Consolidados'!#REF!</f>
        <v>#REF!</v>
      </c>
    </row>
    <row r="517" spans="1:8" x14ac:dyDescent="0.25">
      <c r="A517" s="74" t="e">
        <f>'Activos Consolidados'!#REF!</f>
        <v>#REF!</v>
      </c>
      <c r="B517" s="74" t="e">
        <f>'Activos Consolidados'!#REF!</f>
        <v>#REF!</v>
      </c>
      <c r="C517" s="75" t="e">
        <f>'Activos Consolidados'!#REF!</f>
        <v>#REF!</v>
      </c>
      <c r="D517" s="76" t="e">
        <f>'Activos Consolidados'!#REF!</f>
        <v>#REF!</v>
      </c>
      <c r="E517" s="76" t="e">
        <f>'Activos Consolidados'!#REF!</f>
        <v>#REF!</v>
      </c>
      <c r="F517" s="76" t="e">
        <f>'Activos Consolidados'!#REF!</f>
        <v>#REF!</v>
      </c>
      <c r="G517" s="74" t="e">
        <f>'Activos Consolidados'!#REF!</f>
        <v>#REF!</v>
      </c>
      <c r="H517" s="74" t="e">
        <f>'Activos Consolidados'!#REF!</f>
        <v>#REF!</v>
      </c>
    </row>
    <row r="518" spans="1:8" x14ac:dyDescent="0.25">
      <c r="A518" s="74" t="e">
        <f>'Activos Consolidados'!#REF!</f>
        <v>#REF!</v>
      </c>
      <c r="B518" s="74" t="e">
        <f>'Activos Consolidados'!#REF!</f>
        <v>#REF!</v>
      </c>
      <c r="C518" s="75" t="e">
        <f>'Activos Consolidados'!#REF!</f>
        <v>#REF!</v>
      </c>
      <c r="D518" s="76" t="e">
        <f>'Activos Consolidados'!#REF!</f>
        <v>#REF!</v>
      </c>
      <c r="E518" s="76" t="e">
        <f>'Activos Consolidados'!#REF!</f>
        <v>#REF!</v>
      </c>
      <c r="F518" s="76" t="e">
        <f>'Activos Consolidados'!#REF!</f>
        <v>#REF!</v>
      </c>
      <c r="G518" s="74" t="e">
        <f>'Activos Consolidados'!#REF!</f>
        <v>#REF!</v>
      </c>
      <c r="H518" s="74" t="e">
        <f>'Activos Consolidados'!#REF!</f>
        <v>#REF!</v>
      </c>
    </row>
    <row r="519" spans="1:8" x14ac:dyDescent="0.25">
      <c r="A519" s="74" t="e">
        <f>'Activos Consolidados'!#REF!</f>
        <v>#REF!</v>
      </c>
      <c r="B519" s="74" t="e">
        <f>'Activos Consolidados'!#REF!</f>
        <v>#REF!</v>
      </c>
      <c r="C519" s="75" t="e">
        <f>'Activos Consolidados'!#REF!</f>
        <v>#REF!</v>
      </c>
      <c r="D519" s="76" t="e">
        <f>'Activos Consolidados'!#REF!</f>
        <v>#REF!</v>
      </c>
      <c r="E519" s="76" t="e">
        <f>'Activos Consolidados'!#REF!</f>
        <v>#REF!</v>
      </c>
      <c r="F519" s="76" t="e">
        <f>'Activos Consolidados'!#REF!</f>
        <v>#REF!</v>
      </c>
      <c r="G519" s="74" t="e">
        <f>'Activos Consolidados'!#REF!</f>
        <v>#REF!</v>
      </c>
      <c r="H519" s="74" t="e">
        <f>'Activos Consolidados'!#REF!</f>
        <v>#REF!</v>
      </c>
    </row>
    <row r="520" spans="1:8" x14ac:dyDescent="0.25">
      <c r="A520" s="74" t="e">
        <f>'Activos Consolidados'!#REF!</f>
        <v>#REF!</v>
      </c>
      <c r="B520" s="74" t="e">
        <f>'Activos Consolidados'!#REF!</f>
        <v>#REF!</v>
      </c>
      <c r="C520" s="75" t="e">
        <f>'Activos Consolidados'!#REF!</f>
        <v>#REF!</v>
      </c>
      <c r="D520" s="76" t="e">
        <f>'Activos Consolidados'!#REF!</f>
        <v>#REF!</v>
      </c>
      <c r="E520" s="76" t="e">
        <f>'Activos Consolidados'!#REF!</f>
        <v>#REF!</v>
      </c>
      <c r="F520" s="76" t="e">
        <f>'Activos Consolidados'!#REF!</f>
        <v>#REF!</v>
      </c>
      <c r="G520" s="74" t="e">
        <f>'Activos Consolidados'!#REF!</f>
        <v>#REF!</v>
      </c>
      <c r="H520" s="74" t="e">
        <f>'Activos Consolidados'!#REF!</f>
        <v>#REF!</v>
      </c>
    </row>
    <row r="521" spans="1:8" ht="38.25" x14ac:dyDescent="0.25">
      <c r="A521" s="74" t="str">
        <f>'Activos Consolidados'!G230</f>
        <v>N/A</v>
      </c>
      <c r="B521" s="74" t="str">
        <f>'Activos Consolidados'!H230</f>
        <v>Equipos de cómputo</v>
      </c>
      <c r="C521" s="75" t="str">
        <f>'Activos Consolidados'!I230</f>
        <v>Equipos de usuario final (portátiles, equipos de escritorio, estaciones de trabajo, etc).</v>
      </c>
      <c r="D521" s="76" t="str">
        <f>'Activos Consolidados'!J230</f>
        <v>CASTELLANO</v>
      </c>
      <c r="E521" s="76" t="str">
        <f>'Activos Consolidados'!K230</f>
        <v>FÍSICO</v>
      </c>
      <c r="F521" s="76" t="str">
        <f>'Activos Consolidados'!M230</f>
        <v>N/A</v>
      </c>
      <c r="G521" s="74" t="str">
        <f>'Activos Consolidados'!N230</f>
        <v>Usuarios internos de la entidad</v>
      </c>
      <c r="H521" s="74" t="str">
        <f>'Activos Consolidados'!O230</f>
        <v>N/A</v>
      </c>
    </row>
    <row r="522" spans="1:8" ht="25.5" x14ac:dyDescent="0.25">
      <c r="A522" s="74" t="str">
        <f>'Activos Consolidados'!G231</f>
        <v>N/A</v>
      </c>
      <c r="B522" s="74" t="str">
        <f>'Activos Consolidados'!H231</f>
        <v>Equipos de impresión</v>
      </c>
      <c r="C522" s="75" t="str">
        <f>'Activos Consolidados'!I231</f>
        <v>Impresoras, plotter</v>
      </c>
      <c r="D522" s="76" t="str">
        <f>'Activos Consolidados'!J231</f>
        <v>CASTELLANO</v>
      </c>
      <c r="E522" s="76" t="str">
        <f>'Activos Consolidados'!K231</f>
        <v>FÍSICO</v>
      </c>
      <c r="F522" s="76" t="str">
        <f>'Activos Consolidados'!M231</f>
        <v>N/A</v>
      </c>
      <c r="G522" s="74" t="str">
        <f>'Activos Consolidados'!N231</f>
        <v>Usuarios internos de la entidad</v>
      </c>
      <c r="H522" s="74" t="str">
        <f>'Activos Consolidados'!O231</f>
        <v>N/A</v>
      </c>
    </row>
    <row r="523" spans="1:8" x14ac:dyDescent="0.25">
      <c r="A523" s="74" t="e">
        <f>'Activos Consolidados'!#REF!</f>
        <v>#REF!</v>
      </c>
      <c r="B523" s="74" t="e">
        <f>'Activos Consolidados'!#REF!</f>
        <v>#REF!</v>
      </c>
      <c r="C523" s="75" t="e">
        <f>'Activos Consolidados'!#REF!</f>
        <v>#REF!</v>
      </c>
      <c r="D523" s="76" t="e">
        <f>'Activos Consolidados'!#REF!</f>
        <v>#REF!</v>
      </c>
      <c r="E523" s="76" t="e">
        <f>'Activos Consolidados'!#REF!</f>
        <v>#REF!</v>
      </c>
      <c r="F523" s="76" t="e">
        <f>'Activos Consolidados'!#REF!</f>
        <v>#REF!</v>
      </c>
      <c r="G523" s="74" t="e">
        <f>'Activos Consolidados'!#REF!</f>
        <v>#REF!</v>
      </c>
      <c r="H523" s="74" t="e">
        <f>'Activos Consolidados'!#REF!</f>
        <v>#REF!</v>
      </c>
    </row>
    <row r="524" spans="1:8" ht="63.75" x14ac:dyDescent="0.25">
      <c r="A524" s="74" t="str">
        <f>'Activos Consolidados'!G232</f>
        <v>N/A</v>
      </c>
      <c r="B524" s="74" t="str">
        <f>'Activos Consolidados'!H232</f>
        <v>Copias de seguridad</v>
      </c>
      <c r="C524" s="75" t="str">
        <f>'Activos Consolidados'!I232</f>
        <v>Copia de Seguridad de la información crítica institucional, como mecanismo de respaldo ante una posible indisponibilidad o pérdida de los mismos.</v>
      </c>
      <c r="D524" s="76" t="str">
        <f>'Activos Consolidados'!J232</f>
        <v>CASTELLANO</v>
      </c>
      <c r="E524" s="76" t="str">
        <f>'Activos Consolidados'!K232</f>
        <v>ELECTRÓNICO</v>
      </c>
      <c r="F524" s="76" t="str">
        <f>'Activos Consolidados'!M232</f>
        <v>N/A</v>
      </c>
      <c r="G524" s="74" t="str">
        <f>'Activos Consolidados'!N232</f>
        <v>Administradores de plataforma</v>
      </c>
      <c r="H524" s="74" t="str">
        <f>'Activos Consolidados'!O232</f>
        <v>N/A</v>
      </c>
    </row>
    <row r="525" spans="1:8" ht="51" x14ac:dyDescent="0.25">
      <c r="A525" s="74" t="str">
        <f>'Activos Consolidados'!G233</f>
        <v>N/A</v>
      </c>
      <c r="B525" s="74" t="str">
        <f>'Activos Consolidados'!H233</f>
        <v>Informes de gestión</v>
      </c>
      <c r="C525" s="75" t="str">
        <f>'Activos Consolidados'!I233</f>
        <v>Informes generados que dan cuenta de la gestión y cumplimiento de los compromisos del proceso de servicios tecnológicos.</v>
      </c>
      <c r="D525" s="76" t="str">
        <f>'Activos Consolidados'!J233</f>
        <v>CASTELLANO</v>
      </c>
      <c r="E525" s="76" t="str">
        <f>'Activos Consolidados'!K233</f>
        <v>ELECTRÓNICO</v>
      </c>
      <c r="F525" s="76" t="str">
        <f>'Activos Consolidados'!M233</f>
        <v>pdf, docx, xlsx</v>
      </c>
      <c r="G525" s="74" t="str">
        <f>'Activos Consolidados'!N233</f>
        <v xml:space="preserve">Ciudadanía 
</v>
      </c>
      <c r="H525" s="74" t="str">
        <f>'Activos Consolidados'!O233</f>
        <v>Disponible. Información que se puede consultar por solicitud en el archivo central.</v>
      </c>
    </row>
    <row r="526" spans="1:8" ht="25.5" x14ac:dyDescent="0.25">
      <c r="A526" s="74" t="str">
        <f>'Activos Consolidados'!G234</f>
        <v>N/A</v>
      </c>
      <c r="B526" s="74" t="str">
        <f>'Activos Consolidados'!H234</f>
        <v>Sistemas operativos para Servidores</v>
      </c>
      <c r="C526" s="75" t="str">
        <f>'Activos Consolidados'!I234</f>
        <v>Sistema Operativo de Servidores</v>
      </c>
      <c r="D526" s="76" t="str">
        <f>'Activos Consolidados'!J234</f>
        <v>CASTELLANO</v>
      </c>
      <c r="E526" s="76" t="str">
        <f>'Activos Consolidados'!K234</f>
        <v>ELECTRÓNICO</v>
      </c>
      <c r="F526" s="76" t="str">
        <f>'Activos Consolidados'!M234</f>
        <v>N/A</v>
      </c>
      <c r="G526" s="74" t="str">
        <f>'Activos Consolidados'!N234</f>
        <v>Administradores de infraestructura</v>
      </c>
      <c r="H526" s="74" t="str">
        <f>'Activos Consolidados'!O234</f>
        <v>N/A</v>
      </c>
    </row>
    <row r="527" spans="1:8" ht="76.5" x14ac:dyDescent="0.25">
      <c r="A527" s="74" t="str">
        <f>'Activos Consolidados'!G235</f>
        <v>N/A</v>
      </c>
      <c r="B527" s="74" t="str">
        <f>'Activos Consolidados'!H235</f>
        <v>Mapas de Riesgo del proceso de Gestión de Servicios Tecnológicos</v>
      </c>
      <c r="C527" s="75" t="str">
        <f>'Activos Consolidados'!I235</f>
        <v>Contiene los riesgos de tipo tecnológico y de seguridad de la información, junto los controles asociados y las evidencias que se deben reportar y que dan cuenta de la aplicación del control</v>
      </c>
      <c r="D527" s="76" t="str">
        <f>'Activos Consolidados'!J235</f>
        <v>CASTELLANO</v>
      </c>
      <c r="E527" s="76" t="str">
        <f>'Activos Consolidados'!K235</f>
        <v>ELECTRÓNICO</v>
      </c>
      <c r="F527" s="76" t="str">
        <f>'Activos Consolidados'!M235</f>
        <v>xlsx, pdf</v>
      </c>
      <c r="G527" s="74" t="str">
        <f>'Activos Consolidados'!N235</f>
        <v>Upra</v>
      </c>
      <c r="H527" s="74" t="str">
        <f>'Activos Consolidados'!O235</f>
        <v>Disponible. Información que se puede consultar por solicitud en el archivo central.</v>
      </c>
    </row>
    <row r="528" spans="1:8" ht="63.75" x14ac:dyDescent="0.25">
      <c r="A528" s="74" t="str">
        <f>'Activos Consolidados'!G236</f>
        <v>N/A</v>
      </c>
      <c r="B528" s="74" t="str">
        <f>'Activos Consolidados'!H236</f>
        <v>Asesor Jurídico</v>
      </c>
      <c r="C528" s="75" t="str">
        <f>'Activos Consolidados'!I236</f>
        <v>Quien se encarga de asesorar la gestión jurídica en desarrollo de las funciones propias de la UPRA de acuerdo con la normatividad y jurisprudencia.</v>
      </c>
      <c r="D528" s="76" t="str">
        <f>'Activos Consolidados'!J236</f>
        <v>N/A</v>
      </c>
      <c r="E528" s="76" t="str">
        <f>'Activos Consolidados'!K236</f>
        <v>N/A</v>
      </c>
      <c r="F528" s="76" t="str">
        <f>'Activos Consolidados'!M236</f>
        <v>N/A</v>
      </c>
      <c r="G528" s="74" t="str">
        <f>'Activos Consolidados'!N236</f>
        <v>N/A</v>
      </c>
      <c r="H528" s="74" t="str">
        <f>'Activos Consolidados'!O236</f>
        <v>N/A</v>
      </c>
    </row>
    <row r="529" spans="1:8" ht="114.75" x14ac:dyDescent="0.25">
      <c r="A529" s="74" t="str">
        <f>'Activos Consolidados'!G237</f>
        <v>N/A</v>
      </c>
      <c r="B529" s="74" t="str">
        <f>'Activos Consolidados'!H237</f>
        <v>Profesional especializado</v>
      </c>
      <c r="C529" s="75" t="str">
        <f>'Activos Consolidados'!I237</f>
        <v xml:space="preserve">Quien se encarga de estudiar, evaluar y conceptuar sobre aspectos jurídicos y legales, actos administrativos, procesos judiciales y actuaciones en los que deba intervenir la UPRA, para dar cumplimiento adecuado con la normatividad vigente y los objetos de la entidad. </v>
      </c>
      <c r="D529" s="76" t="str">
        <f>'Activos Consolidados'!J237</f>
        <v>N/A</v>
      </c>
      <c r="E529" s="76" t="str">
        <f>'Activos Consolidados'!K237</f>
        <v>N/A</v>
      </c>
      <c r="F529" s="76" t="str">
        <f>'Activos Consolidados'!M237</f>
        <v>N/A</v>
      </c>
      <c r="G529" s="74" t="str">
        <f>'Activos Consolidados'!N237</f>
        <v>N/A</v>
      </c>
      <c r="H529" s="74" t="str">
        <f>'Activos Consolidados'!O237</f>
        <v>N/A</v>
      </c>
    </row>
    <row r="530" spans="1:8" x14ac:dyDescent="0.25">
      <c r="A530" s="74" t="e">
        <f>'Activos Consolidados'!#REF!</f>
        <v>#REF!</v>
      </c>
      <c r="B530" s="74" t="e">
        <f>'Activos Consolidados'!#REF!</f>
        <v>#REF!</v>
      </c>
      <c r="C530" s="75" t="e">
        <f>'Activos Consolidados'!#REF!</f>
        <v>#REF!</v>
      </c>
      <c r="D530" s="76" t="e">
        <f>'Activos Consolidados'!#REF!</f>
        <v>#REF!</v>
      </c>
      <c r="E530" s="76" t="e">
        <f>'Activos Consolidados'!#REF!</f>
        <v>#REF!</v>
      </c>
      <c r="F530" s="76" t="e">
        <f>'Activos Consolidados'!#REF!</f>
        <v>#REF!</v>
      </c>
      <c r="G530" s="74" t="e">
        <f>'Activos Consolidados'!#REF!</f>
        <v>#REF!</v>
      </c>
      <c r="H530" s="74" t="e">
        <f>'Activos Consolidados'!#REF!</f>
        <v>#REF!</v>
      </c>
    </row>
    <row r="531" spans="1:8" x14ac:dyDescent="0.25">
      <c r="A531" s="74" t="e">
        <f>'Activos Consolidados'!#REF!</f>
        <v>#REF!</v>
      </c>
      <c r="B531" s="74" t="e">
        <f>'Activos Consolidados'!#REF!</f>
        <v>#REF!</v>
      </c>
      <c r="C531" s="75" t="e">
        <f>'Activos Consolidados'!#REF!</f>
        <v>#REF!</v>
      </c>
      <c r="D531" s="76" t="e">
        <f>'Activos Consolidados'!#REF!</f>
        <v>#REF!</v>
      </c>
      <c r="E531" s="76" t="e">
        <f>'Activos Consolidados'!#REF!</f>
        <v>#REF!</v>
      </c>
      <c r="F531" s="76" t="e">
        <f>'Activos Consolidados'!#REF!</f>
        <v>#REF!</v>
      </c>
      <c r="G531" s="74" t="e">
        <f>'Activos Consolidados'!#REF!</f>
        <v>#REF!</v>
      </c>
      <c r="H531" s="74" t="e">
        <f>'Activos Consolidados'!#REF!</f>
        <v>#REF!</v>
      </c>
    </row>
    <row r="532" spans="1:8" ht="63.75" x14ac:dyDescent="0.25">
      <c r="A532" s="74" t="str">
        <f>'Activos Consolidados'!G238</f>
        <v>N/A</v>
      </c>
      <c r="B532" s="74" t="str">
        <f>'Activos Consolidados'!H238</f>
        <v>Asesor de Planeación</v>
      </c>
      <c r="C532" s="75" t="str">
        <f>'Activos Consolidados'!I238</f>
        <v>Persona que asesora  a la dirección general sobre la formulación, ejecución y seguimiento de planes, programas, proyectos y el sistema de gestión de la Entidad.</v>
      </c>
      <c r="D532" s="76" t="str">
        <f>'Activos Consolidados'!J238</f>
        <v>N/A</v>
      </c>
      <c r="E532" s="76" t="str">
        <f>'Activos Consolidados'!K238</f>
        <v>N/A</v>
      </c>
      <c r="F532" s="76" t="str">
        <f>'Activos Consolidados'!M238</f>
        <v>N/A</v>
      </c>
      <c r="G532" s="74" t="str">
        <f>'Activos Consolidados'!N238</f>
        <v>N/A</v>
      </c>
      <c r="H532" s="74" t="str">
        <f>'Activos Consolidados'!O238</f>
        <v>N/A</v>
      </c>
    </row>
    <row r="533" spans="1:8" ht="102" x14ac:dyDescent="0.25">
      <c r="A533" s="74" t="str">
        <f>'Activos Consolidados'!G239</f>
        <v>N/A</v>
      </c>
      <c r="B533" s="74" t="str">
        <f>'Activos Consolidados'!H239</f>
        <v xml:space="preserve">Profesional Especializado Grado 20 </v>
      </c>
      <c r="C533" s="75" t="str">
        <f>'Activos Consolidados'!I239</f>
        <v xml:space="preserve">Persona que realiza el análisis, formulación, implementación y seguimiento de programas, planes, proyectos, proceso y procedimientos para el cumplimiento de los objetivos de la entidad, en lo correspondiente a la planeación institucional </v>
      </c>
      <c r="D533" s="76" t="str">
        <f>'Activos Consolidados'!J239</f>
        <v>ESPAÑOL</v>
      </c>
      <c r="E533" s="76" t="str">
        <f>'Activos Consolidados'!K239</f>
        <v>N/A</v>
      </c>
      <c r="F533" s="76" t="str">
        <f>'Activos Consolidados'!M239</f>
        <v>N/A</v>
      </c>
      <c r="G533" s="74" t="str">
        <f>'Activos Consolidados'!N239</f>
        <v>N/A</v>
      </c>
      <c r="H533" s="74" t="str">
        <f>'Activos Consolidados'!O239</f>
        <v>N/A</v>
      </c>
    </row>
    <row r="534" spans="1:8" x14ac:dyDescent="0.25">
      <c r="A534" s="74" t="e">
        <f>'Activos Consolidados'!#REF!</f>
        <v>#REF!</v>
      </c>
      <c r="B534" s="74" t="e">
        <f>'Activos Consolidados'!#REF!</f>
        <v>#REF!</v>
      </c>
      <c r="C534" s="75" t="e">
        <f>'Activos Consolidados'!#REF!</f>
        <v>#REF!</v>
      </c>
      <c r="D534" s="76" t="e">
        <f>'Activos Consolidados'!#REF!</f>
        <v>#REF!</v>
      </c>
      <c r="E534" s="76" t="e">
        <f>'Activos Consolidados'!#REF!</f>
        <v>#REF!</v>
      </c>
      <c r="F534" s="76" t="e">
        <f>'Activos Consolidados'!#REF!</f>
        <v>#REF!</v>
      </c>
      <c r="G534" s="74" t="e">
        <f>'Activos Consolidados'!#REF!</f>
        <v>#REF!</v>
      </c>
      <c r="H534" s="74" t="e">
        <f>'Activos Consolidados'!#REF!</f>
        <v>#REF!</v>
      </c>
    </row>
    <row r="535" spans="1:8" x14ac:dyDescent="0.25">
      <c r="A535" s="74" t="e">
        <f>'Activos Consolidados'!#REF!</f>
        <v>#REF!</v>
      </c>
      <c r="B535" s="74" t="e">
        <f>'Activos Consolidados'!#REF!</f>
        <v>#REF!</v>
      </c>
      <c r="C535" s="75" t="e">
        <f>'Activos Consolidados'!#REF!</f>
        <v>#REF!</v>
      </c>
      <c r="D535" s="76" t="e">
        <f>'Activos Consolidados'!#REF!</f>
        <v>#REF!</v>
      </c>
      <c r="E535" s="76" t="e">
        <f>'Activos Consolidados'!#REF!</f>
        <v>#REF!</v>
      </c>
      <c r="F535" s="76" t="e">
        <f>'Activos Consolidados'!#REF!</f>
        <v>#REF!</v>
      </c>
      <c r="G535" s="74" t="e">
        <f>'Activos Consolidados'!#REF!</f>
        <v>#REF!</v>
      </c>
      <c r="H535" s="74" t="e">
        <f>'Activos Consolidados'!#REF!</f>
        <v>#REF!</v>
      </c>
    </row>
    <row r="536" spans="1:8" ht="344.25" x14ac:dyDescent="0.25">
      <c r="A536" s="74" t="str">
        <f>'Activos Consolidados'!G240</f>
        <v>N/A</v>
      </c>
      <c r="B536" s="74" t="str">
        <f>'Activos Consolidados'!H240</f>
        <v>Sistema para la Eficiencia Administrativa - Módulos Control de documentos SG</v>
      </c>
      <c r="C536" s="75" t="str">
        <f>'Activos Consolidados'!I240</f>
        <v xml:space="preserve">Módulos del SEA en los que se administra los documentos del Sistema de Gestión de la UPRA desde la solicitud de Elaboración, Modificación o Eliminación con las respectivas revisiones, validaciones y aprobación por parte de los responsables hasta su publicación en el Listado maestro del SG del SEA. Así mismo se cuenta con las funcionalidades de:
Cambian los documentos del SG publicados en el &lt;&lt;Listado maestro&gt;&gt; sin modificar la versión de los mismos.
Documentos externos del SG que cada Líder tienen como referencia para ejecutar su proceso y por lo cual se deben controlar y publicar en el SG &lt;&lt;Listado maestro de externos&gt;&gt;.
Administración de plantillas de tipos de documentos
Administración responsables en las diferentes etapas
Cargue de documentos masivos. 
 </v>
      </c>
      <c r="D536" s="76" t="str">
        <f>'Activos Consolidados'!J240</f>
        <v>ESPAÑOL</v>
      </c>
      <c r="E536" s="76" t="str">
        <f>'Activos Consolidados'!K240</f>
        <v>ELECTRÓNICO</v>
      </c>
      <c r="F536" s="76" t="str">
        <f>'Activos Consolidados'!M240</f>
        <v>N/A</v>
      </c>
      <c r="G536" s="74" t="str">
        <f>'Activos Consolidados'!N240</f>
        <v>Profesionales de planeación</v>
      </c>
      <c r="H536" s="74" t="str">
        <f>'Activos Consolidados'!O240</f>
        <v>SEA</v>
      </c>
    </row>
    <row r="537" spans="1:8" x14ac:dyDescent="0.25">
      <c r="A537" s="74" t="e">
        <f>'Activos Consolidados'!#REF!</f>
        <v>#REF!</v>
      </c>
      <c r="B537" s="74" t="e">
        <f>'Activos Consolidados'!#REF!</f>
        <v>#REF!</v>
      </c>
      <c r="C537" s="75" t="e">
        <f>'Activos Consolidados'!#REF!</f>
        <v>#REF!</v>
      </c>
      <c r="D537" s="76" t="e">
        <f>'Activos Consolidados'!#REF!</f>
        <v>#REF!</v>
      </c>
      <c r="E537" s="76" t="e">
        <f>'Activos Consolidados'!#REF!</f>
        <v>#REF!</v>
      </c>
      <c r="F537" s="76" t="e">
        <f>'Activos Consolidados'!#REF!</f>
        <v>#REF!</v>
      </c>
      <c r="G537" s="74" t="e">
        <f>'Activos Consolidados'!#REF!</f>
        <v>#REF!</v>
      </c>
      <c r="H537" s="74" t="e">
        <f>'Activos Consolidados'!#REF!</f>
        <v>#REF!</v>
      </c>
    </row>
    <row r="538" spans="1:8" x14ac:dyDescent="0.25">
      <c r="A538" s="74" t="e">
        <f>'Activos Consolidados'!#REF!</f>
        <v>#REF!</v>
      </c>
      <c r="B538" s="74" t="e">
        <f>'Activos Consolidados'!#REF!</f>
        <v>#REF!</v>
      </c>
      <c r="C538" s="75" t="e">
        <f>'Activos Consolidados'!#REF!</f>
        <v>#REF!</v>
      </c>
      <c r="D538" s="76" t="e">
        <f>'Activos Consolidados'!#REF!</f>
        <v>#REF!</v>
      </c>
      <c r="E538" s="76" t="e">
        <f>'Activos Consolidados'!#REF!</f>
        <v>#REF!</v>
      </c>
      <c r="F538" s="76" t="e">
        <f>'Activos Consolidados'!#REF!</f>
        <v>#REF!</v>
      </c>
      <c r="G538" s="74" t="e">
        <f>'Activos Consolidados'!#REF!</f>
        <v>#REF!</v>
      </c>
      <c r="H538" s="74" t="e">
        <f>'Activos Consolidados'!#REF!</f>
        <v>#REF!</v>
      </c>
    </row>
    <row r="539" spans="1:8" ht="25.5" x14ac:dyDescent="0.25">
      <c r="A539" s="74" t="str">
        <f>'Activos Consolidados'!G241</f>
        <v>N/A</v>
      </c>
      <c r="B539" s="74" t="str">
        <f>'Activos Consolidados'!H241</f>
        <v>Token USB</v>
      </c>
      <c r="C539" s="75" t="str">
        <f>'Activos Consolidados'!I241</f>
        <v xml:space="preserve">Token para acceso a SIIF Nación </v>
      </c>
      <c r="D539" s="76" t="str">
        <f>'Activos Consolidados'!J241</f>
        <v>ESPAÑOL</v>
      </c>
      <c r="E539" s="76" t="str">
        <f>'Activos Consolidados'!K241</f>
        <v>FÍSICO</v>
      </c>
      <c r="F539" s="76" t="str">
        <f>'Activos Consolidados'!M241</f>
        <v>N/A</v>
      </c>
      <c r="G539" s="74" t="str">
        <f>'Activos Consolidados'!N241</f>
        <v>Asesor de Planeación</v>
      </c>
      <c r="H539" s="74" t="str">
        <f>'Activos Consolidados'!O241</f>
        <v>N/A</v>
      </c>
    </row>
    <row r="540" spans="1:8" ht="63.75" x14ac:dyDescent="0.25">
      <c r="A540" s="74" t="str">
        <f>'Activos Consolidados'!G243</f>
        <v>N/A</v>
      </c>
      <c r="B540" s="74" t="str">
        <f>'Activos Consolidados'!H243</f>
        <v xml:space="preserve">Sistema para la Eficiencia Administrativa -  Módulo de Resoluciones </v>
      </c>
      <c r="C540" s="75" t="str">
        <f>'Activos Consolidados'!I243</f>
        <v>Modulo del SEA en el cual se clasifica, proyecta, revisa, firma y numera una Resolución.</v>
      </c>
      <c r="D540" s="76" t="str">
        <f>'Activos Consolidados'!J243</f>
        <v>ESPAÑOL</v>
      </c>
      <c r="E540" s="76" t="str">
        <f>'Activos Consolidados'!K243</f>
        <v>ELECTRÓNICO</v>
      </c>
      <c r="F540" s="76" t="str">
        <f>'Activos Consolidados'!M243</f>
        <v>N/A</v>
      </c>
      <c r="G540" s="74" t="str">
        <f>'Activos Consolidados'!N243</f>
        <v>Profesionales de planeación</v>
      </c>
      <c r="H540" s="74" t="str">
        <f>'Activos Consolidados'!O243</f>
        <v>SEA</v>
      </c>
    </row>
  </sheetData>
  <mergeCells count="3">
    <mergeCell ref="A1:B3"/>
    <mergeCell ref="C1:F3"/>
    <mergeCell ref="A4:H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filterMode="1"/>
  <dimension ref="A1:P540"/>
  <sheetViews>
    <sheetView showGridLines="0" topLeftCell="B1" zoomScale="40" zoomScaleNormal="40" workbookViewId="0">
      <pane ySplit="5" topLeftCell="A525" activePane="bottomLeft" state="frozen"/>
      <selection pane="bottomLeft" activeCell="A6" sqref="A6:O527"/>
    </sheetView>
  </sheetViews>
  <sheetFormatPr baseColWidth="10" defaultColWidth="11.42578125" defaultRowHeight="15" x14ac:dyDescent="0.25"/>
  <cols>
    <col min="1" max="1" width="29.85546875" customWidth="1"/>
    <col min="2" max="2" width="29" customWidth="1"/>
    <col min="3" max="3" width="30.7109375" customWidth="1"/>
    <col min="4" max="4" width="27.85546875" customWidth="1"/>
    <col min="5" max="5" width="16.85546875" customWidth="1"/>
    <col min="6" max="6" width="28.28515625" customWidth="1"/>
    <col min="7" max="7" width="36.7109375" customWidth="1"/>
    <col min="8" max="8" width="38.140625" customWidth="1"/>
    <col min="9" max="9" width="29.42578125" customWidth="1"/>
    <col min="10" max="10" width="38.28515625" customWidth="1"/>
    <col min="11" max="11" width="37.5703125" customWidth="1"/>
    <col min="12" max="12" width="42.42578125" customWidth="1"/>
    <col min="13" max="13" width="15.5703125" bestFit="1" customWidth="1"/>
    <col min="14" max="14" width="20.5703125" customWidth="1"/>
    <col min="15" max="15" width="14.28515625" customWidth="1"/>
  </cols>
  <sheetData>
    <row r="1" spans="1:16" ht="26.25" customHeight="1" x14ac:dyDescent="0.25">
      <c r="A1" s="270"/>
      <c r="B1" s="270"/>
      <c r="C1" s="273" t="s">
        <v>981</v>
      </c>
      <c r="D1" s="273"/>
      <c r="E1" s="273"/>
      <c r="F1" s="273"/>
      <c r="G1" s="273"/>
      <c r="H1" s="273"/>
      <c r="I1" s="273"/>
      <c r="J1" s="273"/>
      <c r="K1" s="273"/>
      <c r="L1" s="273"/>
      <c r="M1" s="83" t="s">
        <v>1131</v>
      </c>
      <c r="N1" s="271">
        <f>+'Activos Consolidados'!L1</f>
        <v>0</v>
      </c>
      <c r="O1" s="271"/>
    </row>
    <row r="2" spans="1:16" ht="26.25" customHeight="1" x14ac:dyDescent="0.25">
      <c r="A2" s="270"/>
      <c r="B2" s="270"/>
      <c r="C2" s="273"/>
      <c r="D2" s="273"/>
      <c r="E2" s="273"/>
      <c r="F2" s="273"/>
      <c r="G2" s="273"/>
      <c r="H2" s="273"/>
      <c r="I2" s="273"/>
      <c r="J2" s="273"/>
      <c r="K2" s="273"/>
      <c r="L2" s="273"/>
      <c r="M2" s="83" t="s">
        <v>1132</v>
      </c>
      <c r="N2" s="271">
        <f>+'Activos Consolidados'!L2</f>
        <v>0</v>
      </c>
      <c r="O2" s="271"/>
    </row>
    <row r="3" spans="1:16" ht="26.25" customHeight="1" x14ac:dyDescent="0.25">
      <c r="A3" s="270"/>
      <c r="B3" s="270"/>
      <c r="C3" s="273"/>
      <c r="D3" s="273"/>
      <c r="E3" s="273"/>
      <c r="F3" s="273"/>
      <c r="G3" s="273"/>
      <c r="H3" s="273"/>
      <c r="I3" s="273"/>
      <c r="J3" s="273"/>
      <c r="K3" s="273"/>
      <c r="L3" s="273"/>
      <c r="M3" s="83" t="s">
        <v>1133</v>
      </c>
      <c r="N3" s="272">
        <f>+'Activos Consolidados'!L3</f>
        <v>0</v>
      </c>
      <c r="O3" s="272"/>
    </row>
    <row r="4" spans="1:16" ht="21.6" customHeight="1" x14ac:dyDescent="0.25">
      <c r="A4" s="269" t="s">
        <v>1134</v>
      </c>
      <c r="B4" s="269"/>
      <c r="C4" s="269"/>
      <c r="D4" s="269"/>
      <c r="E4" s="269"/>
      <c r="F4" s="269"/>
      <c r="G4" s="269"/>
      <c r="H4" s="269"/>
      <c r="I4" s="269"/>
      <c r="J4" s="269"/>
      <c r="K4" s="269"/>
      <c r="L4" s="269"/>
      <c r="M4" s="269"/>
      <c r="N4" s="269"/>
      <c r="O4" s="269"/>
    </row>
    <row r="5" spans="1:16" s="1" customFormat="1" ht="92.25" customHeight="1" x14ac:dyDescent="0.25">
      <c r="A5" s="87" t="s">
        <v>1135</v>
      </c>
      <c r="B5" s="88" t="s">
        <v>1122</v>
      </c>
      <c r="C5" s="88" t="s">
        <v>1123</v>
      </c>
      <c r="D5" s="88" t="s">
        <v>1124</v>
      </c>
      <c r="E5" s="88" t="s">
        <v>1125</v>
      </c>
      <c r="F5" s="88" t="s">
        <v>1136</v>
      </c>
      <c r="G5" s="88" t="s">
        <v>1137</v>
      </c>
      <c r="H5" s="88" t="s">
        <v>1138</v>
      </c>
      <c r="I5" s="88" t="s">
        <v>1139</v>
      </c>
      <c r="J5" s="88" t="s">
        <v>1140</v>
      </c>
      <c r="K5" s="88" t="s">
        <v>1141</v>
      </c>
      <c r="L5" s="88" t="s">
        <v>1142</v>
      </c>
      <c r="M5" s="88" t="s">
        <v>1143</v>
      </c>
      <c r="N5" s="88" t="s">
        <v>1144</v>
      </c>
      <c r="O5" s="89" t="s">
        <v>1145</v>
      </c>
      <c r="P5" s="1" t="s">
        <v>1146</v>
      </c>
    </row>
    <row r="6" spans="1:16" ht="24.75" customHeight="1" x14ac:dyDescent="0.25">
      <c r="A6" s="85" t="str">
        <f>'Activos Consolidados'!G5</f>
        <v>ACTAS</v>
      </c>
      <c r="B6" s="85" t="str">
        <f>'Activos Consolidados'!H5</f>
        <v>Actas de eliminaciones documentales</v>
      </c>
      <c r="C6" s="85" t="str">
        <f>'Activos Consolidados'!I5</f>
        <v>Conjunto de documentos en los cuales se evidencia el proceso de eliminación documental, resultado de la aplicación de las disposiciones finales registradas para series y subseries en Tablas de Retención Documental.</v>
      </c>
      <c r="D6" s="85" t="str">
        <f>'Activos Consolidados'!J5</f>
        <v>CASTELLANO</v>
      </c>
      <c r="E6" s="85" t="str">
        <f>'Activos Consolidados'!K5</f>
        <v>ELECTRÓNICO</v>
      </c>
      <c r="F6" s="86" t="str">
        <f>IF('Activos Consolidados'!P5="","",'Activos Consolidados'!P5)</f>
        <v>Por Definir</v>
      </c>
      <c r="G6" s="85" t="str">
        <f>'Activos Consolidados'!R5</f>
        <v>SECRETARÍA GENERAL</v>
      </c>
      <c r="H6" s="85" t="str">
        <f>'Activos Consolidados'!S5</f>
        <v>GESTIÓN DOCUMENTAL</v>
      </c>
      <c r="I6" s="85" t="str">
        <f>'Activos Consolidados'!AN5</f>
        <v>1) INFORMACIÓN PÚBLICA</v>
      </c>
      <c r="J6" s="85" t="str">
        <f>'Activos Consolidados'!AO5</f>
        <v>LEY 527 ARTÍCULO 27 Y 28
ARTÍCULO  27. "TODAS LAS PERSONAS TIENEN DERECHO A CONSULTAR LOS DOCUMENTOS DE ARCHIVOS PÚBLICOS Y A QUE SE LES EXPIDA COPIA DE LOS MISMOS, SIEMPRE QUE DICHOS DOCUMENTOS NO TENGAN CARÁCTER RESERVADO CONFORME A LA CONSTITUCIÓN O A LA LEY."</v>
      </c>
      <c r="K6" s="85" t="str">
        <f>'Activos Consolidados'!AP5</f>
        <v>LEY 527 ARTÍCULO 27 Y 28
ARTÍCULO  27. "TODAS LAS PERSONAS TIENEN DERECHO A CONSULTAR LOS DOCUMENTOS DE ARCHIVOS PÚBLICOS Y A QUE SE LES EXPIDA COPIA DE LOS MISMOS, SIEMPRE QUE DICHOS DOCUMENTOS NO TENGAN CARÁCTER RESERVADO CONFORME A LA CONSTITUCIÓN O A LA LEY."</v>
      </c>
      <c r="L6" s="85" t="str">
        <f>'Activos Consolidados'!AQ5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6" s="85" t="str">
        <f>'Activos Consolidados'!Z5</f>
        <v>NO APLICA</v>
      </c>
      <c r="N6" s="84">
        <f>IF('Activos Consolidados'!AC5="","",'Activos Consolidados'!AC5)</f>
        <v>45265</v>
      </c>
      <c r="O6" s="161">
        <f>'Activos Consolidados'!AA5</f>
        <v>45657</v>
      </c>
      <c r="P6" t="str">
        <f>'Activos Consolidados'!F5</f>
        <v>INFORMACIÓN</v>
      </c>
    </row>
    <row r="7" spans="1:16" ht="24.75" customHeight="1" x14ac:dyDescent="0.25">
      <c r="A7" s="85" t="str">
        <f>'Activos Consolidados'!G6</f>
        <v>CONSECUTIVO DE COMUNICACIONES OFICIALES</v>
      </c>
      <c r="B7" s="85" t="str">
        <f>'Activos Consolidados'!H6</f>
        <v>Consecutivo de Comunicaciones Oficiales Externas Enviadas</v>
      </c>
      <c r="C7" s="85" t="str">
        <f>'Activos Consolidados'!I6</f>
        <v>Copia de las comunicaciones oficiales enviadas que conforman un registro consecutivo en razón del número de radicación y se administran en la unidad de correspondencia o la que haga sus veces.</v>
      </c>
      <c r="D7" s="85" t="str">
        <f>'Activos Consolidados'!J6</f>
        <v>CASTELLANO</v>
      </c>
      <c r="E7" s="85" t="str">
        <f>'Activos Consolidados'!K6</f>
        <v>FÍSICO</v>
      </c>
      <c r="F7" s="86">
        <f>IF('Activos Consolidados'!P6="","",'Activos Consolidados'!P6)</f>
        <v>40850</v>
      </c>
      <c r="G7" s="85" t="str">
        <f>'Activos Consolidados'!R6</f>
        <v>SECRETARÍA GENERAL</v>
      </c>
      <c r="H7" s="85" t="str">
        <f>'Activos Consolidados'!S6</f>
        <v>GESTIÓN DOCUMENTAL</v>
      </c>
      <c r="I7" s="85" t="str">
        <f>'Activos Consolidados'!AN6</f>
        <v>1) INFORMACIÓN PÚBLICA</v>
      </c>
      <c r="J7" s="85" t="str">
        <f>'Activos Consolidados'!AO6</f>
        <v>LEY 527 ARTÍCULO 27 Y 28
ARTÍCULO  27. "TODAS LAS PERSONAS TIENEN DERECHO A CONSULTAR LOS DOCUMENTOS DE ARCHIVOS PÚBLICOS Y A QUE SE LES EXPIDA COPIA DE LOS MISMOS, SIEMPRE QUE DICHOS DOCUMENTOS NO TENGAN CARÁCTER RESERVADO CONFORME A LA CONSTITUCIÓN O A LA LEY."</v>
      </c>
      <c r="K7" s="85" t="str">
        <f>'Activos Consolidados'!AP6</f>
        <v>LEY 527 ARTÍCULO 27 Y 28
ARTÍCULO  27. "TODAS LAS PERSONAS TIENEN DERECHO A CONSULTAR LOS DOCUMENTOS DE ARCHIVOS PÚBLICOS Y A QUE SE LES EXPIDA COPIA DE LOS MISMOS, SIEMPRE QUE DICHOS DOCUMENTOS NO TENGAN CARÁCTER RESERVADO CONFORME A LA CONSTITUCIÓN O A LA LEY."</v>
      </c>
      <c r="L7" s="85" t="str">
        <f>'Activos Consolidados'!AQ6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7" s="85" t="str">
        <f>'Activos Consolidados'!Z6</f>
        <v>PARCIAL</v>
      </c>
      <c r="N7" s="84">
        <f>IF('Activos Consolidados'!AC6="","",'Activos Consolidados'!AC6)</f>
        <v>45265</v>
      </c>
      <c r="O7" s="161">
        <f>'Activos Consolidados'!AA6</f>
        <v>45657</v>
      </c>
      <c r="P7" t="str">
        <f>'Activos Consolidados'!F6</f>
        <v>INFORMACIÓN</v>
      </c>
    </row>
    <row r="8" spans="1:16" ht="24.75" customHeight="1" x14ac:dyDescent="0.25">
      <c r="A8" s="85" t="str">
        <f>'Activos Consolidados'!G7</f>
        <v>CONSECUTIVO DE COMUNICACIONES OFICIALES</v>
      </c>
      <c r="B8" s="85" t="str">
        <f>'Activos Consolidados'!H7</f>
        <v>Consecutivo de Comunicaciones Oficiales Externas Recibidas</v>
      </c>
      <c r="C8" s="85" t="str">
        <f>'Activos Consolidados'!I7</f>
        <v>Copia de las comunicaciones oficiales recibidas que conforman un registro consecutivo en razón del número de radicación y se administran en la unidad de correspondencia o la que haga sus veces.</v>
      </c>
      <c r="D8" s="85" t="str">
        <f>'Activos Consolidados'!J7</f>
        <v>CASTELLANO</v>
      </c>
      <c r="E8" s="85" t="str">
        <f>'Activos Consolidados'!K7</f>
        <v>FÍSICO</v>
      </c>
      <c r="F8" s="86">
        <f>IF('Activos Consolidados'!P7="","",'Activos Consolidados'!P7)</f>
        <v>40850</v>
      </c>
      <c r="G8" s="85" t="str">
        <f>'Activos Consolidados'!R7</f>
        <v>SECRETARÍA GENERAL</v>
      </c>
      <c r="H8" s="85" t="str">
        <f>'Activos Consolidados'!S7</f>
        <v>GESTIÓN DOCUMENTAL</v>
      </c>
      <c r="I8" s="85" t="str">
        <f>'Activos Consolidados'!AN7</f>
        <v>1) INFORMACIÓN PÚBLICA</v>
      </c>
      <c r="J8" s="85" t="str">
        <f>'Activos Consolidados'!AO7</f>
        <v>LEY 527 ARTÍCULO 27 Y 28
ARTÍCULO  27. "TODAS LAS PERSONAS TIENEN DERECHO A CONSULTAR LOS DOCUMENTOS DE ARCHIVOS PÚBLICOS Y A QUE SE LES EXPIDA COPIA DE LOS MISMOS, SIEMPRE QUE DICHOS DOCUMENTOS NO TENGAN CARÁCTER RESERVADO CONFORME A LA CONSTITUCIÓN O A LA LEY."</v>
      </c>
      <c r="K8" s="85" t="str">
        <f>'Activos Consolidados'!AP7</f>
        <v>LEY 527 ARTÍCULO 27 Y 28
ARTÍCULO  27. "TODAS LAS PERSONAS TIENEN DERECHO A CONSULTAR LOS DOCUMENTOS DE ARCHIVOS PÚBLICOS Y A QUE SE LES EXPIDA COPIA DE LOS MISMOS, SIEMPRE QUE DICHOS DOCUMENTOS NO TENGAN CARÁCTER RESERVADO CONFORME A LA CONSTITUCIÓN O A LA LEY."</v>
      </c>
      <c r="L8" s="85" t="str">
        <f>'Activos Consolidados'!AQ7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8" s="85" t="str">
        <f>'Activos Consolidados'!Z7</f>
        <v>PARCIAL</v>
      </c>
      <c r="N8" s="84">
        <f>IF('Activos Consolidados'!AC7="","",'Activos Consolidados'!AC7)</f>
        <v>45265</v>
      </c>
      <c r="O8" s="161">
        <f>'Activos Consolidados'!AA7</f>
        <v>45657</v>
      </c>
      <c r="P8" t="str">
        <f>'Activos Consolidados'!F7</f>
        <v>INFORMACIÓN</v>
      </c>
    </row>
    <row r="9" spans="1:16" ht="24.75" customHeight="1" x14ac:dyDescent="0.25">
      <c r="A9" s="85" t="str">
        <f>'Activos Consolidados'!G8</f>
        <v>CONSECUTIVO DE COMUNICACIONES OFICIALES</v>
      </c>
      <c r="B9" s="85" t="str">
        <f>'Activos Consolidados'!H8</f>
        <v>Consecutivo de Comunicaciones Oficiales Internas</v>
      </c>
      <c r="C9" s="85" t="str">
        <f>'Activos Consolidados'!I8</f>
        <v>Comunicaciones oficiales internas que conforman un registro consecutivo en razón del número de radicación y se administran en la unidad de correspondencia o la que haga sus veces.</v>
      </c>
      <c r="D9" s="85" t="str">
        <f>'Activos Consolidados'!J8</f>
        <v>CASTELLANO</v>
      </c>
      <c r="E9" s="85" t="str">
        <f>'Activos Consolidados'!K8</f>
        <v>FÍSICO</v>
      </c>
      <c r="F9" s="86">
        <f>IF('Activos Consolidados'!P8="","",'Activos Consolidados'!P8)</f>
        <v>40850</v>
      </c>
      <c r="G9" s="85" t="str">
        <f>'Activos Consolidados'!R8</f>
        <v>SECRETARÍA GENERAL</v>
      </c>
      <c r="H9" s="85" t="str">
        <f>'Activos Consolidados'!S8</f>
        <v>GESTIÓN DOCUMENTAL</v>
      </c>
      <c r="I9" s="85" t="str">
        <f>'Activos Consolidados'!AN8</f>
        <v>1) INFORMACIÓN PÚBLICA</v>
      </c>
      <c r="J9" s="85" t="str">
        <f>'Activos Consolidados'!AO8</f>
        <v>LEY 527 ARTÍCULO 27 Y 28
ARTÍCULO  27. "TODAS LAS PERSONAS TIENEN DERECHO A CONSULTAR LOS DOCUMENTOS DE ARCHIVOS PÚBLICOS Y A QUE SE LES EXPIDA COPIA DE LOS MISMOS, SIEMPRE QUE DICHOS DOCUMENTOS NO TENGAN CARÁCTER RESERVADO CONFORME A LA CONSTITUCIÓN O A LA LEY."</v>
      </c>
      <c r="K9" s="85" t="str">
        <f>'Activos Consolidados'!AP8</f>
        <v>LEY 527 ARTÍCULO 27 Y 28
ARTÍCULO  27. "TODAS LAS PERSONAS TIENEN DERECHO A CONSULTAR LOS DOCUMENTOS DE ARCHIVOS PÚBLICOS Y A QUE SE LES EXPIDA COPIA DE LOS MISMOS, SIEMPRE QUE DICHOS DOCUMENTOS NO TENGAN CARÁCTER RESERVADO CONFORME A LA CONSTITUCIÓN O A LA LEY."</v>
      </c>
      <c r="L9" s="85" t="str">
        <f>'Activos Consolidados'!AQ8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9" s="85" t="str">
        <f>'Activos Consolidados'!Z8</f>
        <v>PARCIAL</v>
      </c>
      <c r="N9" s="84">
        <f>IF('Activos Consolidados'!AC8="","",'Activos Consolidados'!AC8)</f>
        <v>45265</v>
      </c>
      <c r="O9" s="161">
        <f>'Activos Consolidados'!AA8</f>
        <v>45657</v>
      </c>
      <c r="P9" t="str">
        <f>'Activos Consolidados'!F8</f>
        <v>INFORMACIÓN</v>
      </c>
    </row>
    <row r="10" spans="1:16" ht="24.75" customHeight="1" x14ac:dyDescent="0.25">
      <c r="A10" s="85" t="str">
        <f>'Activos Consolidados'!G9</f>
        <v>INFORMES</v>
      </c>
      <c r="B10" s="85" t="str">
        <f>'Activos Consolidados'!H9</f>
        <v>Informes de Gestión del Servicio al Ciudadano</v>
      </c>
      <c r="C10" s="85" t="str">
        <f>'Activos Consolidados'!I9</f>
        <v>Documento que contiene el detalle de las acciones realizadas para la atención de los requerimientos presentados por las personas, corporaciones o entidades del estado ante la UPRA, así como las estrategias utilizadas.</v>
      </c>
      <c r="D10" s="85" t="str">
        <f>'Activos Consolidados'!J9</f>
        <v>CASTELLANO</v>
      </c>
      <c r="E10" s="85" t="str">
        <f>'Activos Consolidados'!K9</f>
        <v>ELECTRÓNICO</v>
      </c>
      <c r="F10" s="86">
        <f>IF('Activos Consolidados'!P9="","",'Activos Consolidados'!P9)</f>
        <v>41976</v>
      </c>
      <c r="G10" s="85" t="str">
        <f>'Activos Consolidados'!R9</f>
        <v>SECRETARÍA GENERAL</v>
      </c>
      <c r="H10" s="85" t="str">
        <f>'Activos Consolidados'!S9</f>
        <v>GESTIÓN DOCUMENTAL</v>
      </c>
      <c r="I10" s="85" t="str">
        <f>'Activos Consolidados'!AN9</f>
        <v>1) INFORMACIÓN PÚBLICA</v>
      </c>
      <c r="J10" s="85" t="str">
        <f>'Activos Consolidados'!AO9</f>
        <v>LEY 527 ARTÍCULO 27 Y 28
ARTÍCULO  27. "TODAS LAS PERSONAS TIENEN DERECHO A CONSULTAR LOS DOCUMENTOS DE ARCHIVOS PÚBLICOS Y A QUE SE LES EXPIDA COPIA DE LOS MISMOS, SIEMPRE QUE DICHOS DOCUMENTOS NO TENGAN CARÁCTER RESERVADO CONFORME A LA CONSTITUCIÓN O A LA LEY."</v>
      </c>
      <c r="K10" s="85" t="str">
        <f>'Activos Consolidados'!AP9</f>
        <v>LEY 527 ARTÍCULO 27 Y 28
ARTÍCULO  27. "TODAS LAS PERSONAS TIENEN DERECHO A CONSULTAR LOS DOCUMENTOS DE ARCHIVOS PÚBLICOS Y A QUE SE LES EXPIDA COPIA DE LOS MISMOS, SIEMPRE QUE DICHOS DOCUMENTOS NO TENGAN CARÁCTER RESERVADO CONFORME A LA CONSTITUCIÓN O A LA LEY."</v>
      </c>
      <c r="L10" s="85" t="str">
        <f>'Activos Consolidados'!AQ9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0" s="85" t="str">
        <f>'Activos Consolidados'!Z9</f>
        <v>NO APLICA</v>
      </c>
      <c r="N10" s="84">
        <f>IF('Activos Consolidados'!AC9="","",'Activos Consolidados'!AC9)</f>
        <v>45265</v>
      </c>
      <c r="O10" s="161">
        <f>'Activos Consolidados'!AA9</f>
        <v>45657</v>
      </c>
      <c r="P10" t="str">
        <f>'Activos Consolidados'!F9</f>
        <v>INFORMACIÓN</v>
      </c>
    </row>
    <row r="11" spans="1:16" ht="24.75" customHeight="1" x14ac:dyDescent="0.25">
      <c r="A11" s="85" t="str">
        <f>'Activos Consolidados'!G10</f>
        <v>INFORMES</v>
      </c>
      <c r="B11" s="85" t="str">
        <f>'Activos Consolidados'!H10</f>
        <v>Informes de Gestión del Servicio al Ciudadano y Seguimiento a la Gestión de la Información</v>
      </c>
      <c r="C11" s="85" t="str">
        <f>'Activos Consolidados'!I10</f>
        <v>Documento que contiene el detalle de las acciones realizadas para la atención de los requerimientos presentados por las personas, corporaciones o entidades del estado ante la UPRA, así como las estrategias utilizadas para su seguimiento y control.</v>
      </c>
      <c r="D11" s="85" t="str">
        <f>'Activos Consolidados'!J10</f>
        <v>CASTELLANO</v>
      </c>
      <c r="E11" s="85" t="str">
        <f>'Activos Consolidados'!K10</f>
        <v>ELECTRÓNICO</v>
      </c>
      <c r="F11" s="86">
        <f>IF('Activos Consolidados'!P10="","",'Activos Consolidados'!P10)</f>
        <v>41976</v>
      </c>
      <c r="G11" s="85" t="str">
        <f>'Activos Consolidados'!R10</f>
        <v>SECRETARÍA GENERAL</v>
      </c>
      <c r="H11" s="85" t="str">
        <f>'Activos Consolidados'!S10</f>
        <v>GESTIÓN DOCUMENTAL</v>
      </c>
      <c r="I11" s="85" t="str">
        <f>'Activos Consolidados'!AN10</f>
        <v>1) INFORMACIÓN PÚBLICA</v>
      </c>
      <c r="J11" s="85" t="str">
        <f>'Activos Consolidados'!AO10</f>
        <v>LEY 527 ARTÍCULO 27 Y 28
ARTÍCULO  27. "TODAS LAS PERSONAS TIENEN DERECHO A CONSULTAR LOS DOCUMENTOS DE ARCHIVOS PÚBLICOS Y A QUE SE LES EXPIDA COPIA DE LOS MISMOS, SIEMPRE QUE DICHOS DOCUMENTOS NO TENGAN CARÁCTER RESERVADO CONFORME A LA CONSTITUCIÓN O A LA LEY."</v>
      </c>
      <c r="K11" s="85" t="str">
        <f>'Activos Consolidados'!AP10</f>
        <v>LEY 527 ARTÍCULO 27 Y 28
ARTÍCULO  27. "TODAS LAS PERSONAS TIENEN DERECHO A CONSULTAR LOS DOCUMENTOS DE ARCHIVOS PÚBLICOS Y A QUE SE LES EXPIDA COPIA DE LOS MISMOS, SIEMPRE QUE DICHOS DOCUMENTOS NO TENGAN CARÁCTER RESERVADO CONFORME A LA CONSTITUCIÓN O A LA LEY."</v>
      </c>
      <c r="L11" s="85" t="str">
        <f>'Activos Consolidados'!AQ10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1" s="85" t="str">
        <f>'Activos Consolidados'!Z10</f>
        <v>NO APLICA</v>
      </c>
      <c r="N11" s="84">
        <f>IF('Activos Consolidados'!AC10="","",'Activos Consolidados'!AC10)</f>
        <v>45265</v>
      </c>
      <c r="O11" s="161">
        <f>'Activos Consolidados'!AA10</f>
        <v>45657</v>
      </c>
      <c r="P11" t="str">
        <f>'Activos Consolidados'!F10</f>
        <v>INFORMACIÓN</v>
      </c>
    </row>
    <row r="12" spans="1:16" ht="24.75" customHeight="1" x14ac:dyDescent="0.25">
      <c r="A12" s="85" t="str">
        <f>'Activos Consolidados'!G11</f>
        <v>INFORMES</v>
      </c>
      <c r="B12" s="85" t="str">
        <f>'Activos Consolidados'!H11</f>
        <v>Informes de PQRSD</v>
      </c>
      <c r="C12" s="85" t="str">
        <f>'Activos Consolidados'!I11</f>
        <v>El presente documento corresponde al Informe de Peticiones, Quejas, Reclamos, Sugerencias y Denuncias (PQRSD) recibidas y atendidas por las dependencias de la UPRA, con el fin de determinar la oportunidad de las respuestas y formular las recomendaciones a la Alta Dirección y a los responsables de los procesos, que conlleven al mejoramiento continuo de la Entidad y con ellas, afianzar la confianza del ciudadano en las instituciones</v>
      </c>
      <c r="D12" s="85" t="str">
        <f>'Activos Consolidados'!J11</f>
        <v>CASTELLANO</v>
      </c>
      <c r="E12" s="85" t="str">
        <f>'Activos Consolidados'!K11</f>
        <v>FÍSICO Y ELECTRÓNICO</v>
      </c>
      <c r="F12" s="86">
        <f>IF('Activos Consolidados'!P11="","",'Activos Consolidados'!P11)</f>
        <v>41976</v>
      </c>
      <c r="G12" s="85" t="str">
        <f>'Activos Consolidados'!R11</f>
        <v>SECRETARÍA GENERAL</v>
      </c>
      <c r="H12" s="85" t="str">
        <f>'Activos Consolidados'!S11</f>
        <v>GESTIÓN DOCUMENTAL</v>
      </c>
      <c r="I12" s="85" t="str">
        <f>'Activos Consolidados'!AN11</f>
        <v>1) INFORMACIÓN PÚBLICA</v>
      </c>
      <c r="J12" s="85" t="str">
        <f>'Activos Consolidados'!AO11</f>
        <v>LEY 527 ARTÍCULO 27 Y 28
ARTÍCULO  27. "TODAS LAS PERSONAS TIENEN DERECHO A CONSULTAR LOS DOCUMENTOS DE ARCHIVOS PÚBLICOS Y A QUE SE LES EXPIDA COPIA DE LOS MISMOS, SIEMPRE QUE DICHOS DOCUMENTOS NO TENGAN CARÁCTER RESERVADO CONFORME A LA CONSTITUCIÓN O A LA LEY."</v>
      </c>
      <c r="K12" s="85" t="str">
        <f>'Activos Consolidados'!AP11</f>
        <v>LEY 527 ARTÍCULO 27 Y 28
ARTÍCULO  27. "TODAS LAS PERSONAS TIENEN DERECHO A CONSULTAR LOS DOCUMENTOS DE ARCHIVOS PÚBLICOS Y A QUE SE LES EXPIDA COPIA DE LOS MISMOS, SIEMPRE QUE DICHOS DOCUMENTOS NO TENGAN CARÁCTER RESERVADO CONFORME A LA CONSTITUCIÓN O A LA LEY."</v>
      </c>
      <c r="L12" s="85" t="str">
        <f>'Activos Consolidados'!AQ11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2" s="85" t="str">
        <f>'Activos Consolidados'!Z11</f>
        <v>NO APLICA</v>
      </c>
      <c r="N12" s="84">
        <f>IF('Activos Consolidados'!AC11="","",'Activos Consolidados'!AC11)</f>
        <v>45265</v>
      </c>
      <c r="O12" s="161">
        <f>'Activos Consolidados'!AA11</f>
        <v>45657</v>
      </c>
      <c r="P12" t="str">
        <f>'Activos Consolidados'!F11</f>
        <v>INFORMACIÓN</v>
      </c>
    </row>
    <row r="13" spans="1:16" ht="24.75" customHeight="1" x14ac:dyDescent="0.25">
      <c r="A13" s="85" t="str">
        <f>'Activos Consolidados'!G12</f>
        <v>INSTRUMENTOS ARCHIVÍSTICOS</v>
      </c>
      <c r="B13" s="85" t="str">
        <f>'Activos Consolidados'!H12</f>
        <v>Bancos terminológicos de series y subseries documentales</v>
      </c>
      <c r="C13" s="85" t="str">
        <f>'Activos Consolidados'!I12</f>
        <v>El Banco Terminológico es el instrumento archivístico elaborado, el cual estandariza la denominación de series y subseries documentales producidas en razón de las funciones de la entidad. Además se constituye en una herramienta que facilita los procesos de valoración de documentos y elaboración de Tablas de Retención Documental al ofrecer tiempos mínimos de retención documental y una propuesta de disposición final.</v>
      </c>
      <c r="D13" s="85" t="str">
        <f>'Activos Consolidados'!J12</f>
        <v>CASTELLANO</v>
      </c>
      <c r="E13" s="85" t="str">
        <f>'Activos Consolidados'!K12</f>
        <v>ELECTRONICO</v>
      </c>
      <c r="F13" s="86">
        <f>IF('Activos Consolidados'!P12="","",'Activos Consolidados'!P12)</f>
        <v>44197</v>
      </c>
      <c r="G13" s="85" t="str">
        <f>'Activos Consolidados'!R12</f>
        <v>SECRETARÍA GENERAL</v>
      </c>
      <c r="H13" s="85" t="str">
        <f>'Activos Consolidados'!S12</f>
        <v>GESTIÓN DOCUMENTAL</v>
      </c>
      <c r="I13" s="85" t="str">
        <f>'Activos Consolidados'!AN12</f>
        <v>1) INFORMACIÓN PÚBLICA</v>
      </c>
      <c r="J13" s="85" t="str">
        <f>'Activos Consolidados'!AO12</f>
        <v>LEY 527 ARTÍCULO 27 Y 28
ARTÍCULO  27. "TODAS LAS PERSONAS TIENEN DERECHO A CONSULTAR LOS DOCUMENTOS DE ARCHIVOS PÚBLICOS Y A QUE SE LES EXPIDA COPIA DE LOS MISMOS, SIEMPRE QUE DICHOS DOCUMENTOS NO TENGAN CARÁCTER RESERVADO CONFORME A LA CONSTITUCIÓN O A LA LEY."</v>
      </c>
      <c r="K13" s="85" t="str">
        <f>'Activos Consolidados'!AP12</f>
        <v>LEY 527 ARTÍCULO 27 Y 28
ARTÍCULO  27. "TODAS LAS PERSONAS TIENEN DERECHO A CONSULTAR LOS DOCUMENTOS DE ARCHIVOS PÚBLICOS Y A QUE SE LES EXPIDA COPIA DE LOS MISMOS, SIEMPRE QUE DICHOS DOCUMENTOS NO TENGAN CARÁCTER RESERVADO CONFORME A LA CONSTITUCIÓN O A LA LEY."</v>
      </c>
      <c r="L13" s="85" t="str">
        <f>'Activos Consolidados'!AQ12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3" s="85" t="str">
        <f>'Activos Consolidados'!Z12</f>
        <v>NO APLICA</v>
      </c>
      <c r="N13" s="84">
        <f>IF('Activos Consolidados'!AC12="","",'Activos Consolidados'!AC12)</f>
        <v>45265</v>
      </c>
      <c r="O13" s="161">
        <f>'Activos Consolidados'!AA12</f>
        <v>45657</v>
      </c>
      <c r="P13" t="str">
        <f>'Activos Consolidados'!F12</f>
        <v>INFORMACIÓN</v>
      </c>
    </row>
    <row r="14" spans="1:16" ht="24.75" customHeight="1" x14ac:dyDescent="0.25">
      <c r="A14" s="85" t="str">
        <f>'Activos Consolidados'!G13</f>
        <v>INSTRUMENTOS ARCHIVÍSTICOS</v>
      </c>
      <c r="B14" s="85" t="str">
        <f>'Activos Consolidados'!H13</f>
        <v>Inventarios Documentales</v>
      </c>
      <c r="C14" s="85" t="str">
        <f>'Activos Consolidados'!I13</f>
        <v>El inventario documental es una herramienta archivística que describe la relación sistemática y detallada de las unidades documentales existentes en los archivos. Es un instrumento de consulta que permite localizar los expedientes de un archivo, ya sea para transferencias, baja documental o inventario general. </v>
      </c>
      <c r="D14" s="85" t="str">
        <f>'Activos Consolidados'!J13</f>
        <v>CASTELLANO</v>
      </c>
      <c r="E14" s="85" t="str">
        <f>'Activos Consolidados'!K13</f>
        <v>FÍSICO Y ELECTRÓNICO</v>
      </c>
      <c r="F14" s="86">
        <f>IF('Activos Consolidados'!P13="","",'Activos Consolidados'!P13)</f>
        <v>42736</v>
      </c>
      <c r="G14" s="85" t="str">
        <f>'Activos Consolidados'!R13</f>
        <v>SECRETARÍA GENERAL</v>
      </c>
      <c r="H14" s="85" t="str">
        <f>'Activos Consolidados'!S13</f>
        <v>GESTIÓN DOCUMENTAL</v>
      </c>
      <c r="I14" s="85" t="str">
        <f>'Activos Consolidados'!AN13</f>
        <v>1) INFORMACIÓN PÚBLICA</v>
      </c>
      <c r="J14" s="85" t="str">
        <f>'Activos Consolidados'!AO13</f>
        <v>LEY 527 ARTÍCULO 27 Y 28
ARTÍCULO  27. "TODAS LAS PERSONAS TIENEN DERECHO A CONSULTAR LOS DOCUMENTOS DE ARCHIVOS PÚBLICOS Y A QUE SE LES EXPIDA COPIA DE LOS MISMOS, SIEMPRE QUE DICHOS DOCUMENTOS NO TENGAN CARÁCTER RESERVADO CONFORME A LA CONSTITUCIÓN O A LA LEY."</v>
      </c>
      <c r="K14" s="85" t="str">
        <f>'Activos Consolidados'!AP13</f>
        <v>LEY 527 ARTÍCULO 27 Y 28
ARTÍCULO  27. "TODAS LAS PERSONAS TIENEN DERECHO A CONSULTAR LOS DOCUMENTOS DE ARCHIVOS PÚBLICOS Y A QUE SE LES EXPIDA COPIA DE LOS MISMOS, SIEMPRE QUE DICHOS DOCUMENTOS NO TENGAN CARÁCTER RESERVADO CONFORME A LA CONSTITUCIÓN O A LA LEY."</v>
      </c>
      <c r="L14" s="85" t="str">
        <f>'Activos Consolidados'!AQ13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4" s="85" t="str">
        <f>'Activos Consolidados'!Z13</f>
        <v>NO APLICA</v>
      </c>
      <c r="N14" s="84">
        <f>IF('Activos Consolidados'!AC13="","",'Activos Consolidados'!AC13)</f>
        <v>45265</v>
      </c>
      <c r="O14" s="161">
        <f>'Activos Consolidados'!AA13</f>
        <v>45657</v>
      </c>
      <c r="P14" t="str">
        <f>'Activos Consolidados'!F13</f>
        <v>INFORMACIÓN</v>
      </c>
    </row>
    <row r="15" spans="1:16" ht="24.75" customHeight="1" x14ac:dyDescent="0.25">
      <c r="A15" s="85" t="str">
        <f>'Activos Consolidados'!G14</f>
        <v>PETICIONES, QUEJAS, RECLAMOS, SUGERENCIAS Y DENUNCIAS -PQRSD</v>
      </c>
      <c r="B15" s="85" t="str">
        <f>'Activos Consolidados'!H14</f>
        <v>N/A</v>
      </c>
      <c r="C15" s="85" t="str">
        <f>'Activos Consolidados'!I14</f>
        <v>Derecho al que todas las personas tienen de presentar peticiones, quejas, reclamos, sugerencias, etc, de manera respetuosa a las autoridades por motivos de interés general o particular y a obtener pronta respuesta. Todas las personas tienen derecho a presentar peticiones respetuosas a las autoridades por motivos de interés general o particular y a obtener pronta resolución.</v>
      </c>
      <c r="D15" s="85" t="str">
        <f>'Activos Consolidados'!J14</f>
        <v>CASTELLANO</v>
      </c>
      <c r="E15" s="85" t="str">
        <f>'Activos Consolidados'!K14</f>
        <v>FÍSICO Y ELECTRÓNICO</v>
      </c>
      <c r="F15" s="86">
        <f>IF('Activos Consolidados'!P14="","",'Activos Consolidados'!P14)</f>
        <v>40913</v>
      </c>
      <c r="G15" s="85" t="str">
        <f>'Activos Consolidados'!R14</f>
        <v>SECRETARÍA GENERAL</v>
      </c>
      <c r="H15" s="85" t="str">
        <f>'Activos Consolidados'!S14</f>
        <v>GESTIÓN DOCUMENTAL</v>
      </c>
      <c r="I15" s="85" t="str">
        <f>'Activos Consolidados'!AN14</f>
        <v>2) INFORMACIÓN PÚBLICA CLASIFICADA</v>
      </c>
      <c r="J15" s="85" t="e">
        <f>'Activos Consolidados'!AO14</f>
        <v>#N/A</v>
      </c>
      <c r="K15" s="85" t="e">
        <f>'Activos Consolidados'!AP14</f>
        <v>#N/A</v>
      </c>
      <c r="L15" s="85" t="e">
        <f>'Activos Consolidados'!AQ14</f>
        <v>#N/A</v>
      </c>
      <c r="M15" s="85" t="str">
        <f>'Activos Consolidados'!Z14</f>
        <v>PARCIAL</v>
      </c>
      <c r="N15" s="84">
        <f>IF('Activos Consolidados'!AC14="","",'Activos Consolidados'!AC14)</f>
        <v>45265</v>
      </c>
      <c r="O15" s="161">
        <f>'Activos Consolidados'!AA14</f>
        <v>45657</v>
      </c>
      <c r="P15" t="str">
        <f>'Activos Consolidados'!F14</f>
        <v>INFORMACIÓN</v>
      </c>
    </row>
    <row r="16" spans="1:16" ht="24.75" customHeight="1" x14ac:dyDescent="0.25">
      <c r="A16" s="85" t="str">
        <f>'Activos Consolidados'!G15</f>
        <v>PLANES</v>
      </c>
      <c r="B16" s="85" t="str">
        <f>'Activos Consolidados'!H15</f>
        <v>Planes institucionales de archivo - PINAR</v>
      </c>
      <c r="C16" s="85" t="str">
        <f>'Activos Consolidados'!I15</f>
        <v>El Plan Institucional de Archivos es un instrumento archivístico que permite agrupar la planeación, seguimiento e implementación de aspectos relevantes de los procesos de gestión documental y administración de archivos en cumplimiento de las normas y directrices determinadas por el Archivo General de la Nación – AGN.</v>
      </c>
      <c r="D16" s="85" t="str">
        <f>'Activos Consolidados'!J15</f>
        <v>CASTELLANO</v>
      </c>
      <c r="E16" s="85" t="str">
        <f>'Activos Consolidados'!K15</f>
        <v>FÍSICO Y ELECTRÓNICO</v>
      </c>
      <c r="F16" s="86">
        <f>IF('Activos Consolidados'!P15="","",'Activos Consolidados'!P15)</f>
        <v>42010</v>
      </c>
      <c r="G16" s="85" t="str">
        <f>'Activos Consolidados'!R15</f>
        <v>SECRETARÍA GENERAL</v>
      </c>
      <c r="H16" s="85" t="str">
        <f>'Activos Consolidados'!S15</f>
        <v>GESTIÓN DOCUMENTAL</v>
      </c>
      <c r="I16" s="85" t="str">
        <f>'Activos Consolidados'!AN15</f>
        <v>1) INFORMACIÓN PÚBLICA</v>
      </c>
      <c r="J16" s="85" t="str">
        <f>'Activos Consolidados'!AO15</f>
        <v>LEY 527 ARTÍCULO 27 Y 28
ARTÍCULO  27. "TODAS LAS PERSONAS TIENEN DERECHO A CONSULTAR LOS DOCUMENTOS DE ARCHIVOS PÚBLICOS Y A QUE SE LES EXPIDA COPIA DE LOS MISMOS, SIEMPRE QUE DICHOS DOCUMENTOS NO TENGAN CARÁCTER RESERVADO CONFORME A LA CONSTITUCIÓN O A LA LEY."</v>
      </c>
      <c r="K16" s="85" t="str">
        <f>'Activos Consolidados'!AP15</f>
        <v>LEY 527 ARTÍCULO 27 Y 28
ARTÍCULO  27. "TODAS LAS PERSONAS TIENEN DERECHO A CONSULTAR LOS DOCUMENTOS DE ARCHIVOS PÚBLICOS Y A QUE SE LES EXPIDA COPIA DE LOS MISMOS, SIEMPRE QUE DICHOS DOCUMENTOS NO TENGAN CARÁCTER RESERVADO CONFORME A LA CONSTITUCIÓN O A LA LEY."</v>
      </c>
      <c r="L16" s="85" t="str">
        <f>'Activos Consolidados'!AQ15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6" s="85" t="str">
        <f>'Activos Consolidados'!Z15</f>
        <v>NO APLICA</v>
      </c>
      <c r="N16" s="84">
        <f>IF('Activos Consolidados'!AC15="","",'Activos Consolidados'!AC15)</f>
        <v>45265</v>
      </c>
      <c r="O16" s="161">
        <f>'Activos Consolidados'!AA15</f>
        <v>45657</v>
      </c>
      <c r="P16" t="str">
        <f>'Activos Consolidados'!F15</f>
        <v>INFORMACIÓN</v>
      </c>
    </row>
    <row r="17" spans="1:16" ht="24.75" customHeight="1" x14ac:dyDescent="0.25">
      <c r="A17" s="85" t="str">
        <f>'Activos Consolidados'!G16</f>
        <v>INSTRUMENTOS ARCHIVÍSTICOS</v>
      </c>
      <c r="B17" s="85" t="str">
        <f>'Activos Consolidados'!H16</f>
        <v>Programa de Gestión Documental</v>
      </c>
      <c r="C17" s="85" t="str">
        <f>'Activos Consolidados'!I16</f>
        <v>Instrumento archivístico que permite establecer los componentes de la Gestión Documental, desde la planeación, producción, gestión, trámite, organización, transferencias y disposición final de los documentos, a partir de la valoración y/o. Optimiza la trazabilidad de la información producida en las diferentes etapas del ciclo vital del documento independientemente del medio de registro y almacenamiento, atendiendo la necesidad de mejora continua del proceso de gestión documental; plantea actividades para ejecutar en las etapas de creación, mantenimiento, difusión y administración de documentos.</v>
      </c>
      <c r="D17" s="85" t="str">
        <f>'Activos Consolidados'!J16</f>
        <v>CASTELLANO</v>
      </c>
      <c r="E17" s="85" t="str">
        <f>'Activos Consolidados'!K16</f>
        <v>ELECTRÓNICO</v>
      </c>
      <c r="F17" s="86">
        <f>IF('Activos Consolidados'!P16="","",'Activos Consolidados'!P16)</f>
        <v>42011</v>
      </c>
      <c r="G17" s="85" t="str">
        <f>'Activos Consolidados'!R16</f>
        <v>SECRETARÍA GENERAL</v>
      </c>
      <c r="H17" s="85" t="str">
        <f>'Activos Consolidados'!S16</f>
        <v>GESTIÓN DOCUMENTAL</v>
      </c>
      <c r="I17" s="85" t="str">
        <f>'Activos Consolidados'!AN16</f>
        <v>1) INFORMACIÓN PÚBLICA</v>
      </c>
      <c r="J17" s="85" t="str">
        <f>'Activos Consolidados'!AO16</f>
        <v>LEY 527 ARTÍCULO 27 Y 28
ARTÍCULO  27. "TODAS LAS PERSONAS TIENEN DERECHO A CONSULTAR LOS DOCUMENTOS DE ARCHIVOS PÚBLICOS Y A QUE SE LES EXPIDA COPIA DE LOS MISMOS, SIEMPRE QUE DICHOS DOCUMENTOS NO TENGAN CARÁCTER RESERVADO CONFORME A LA CONSTITUCIÓN O A LA LEY."</v>
      </c>
      <c r="K17" s="85" t="str">
        <f>'Activos Consolidados'!AP16</f>
        <v>LEY 527 ARTÍCULO 27 Y 28
ARTÍCULO  27. "TODAS LAS PERSONAS TIENEN DERECHO A CONSULTAR LOS DOCUMENTOS DE ARCHIVOS PÚBLICOS Y A QUE SE LES EXPIDA COPIA DE LOS MISMOS, SIEMPRE QUE DICHOS DOCUMENTOS NO TENGAN CARÁCTER RESERVADO CONFORME A LA CONSTITUCIÓN O A LA LEY."</v>
      </c>
      <c r="L17" s="85" t="str">
        <f>'Activos Consolidados'!AQ16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7" s="85" t="str">
        <f>'Activos Consolidados'!Z16</f>
        <v>NO APLICA</v>
      </c>
      <c r="N17" s="84">
        <f>IF('Activos Consolidados'!AC16="","",'Activos Consolidados'!AC16)</f>
        <v>45265</v>
      </c>
      <c r="O17" s="161">
        <f>'Activos Consolidados'!AA16</f>
        <v>45657</v>
      </c>
      <c r="P17" t="str">
        <f>'Activos Consolidados'!F16</f>
        <v>INFORMACIÓN</v>
      </c>
    </row>
    <row r="18" spans="1:16" ht="24.75" customHeight="1" x14ac:dyDescent="0.25">
      <c r="A18" s="85" t="str">
        <f>'Activos Consolidados'!G17</f>
        <v>INSTRUMENTOS ARCHIVÍSTICOS</v>
      </c>
      <c r="B18" s="85" t="str">
        <f>'Activos Consolidados'!H17</f>
        <v>Tablas de Retención Documental - TRD</v>
      </c>
      <c r="C18" s="85" t="str">
        <f>'Activos Consolidados'!I17</f>
        <v>Las Tablas de Retención Documental (TRD) son un instrumento archivístico que ayuda a identificar la vida útil de la información de una organización o individuo. Las TRD son un listado de series y subseries con sus respectivos tipos documentales, a las cuales se les asigna el tiempo de permanencia en cada etapa del ciclo vital de los documentos y su disposición final. Las TRD se elaboran para los documentos activos que se producen con fines administrativos en las oficinas.</v>
      </c>
      <c r="D18" s="85" t="str">
        <f>'Activos Consolidados'!J17</f>
        <v>CASTELLANO</v>
      </c>
      <c r="E18" s="85" t="str">
        <f>'Activos Consolidados'!K17</f>
        <v>FÍSICO Y ELECTRÓNICO</v>
      </c>
      <c r="F18" s="86">
        <f>IF('Activos Consolidados'!P17="","",'Activos Consolidados'!P17)</f>
        <v>42377</v>
      </c>
      <c r="G18" s="85" t="str">
        <f>'Activos Consolidados'!R17</f>
        <v>SECRETARÍA GENERAL</v>
      </c>
      <c r="H18" s="85" t="str">
        <f>'Activos Consolidados'!S17</f>
        <v>GESTIÓN DOCUMENTAL</v>
      </c>
      <c r="I18" s="85" t="str">
        <f>'Activos Consolidados'!AN17</f>
        <v>1) INFORMACIÓN PÚBLICA</v>
      </c>
      <c r="J18" s="85" t="str">
        <f>'Activos Consolidados'!AO17</f>
        <v>LEY 527 ARTÍCULO 27 Y 28
ARTÍCULO  27. "TODAS LAS PERSONAS TIENEN DERECHO A CONSULTAR LOS DOCUMENTOS DE ARCHIVOS PÚBLICOS Y A QUE SE LES EXPIDA COPIA DE LOS MISMOS, SIEMPRE QUE DICHOS DOCUMENTOS NO TENGAN CARÁCTER RESERVADO CONFORME A LA CONSTITUCIÓN O A LA LEY."</v>
      </c>
      <c r="K18" s="85" t="str">
        <f>'Activos Consolidados'!AP17</f>
        <v>LEY 527 ARTÍCULO 27 Y 28
ARTÍCULO  27. "TODAS LAS PERSONAS TIENEN DERECHO A CONSULTAR LOS DOCUMENTOS DE ARCHIVOS PÚBLICOS Y A QUE SE LES EXPIDA COPIA DE LOS MISMOS, SIEMPRE QUE DICHOS DOCUMENTOS NO TENGAN CARÁCTER RESERVADO CONFORME A LA CONSTITUCIÓN O A LA LEY."</v>
      </c>
      <c r="L18" s="85" t="str">
        <f>'Activos Consolidados'!AQ17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8" s="85" t="str">
        <f>'Activos Consolidados'!Z17</f>
        <v>NO APLICA</v>
      </c>
      <c r="N18" s="84">
        <f>IF('Activos Consolidados'!AC17="","",'Activos Consolidados'!AC17)</f>
        <v>45265</v>
      </c>
      <c r="O18" s="161">
        <f>'Activos Consolidados'!AA17</f>
        <v>45657</v>
      </c>
      <c r="P18" t="str">
        <f>'Activos Consolidados'!F17</f>
        <v>INFORMACIÓN</v>
      </c>
    </row>
    <row r="19" spans="1:16" ht="24.75" customHeight="1" x14ac:dyDescent="0.25">
      <c r="A19" s="85" t="str">
        <f>'Activos Consolidados'!G18</f>
        <v>PLANES</v>
      </c>
      <c r="B19" s="85" t="str">
        <f>'Activos Consolidados'!H18</f>
        <v>Planes de Valoración</v>
      </c>
      <c r="C19" s="85" t="str">
        <f>'Activos Consolidados'!I18</f>
        <v>Se define como fase del tratamiento archivístico que consiste en analizar y determinar los valores primarios y secundarios de las series documentales, fijando los plazos de transferencia, acceso y conservación</v>
      </c>
      <c r="D19" s="85" t="str">
        <f>'Activos Consolidados'!J18</f>
        <v>CASTELLANO</v>
      </c>
      <c r="E19" s="85" t="str">
        <f>'Activos Consolidados'!K18</f>
        <v>ELECTRONICO</v>
      </c>
      <c r="F19" s="86">
        <f>IF('Activos Consolidados'!P18="","",'Activos Consolidados'!P18)</f>
        <v>44197</v>
      </c>
      <c r="G19" s="85" t="str">
        <f>'Activos Consolidados'!R18</f>
        <v>SECRETARÍA GENERAL</v>
      </c>
      <c r="H19" s="85" t="str">
        <f>'Activos Consolidados'!S18</f>
        <v>GESTIÓN DOCUMENTAL</v>
      </c>
      <c r="I19" s="85" t="str">
        <f>'Activos Consolidados'!AN18</f>
        <v>1) INFORMACIÓN PÚBLICA</v>
      </c>
      <c r="J19" s="85" t="str">
        <f>'Activos Consolidados'!AO18</f>
        <v>LEY 527 ARTÍCULO 27 Y 28
ARTÍCULO  27. "TODAS LAS PERSONAS TIENEN DERECHO A CONSULTAR LOS DOCUMENTOS DE ARCHIVOS PÚBLICOS Y A QUE SE LES EXPIDA COPIA DE LOS MISMOS, SIEMPRE QUE DICHOS DOCUMENTOS NO TENGAN CARÁCTER RESERVADO CONFORME A LA CONSTITUCIÓN O A LA LEY."</v>
      </c>
      <c r="K19" s="85" t="str">
        <f>'Activos Consolidados'!AP18</f>
        <v>LEY 527 ARTÍCULO 27 Y 28
ARTÍCULO  27. "TODAS LAS PERSONAS TIENEN DERECHO A CONSULTAR LOS DOCUMENTOS DE ARCHIVOS PÚBLICOS Y A QUE SE LES EXPIDA COPIA DE LOS MISMOS, SIEMPRE QUE DICHOS DOCUMENTOS NO TENGAN CARÁCTER RESERVADO CONFORME A LA CONSTITUCIÓN O A LA LEY."</v>
      </c>
      <c r="L19" s="85" t="str">
        <f>'Activos Consolidados'!AQ18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9" s="85" t="str">
        <f>'Activos Consolidados'!Z18</f>
        <v>NO APLICA</v>
      </c>
      <c r="N19" s="84">
        <f>IF('Activos Consolidados'!AC18="","",'Activos Consolidados'!AC18)</f>
        <v>45265</v>
      </c>
      <c r="O19" s="161">
        <f>'Activos Consolidados'!AA18</f>
        <v>45657</v>
      </c>
      <c r="P19" t="str">
        <f>'Activos Consolidados'!F18</f>
        <v>INFORMACIÓN</v>
      </c>
    </row>
    <row r="20" spans="1:16" ht="24.75" customHeight="1" x14ac:dyDescent="0.25">
      <c r="A20" s="85" t="str">
        <f>'Activos Consolidados'!G19</f>
        <v>PLANES</v>
      </c>
      <c r="B20" s="85" t="str">
        <f>'Activos Consolidados'!H19</f>
        <v>Planes de preservación y conservación  a largo plazo</v>
      </c>
      <c r="C20" s="85" t="str">
        <f>'Activos Consolidados'!I19</f>
        <v>Documento que establece las acciones a corto, mediano y largo plazo que tienen como fin implementar los programas, estrategias, procesos y procedimientos, tendientes a asegurar la preservación a largo plazo de los documentos electrónicos de archivo.</v>
      </c>
      <c r="D20" s="85" t="str">
        <f>'Activos Consolidados'!J19</f>
        <v>CASTELLANO</v>
      </c>
      <c r="E20" s="85" t="str">
        <f>'Activos Consolidados'!K19</f>
        <v>ELECTRONICO</v>
      </c>
      <c r="F20" s="86">
        <f>IF('Activos Consolidados'!P19="","",'Activos Consolidados'!P19)</f>
        <v>44198</v>
      </c>
      <c r="G20" s="85" t="str">
        <f>'Activos Consolidados'!R19</f>
        <v>SECRETARÍA GENERAL</v>
      </c>
      <c r="H20" s="85" t="str">
        <f>'Activos Consolidados'!S19</f>
        <v>GESTIÓN DOCUMENTAL</v>
      </c>
      <c r="I20" s="85" t="str">
        <f>'Activos Consolidados'!AN19</f>
        <v>1) INFORMACIÓN PÚBLICA</v>
      </c>
      <c r="J20" s="85" t="str">
        <f>'Activos Consolidados'!AO19</f>
        <v>LEY 527 ARTÍCULO 27 Y 28
ARTÍCULO  27. "TODAS LAS PERSONAS TIENEN DERECHO A CONSULTAR LOS DOCUMENTOS DE ARCHIVOS PÚBLICOS Y A QUE SE LES EXPIDA COPIA DE LOS MISMOS, SIEMPRE QUE DICHOS DOCUMENTOS NO TENGAN CARÁCTER RESERVADO CONFORME A LA CONSTITUCIÓN O A LA LEY."</v>
      </c>
      <c r="K20" s="85" t="str">
        <f>'Activos Consolidados'!AP19</f>
        <v>LEY 527 ARTÍCULO 27 Y 28
ARTÍCULO  27. "TODAS LAS PERSONAS TIENEN DERECHO A CONSULTAR LOS DOCUMENTOS DE ARCHIVOS PÚBLICOS Y A QUE SE LES EXPIDA COPIA DE LOS MISMOS, SIEMPRE QUE DICHOS DOCUMENTOS NO TENGAN CARÁCTER RESERVADO CONFORME A LA CONSTITUCIÓN O A LA LEY."</v>
      </c>
      <c r="L20" s="85" t="str">
        <f>'Activos Consolidados'!AQ19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0" s="85" t="str">
        <f>'Activos Consolidados'!Z19</f>
        <v>NO APLICA</v>
      </c>
      <c r="N20" s="84">
        <f>IF('Activos Consolidados'!AC19="","",'Activos Consolidados'!AC19)</f>
        <v>45265</v>
      </c>
      <c r="O20" s="161">
        <f>'Activos Consolidados'!AA19</f>
        <v>45657</v>
      </c>
      <c r="P20" t="str">
        <f>'Activos Consolidados'!F19</f>
        <v>INFORMACIÓN</v>
      </c>
    </row>
    <row r="21" spans="1:16" ht="24.75" customHeight="1" x14ac:dyDescent="0.25">
      <c r="A21" s="85" t="str">
        <f>'Activos Consolidados'!G20</f>
        <v>PLANES DE TRANSFERENCIAS DOCUMENTALES</v>
      </c>
      <c r="B21" s="85" t="str">
        <f>'Activos Consolidados'!H20</f>
        <v>Planes de transferencias documentales primarias</v>
      </c>
      <c r="C21" s="85" t="str">
        <f>'Activos Consolidados'!I20</f>
        <v>Registro del proceso técnico, administrativo y legal mediante el cual se trasladan los documentos  del archivo de gestión al archivo central, según los tiempos de retención establecidos en tablas de retención documental.</v>
      </c>
      <c r="D21" s="85" t="str">
        <f>'Activos Consolidados'!J20</f>
        <v>CASTELLANO</v>
      </c>
      <c r="E21" s="85" t="str">
        <f>'Activos Consolidados'!K20</f>
        <v>ELECTRONICO</v>
      </c>
      <c r="F21" s="86">
        <f>IF('Activos Consolidados'!P20="","",'Activos Consolidados'!P20)</f>
        <v>42736</v>
      </c>
      <c r="G21" s="85" t="str">
        <f>'Activos Consolidados'!R20</f>
        <v>SECRETARÍA GENERAL</v>
      </c>
      <c r="H21" s="85" t="str">
        <f>'Activos Consolidados'!S20</f>
        <v>GESTIÓN DOCUMENTAL</v>
      </c>
      <c r="I21" s="85" t="str">
        <f>'Activos Consolidados'!AN20</f>
        <v>1) INFORMACIÓN PÚBLICA</v>
      </c>
      <c r="J21" s="85" t="str">
        <f>'Activos Consolidados'!AO20</f>
        <v>LEY 527 ARTÍCULO 27 Y 28
ARTÍCULO  27. "TODAS LAS PERSONAS TIENEN DERECHO A CONSULTAR LOS DOCUMENTOS DE ARCHIVOS PÚBLICOS Y A QUE SE LES EXPIDA COPIA DE LOS MISMOS, SIEMPRE QUE DICHOS DOCUMENTOS NO TENGAN CARÁCTER RESERVADO CONFORME A LA CONSTITUCIÓN O A LA LEY."</v>
      </c>
      <c r="K21" s="85" t="str">
        <f>'Activos Consolidados'!AP20</f>
        <v>LEY 527 ARTÍCULO 27 Y 28
ARTÍCULO  27. "TODAS LAS PERSONAS TIENEN DERECHO A CONSULTAR LOS DOCUMENTOS DE ARCHIVOS PÚBLICOS Y A QUE SE LES EXPIDA COPIA DE LOS MISMOS, SIEMPRE QUE DICHOS DOCUMENTOS NO TENGAN CARÁCTER RESERVADO CONFORME A LA CONSTITUCIÓN O A LA LEY."</v>
      </c>
      <c r="L21" s="85" t="str">
        <f>'Activos Consolidados'!AQ20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1" s="85" t="str">
        <f>'Activos Consolidados'!Z20</f>
        <v>NO APLICA</v>
      </c>
      <c r="N21" s="84">
        <f>IF('Activos Consolidados'!AC20="","",'Activos Consolidados'!AC20)</f>
        <v>45265</v>
      </c>
      <c r="O21" s="161">
        <f>'Activos Consolidados'!AA20</f>
        <v>45657</v>
      </c>
      <c r="P21" t="str">
        <f>'Activos Consolidados'!F20</f>
        <v>INFORMACIÓN</v>
      </c>
    </row>
    <row r="22" spans="1:16" ht="24.75" customHeight="1" x14ac:dyDescent="0.25">
      <c r="A22" s="85" t="str">
        <f>'Activos Consolidados'!G21</f>
        <v>PLANES DE TRANSFERENCIAS DOCUMENTALES</v>
      </c>
      <c r="B22" s="85" t="str">
        <f>'Activos Consolidados'!H21</f>
        <v>Planes de transferencias documentales secundarias</v>
      </c>
      <c r="C22" s="85" t="str">
        <f>'Activos Consolidados'!I21</f>
        <v>Registro del proceso técnico, administrativo y legal mediante el cual se trasladan los documentos  del archivo central al archivo histórico, según los tiempos de retención establecidos en tablas de retención documental.</v>
      </c>
      <c r="D22" s="85" t="str">
        <f>'Activos Consolidados'!J21</f>
        <v>CASTELLANO</v>
      </c>
      <c r="E22" s="85" t="str">
        <f>'Activos Consolidados'!K21</f>
        <v>ELECTRONICO</v>
      </c>
      <c r="F22" s="86">
        <f>IF('Activos Consolidados'!P21="","",'Activos Consolidados'!P21)</f>
        <v>44198</v>
      </c>
      <c r="G22" s="85" t="str">
        <f>'Activos Consolidados'!R21</f>
        <v>SECRETARÍA GENERAL</v>
      </c>
      <c r="H22" s="85" t="str">
        <f>'Activos Consolidados'!S21</f>
        <v>GESTIÓN DOCUMENTAL</v>
      </c>
      <c r="I22" s="85" t="str">
        <f>'Activos Consolidados'!AN21</f>
        <v>1) INFORMACIÓN PÚBLICA</v>
      </c>
      <c r="J22" s="85" t="str">
        <f>'Activos Consolidados'!AO21</f>
        <v>LEY 527 ARTÍCULO 27 Y 28
ARTÍCULO  27. "TODAS LAS PERSONAS TIENEN DERECHO A CONSULTAR LOS DOCUMENTOS DE ARCHIVOS PÚBLICOS Y A QUE SE LES EXPIDA COPIA DE LOS MISMOS, SIEMPRE QUE DICHOS DOCUMENTOS NO TENGAN CARÁCTER RESERVADO CONFORME A LA CONSTITUCIÓN O A LA LEY."</v>
      </c>
      <c r="K22" s="85" t="str">
        <f>'Activos Consolidados'!AP21</f>
        <v>LEY 527 ARTÍCULO 27 Y 28
ARTÍCULO  27. "TODAS LAS PERSONAS TIENEN DERECHO A CONSULTAR LOS DOCUMENTOS DE ARCHIVOS PÚBLICOS Y A QUE SE LES EXPIDA COPIA DE LOS MISMOS, SIEMPRE QUE DICHOS DOCUMENTOS NO TENGAN CARÁCTER RESERVADO CONFORME A LA CONSTITUCIÓN O A LA LEY."</v>
      </c>
      <c r="L22" s="85" t="str">
        <f>'Activos Consolidados'!AQ21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2" s="85" t="str">
        <f>'Activos Consolidados'!Z21</f>
        <v>NO APLICA</v>
      </c>
      <c r="N22" s="84">
        <f>IF('Activos Consolidados'!AC21="","",'Activos Consolidados'!AC21)</f>
        <v>45265</v>
      </c>
      <c r="O22" s="161">
        <f>'Activos Consolidados'!AA21</f>
        <v>45657</v>
      </c>
      <c r="P22" t="str">
        <f>'Activos Consolidados'!F21</f>
        <v>INFORMACIÓN</v>
      </c>
    </row>
    <row r="23" spans="1:16" ht="24.75" customHeight="1" x14ac:dyDescent="0.25">
      <c r="A23" s="85" t="str">
        <f>'Activos Consolidados'!G22</f>
        <v>PROYECTOS</v>
      </c>
      <c r="B23" s="85" t="str">
        <f>'Activos Consolidados'!H22</f>
        <v>Proyecto del sistema de gestión de documentos electrónicos de archivos (SGDEA) Sistema de Gestión de Documentos Electrónicos de Archivo</v>
      </c>
      <c r="C23" s="85" t="str">
        <f>'Activos Consolidados'!I22</f>
        <v>Documento que evidencia la necesidad de la gestión de la información documental para la implementación de un sistema de gestión de documentos electrónicos de archivo (SGDEA) en la UPRA.</v>
      </c>
      <c r="D23" s="85" t="str">
        <f>'Activos Consolidados'!J22</f>
        <v>CASTELLANO</v>
      </c>
      <c r="E23" s="85" t="str">
        <f>'Activos Consolidados'!K22</f>
        <v>ELECTRONICO</v>
      </c>
      <c r="F23" s="86">
        <f>IF('Activos Consolidados'!P22="","",'Activos Consolidados'!P22)</f>
        <v>42370</v>
      </c>
      <c r="G23" s="85" t="str">
        <f>'Activos Consolidados'!R22</f>
        <v>SECRETARÍA GENERAL</v>
      </c>
      <c r="H23" s="85" t="str">
        <f>'Activos Consolidados'!S22</f>
        <v>GESTIÓN DOCUMENTAL</v>
      </c>
      <c r="I23" s="85" t="str">
        <f>'Activos Consolidados'!AN22</f>
        <v>1) INFORMACIÓN PÚBLICA</v>
      </c>
      <c r="J23" s="85" t="str">
        <f>'Activos Consolidados'!AO22</f>
        <v>LEY 527 ARTÍCULO 27 Y 28
ARTÍCULO  27. "TODAS LAS PERSONAS TIENEN DERECHO A CONSULTAR LOS DOCUMENTOS DE ARCHIVOS PÚBLICOS Y A QUE SE LES EXPIDA COPIA DE LOS MISMOS, SIEMPRE QUE DICHOS DOCUMENTOS NO TENGAN CARÁCTER RESERVADO CONFORME A LA CONSTITUCIÓN O A LA LEY."</v>
      </c>
      <c r="K23" s="85" t="str">
        <f>'Activos Consolidados'!AP22</f>
        <v>LEY 527 ARTÍCULO 27 Y 28
ARTÍCULO  27. "TODAS LAS PERSONAS TIENEN DERECHO A CONSULTAR LOS DOCUMENTOS DE ARCHIVOS PÚBLICOS Y A QUE SE LES EXPIDA COPIA DE LOS MISMOS, SIEMPRE QUE DICHOS DOCUMENTOS NO TENGAN CARÁCTER RESERVADO CONFORME A LA CONSTITUCIÓN O A LA LEY."</v>
      </c>
      <c r="L23" s="85" t="str">
        <f>'Activos Consolidados'!AQ22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3" s="85" t="str">
        <f>'Activos Consolidados'!Z22</f>
        <v>NO APLICA</v>
      </c>
      <c r="N23" s="84">
        <f>IF('Activos Consolidados'!AC22="","",'Activos Consolidados'!AC22)</f>
        <v>45265</v>
      </c>
      <c r="O23" s="161">
        <f>'Activos Consolidados'!AA22</f>
        <v>45657</v>
      </c>
      <c r="P23" t="str">
        <f>'Activos Consolidados'!F22</f>
        <v>INFORMACIÓN</v>
      </c>
    </row>
    <row r="24" spans="1:16" ht="24.75" customHeight="1" x14ac:dyDescent="0.25">
      <c r="A24" s="85" t="str">
        <f>'Activos Consolidados'!G23</f>
        <v>REGISTRO DE CONSULTA Y PRÉSTAMO DOCUMENTAL</v>
      </c>
      <c r="B24" s="85" t="str">
        <f>'Activos Consolidados'!H23</f>
        <v>N/A</v>
      </c>
      <c r="C24" s="85" t="str">
        <f>'Activos Consolidados'!I23</f>
        <v>Solicitudes de los usuarios de información de la UPRA sobre expedientes físicos o electrónicos existentes en el archivo de central.</v>
      </c>
      <c r="D24" s="85" t="str">
        <f>'Activos Consolidados'!J23</f>
        <v>CASTELLANO</v>
      </c>
      <c r="E24" s="85" t="str">
        <f>'Activos Consolidados'!K23</f>
        <v>ELECTRONICO</v>
      </c>
      <c r="F24" s="86">
        <f>IF('Activos Consolidados'!P23="","",'Activos Consolidados'!P23)</f>
        <v>44197</v>
      </c>
      <c r="G24" s="85" t="str">
        <f>'Activos Consolidados'!R23</f>
        <v>SECRETARÍA GENERAL</v>
      </c>
      <c r="H24" s="85" t="str">
        <f>'Activos Consolidados'!S23</f>
        <v>GESTIÓN DOCUMENTAL</v>
      </c>
      <c r="I24" s="85" t="str">
        <f>'Activos Consolidados'!AN23</f>
        <v>2) INFORMACIÓN PÚBLICA CLASIFICADA</v>
      </c>
      <c r="J24" s="85" t="e">
        <f>'Activos Consolidados'!AO23</f>
        <v>#N/A</v>
      </c>
      <c r="K24" s="85" t="e">
        <f>'Activos Consolidados'!AP23</f>
        <v>#N/A</v>
      </c>
      <c r="L24" s="85" t="e">
        <f>'Activos Consolidados'!AQ23</f>
        <v>#N/A</v>
      </c>
      <c r="M24" s="85" t="str">
        <f>'Activos Consolidados'!Z23</f>
        <v>NO APLICA</v>
      </c>
      <c r="N24" s="84">
        <f>IF('Activos Consolidados'!AC23="","",'Activos Consolidados'!AC23)</f>
        <v>45265</v>
      </c>
      <c r="O24" s="161">
        <f>'Activos Consolidados'!AA23</f>
        <v>45657</v>
      </c>
      <c r="P24" t="str">
        <f>'Activos Consolidados'!F23</f>
        <v>INFORMACIÓN</v>
      </c>
    </row>
    <row r="25" spans="1:16" ht="24.75" customHeight="1" x14ac:dyDescent="0.25">
      <c r="A25" s="85" t="str">
        <f>'Activos Consolidados'!G24</f>
        <v>TRANSFERENCIAS DOCUMENTALES</v>
      </c>
      <c r="B25" s="85" t="str">
        <f>'Activos Consolidados'!H24</f>
        <v>Transferencias documentales primarias</v>
      </c>
      <c r="C25" s="85" t="str">
        <f>'Activos Consolidados'!I24</f>
        <v>Registro del proceso técnico, administrativo y legal mediante el cual se trasladan los documentos  del archivo de gestión al archivo central, según los tiempos de retención establecidos en tablas de retención documental.</v>
      </c>
      <c r="D25" s="85" t="str">
        <f>'Activos Consolidados'!J24</f>
        <v>CASTELLANO</v>
      </c>
      <c r="E25" s="85" t="str">
        <f>'Activos Consolidados'!K24</f>
        <v>FÍSICO Y ELECTRÓNICO</v>
      </c>
      <c r="F25" s="86">
        <f>IF('Activos Consolidados'!P24="","",'Activos Consolidados'!P24)</f>
        <v>42744</v>
      </c>
      <c r="G25" s="85" t="str">
        <f>'Activos Consolidados'!R24</f>
        <v>SECRETARÍA GENERAL</v>
      </c>
      <c r="H25" s="85" t="str">
        <f>'Activos Consolidados'!S24</f>
        <v>GESTIÓN DOCUMENTAL</v>
      </c>
      <c r="I25" s="85" t="str">
        <f>'Activos Consolidados'!AN24</f>
        <v>1) INFORMACIÓN PÚBLICA</v>
      </c>
      <c r="J25" s="85" t="str">
        <f>'Activos Consolidados'!AO24</f>
        <v>LEY 527 ARTÍCULO 27 Y 28
ARTÍCULO  27. "TODAS LAS PERSONAS TIENEN DERECHO A CONSULTAR LOS DOCUMENTOS DE ARCHIVOS PÚBLICOS Y A QUE SE LES EXPIDA COPIA DE LOS MISMOS, SIEMPRE QUE DICHOS DOCUMENTOS NO TENGAN CARÁCTER RESERVADO CONFORME A LA CONSTITUCIÓN O A LA LEY."</v>
      </c>
      <c r="K25" s="85" t="str">
        <f>'Activos Consolidados'!AP24</f>
        <v>LEY 527 ARTÍCULO 27 Y 28
ARTÍCULO  27. "TODAS LAS PERSONAS TIENEN DERECHO A CONSULTAR LOS DOCUMENTOS DE ARCHIVOS PÚBLICOS Y A QUE SE LES EXPIDA COPIA DE LOS MISMOS, SIEMPRE QUE DICHOS DOCUMENTOS NO TENGAN CARÁCTER RESERVADO CONFORME A LA CONSTITUCIÓN O A LA LEY."</v>
      </c>
      <c r="L25" s="85" t="str">
        <f>'Activos Consolidados'!AQ24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5" s="85" t="str">
        <f>'Activos Consolidados'!Z24</f>
        <v>NO APLICA</v>
      </c>
      <c r="N25" s="84">
        <f>IF('Activos Consolidados'!AC24="","",'Activos Consolidados'!AC24)</f>
        <v>45265</v>
      </c>
      <c r="O25" s="161">
        <f>'Activos Consolidados'!AA24</f>
        <v>45657</v>
      </c>
      <c r="P25" t="str">
        <f>'Activos Consolidados'!F24</f>
        <v>INFORMACIÓN</v>
      </c>
    </row>
    <row r="26" spans="1:16" ht="24.75" customHeight="1" x14ac:dyDescent="0.25">
      <c r="A26" s="85" t="str">
        <f>'Activos Consolidados'!G25</f>
        <v>COMPROBANTES DEL ALMACÉN</v>
      </c>
      <c r="B26" s="85" t="str">
        <f>'Activos Consolidados'!H25</f>
        <v>Comprobantes de Devolución de Bienes de la Unidad</v>
      </c>
      <c r="C26" s="85" t="str">
        <f>'Activos Consolidados'!I25</f>
        <v>Documento oficial que acredita la devolución de un Bien mueble tangible o intangible de la entidad, constituyéndose así en el soporte para legalizar los registros en inventario y efectuar los asientos de contabilidad.</v>
      </c>
      <c r="D26" s="85" t="str">
        <f>'Activos Consolidados'!J25</f>
        <v>CASTELLANO</v>
      </c>
      <c r="E26" s="85" t="str">
        <f>'Activos Consolidados'!K25</f>
        <v>FÍSICO Y ELECTRÓNICO</v>
      </c>
      <c r="F26" s="86">
        <f>IF('Activos Consolidados'!P25="","",'Activos Consolidados'!P25)</f>
        <v>41970</v>
      </c>
      <c r="G26" s="85" t="str">
        <f>'Activos Consolidados'!R25</f>
        <v xml:space="preserve">DEPENDENCIAS UPRA </v>
      </c>
      <c r="H26" s="85" t="str">
        <f>'Activos Consolidados'!S25</f>
        <v>GESTIÓN DOCUMENTAL</v>
      </c>
      <c r="I26" s="85" t="str">
        <f>'Activos Consolidados'!AN25</f>
        <v>2) INFORMACIÓN PÚBLICA CLASIFICADA</v>
      </c>
      <c r="J26" s="85" t="str">
        <f>'Activos Consolidados'!AO25</f>
        <v>APROBADO</v>
      </c>
      <c r="K26" s="85" t="e">
        <f>'Activos Consolidados'!AP25</f>
        <v>#N/A</v>
      </c>
      <c r="L26" s="85" t="e">
        <f>'Activos Consolidados'!AQ25</f>
        <v>#N/A</v>
      </c>
      <c r="M26" s="85" t="str">
        <f>'Activos Consolidados'!Z25</f>
        <v>NO APLICA</v>
      </c>
      <c r="N26" s="84">
        <f>IF('Activos Consolidados'!AC25="","",'Activos Consolidados'!AC25)</f>
        <v>45266</v>
      </c>
      <c r="O26" s="161">
        <f>'Activos Consolidados'!AA25</f>
        <v>45657</v>
      </c>
      <c r="P26" t="str">
        <f>'Activos Consolidados'!F25</f>
        <v>INFORMACIÓN</v>
      </c>
    </row>
    <row r="27" spans="1:16" ht="24.75" customHeight="1" x14ac:dyDescent="0.25">
      <c r="A27" s="85" t="str">
        <f>'Activos Consolidados'!G26</f>
        <v>COMPROBANTES DEL ALMACÉN</v>
      </c>
      <c r="B27" s="85" t="str">
        <f>'Activos Consolidados'!H26</f>
        <v>Comprobantes de ingreso de bienes del almacén</v>
      </c>
      <c r="C27" s="85" t="str">
        <f>'Activos Consolidados'!I26</f>
        <v>Documento oficial que acredita el ingreso de bienes o elementos adquiridos por la entidad, constituyéndose así en el soporte para legalizar los registros en inventario y efectuar los asientos de contabilidad.</v>
      </c>
      <c r="D27" s="85" t="str">
        <f>'Activos Consolidados'!J26</f>
        <v>CASTELLANO</v>
      </c>
      <c r="E27" s="85" t="str">
        <f>'Activos Consolidados'!K26</f>
        <v>FÍSICO Y ELECTRÓNICO</v>
      </c>
      <c r="F27" s="86">
        <f>IF('Activos Consolidados'!P26="","",'Activos Consolidados'!P26)</f>
        <v>41543</v>
      </c>
      <c r="G27" s="85" t="str">
        <f>'Activos Consolidados'!R26</f>
        <v xml:space="preserve">DEPENDENCIAS UPRA </v>
      </c>
      <c r="H27" s="85" t="str">
        <f>'Activos Consolidados'!S26</f>
        <v>GESTIÓN DOCUMENTAL</v>
      </c>
      <c r="I27" s="85" t="str">
        <f>'Activos Consolidados'!AN26</f>
        <v>2) INFORMACIÓN PÚBLICA CLASIFICADA</v>
      </c>
      <c r="J27" s="85" t="str">
        <f>'Activos Consolidados'!AO26</f>
        <v>APROBADO</v>
      </c>
      <c r="K27" s="85" t="e">
        <f>'Activos Consolidados'!AP26</f>
        <v>#N/A</v>
      </c>
      <c r="L27" s="85" t="e">
        <f>'Activos Consolidados'!AQ26</f>
        <v>#N/A</v>
      </c>
      <c r="M27" s="85" t="str">
        <f>'Activos Consolidados'!Z26</f>
        <v>NO APLICA</v>
      </c>
      <c r="N27" s="84">
        <f>IF('Activos Consolidados'!AC26="","",'Activos Consolidados'!AC26)</f>
        <v>45266</v>
      </c>
      <c r="O27" s="161">
        <f>'Activos Consolidados'!AA26</f>
        <v>45657</v>
      </c>
      <c r="P27" t="str">
        <f>'Activos Consolidados'!F26</f>
        <v>INFORMACIÓN</v>
      </c>
    </row>
    <row r="28" spans="1:16" ht="24.75" customHeight="1" x14ac:dyDescent="0.25">
      <c r="A28" s="85" t="str">
        <f>'Activos Consolidados'!G27</f>
        <v>COMPROBANTES DEL ALMACÉN</v>
      </c>
      <c r="B28" s="85" t="str">
        <f>'Activos Consolidados'!H27</f>
        <v xml:space="preserve">Comprobantes de entrega de bienes </v>
      </c>
      <c r="C28" s="85" t="str">
        <f>'Activos Consolidados'!I27</f>
        <v>Son los formatos que acreditan la solicitud de bienes en calidad El comprobante de entrega  acredita la salida de material y real de un bien o elemento del almacén, de tal forma que se cuenta con un soporte para legalizar los registros en almacén y efectuar los asientos de contabilidad</v>
      </c>
      <c r="D28" s="85" t="str">
        <f>'Activos Consolidados'!J27</f>
        <v>CASTELLANO</v>
      </c>
      <c r="E28" s="85" t="str">
        <f>'Activos Consolidados'!K27</f>
        <v>FÍSICO Y ELECTRÓNICO</v>
      </c>
      <c r="F28" s="86">
        <f>IF('Activos Consolidados'!P27="","",'Activos Consolidados'!P27)</f>
        <v>44078</v>
      </c>
      <c r="G28" s="85" t="str">
        <f>'Activos Consolidados'!R27</f>
        <v xml:space="preserve">DEPENDENCIAS UPRA </v>
      </c>
      <c r="H28" s="85" t="str">
        <f>'Activos Consolidados'!S27</f>
        <v>GESTIÓN DOCUMENTAL</v>
      </c>
      <c r="I28" s="85" t="str">
        <f>'Activos Consolidados'!AN27</f>
        <v>2) INFORMACIÓN PÚBLICA CLASIFICADA</v>
      </c>
      <c r="J28" s="85" t="str">
        <f>'Activos Consolidados'!AO27</f>
        <v>APROBADO</v>
      </c>
      <c r="K28" s="85" t="e">
        <f>'Activos Consolidados'!AP27</f>
        <v>#N/A</v>
      </c>
      <c r="L28" s="85" t="e">
        <f>'Activos Consolidados'!AQ27</f>
        <v>#N/A</v>
      </c>
      <c r="M28" s="85" t="str">
        <f>'Activos Consolidados'!Z27</f>
        <v>NO APLICA</v>
      </c>
      <c r="N28" s="84">
        <f>IF('Activos Consolidados'!AC27="","",'Activos Consolidados'!AC27)</f>
        <v>45266</v>
      </c>
      <c r="O28" s="161">
        <f>'Activos Consolidados'!AA27</f>
        <v>45657</v>
      </c>
      <c r="P28" t="str">
        <f>'Activos Consolidados'!F27</f>
        <v>INFORMACIÓN</v>
      </c>
    </row>
    <row r="29" spans="1:16" ht="24.75" customHeight="1" x14ac:dyDescent="0.25">
      <c r="A29" s="85" t="str">
        <f>'Activos Consolidados'!G28</f>
        <v>HISTORIALES</v>
      </c>
      <c r="B29" s="85" t="str">
        <f>'Activos Consolidados'!H28</f>
        <v>Historiales de vehículos</v>
      </c>
      <c r="C29" s="85" t="str">
        <f>'Activos Consolidados'!I28</f>
        <v>Evidencia las actividades administrativas realizadas para el control, seguimiento y optimización del uso del parque automotor</v>
      </c>
      <c r="D29" s="85" t="str">
        <f>'Activos Consolidados'!J28</f>
        <v>CASTELLANO</v>
      </c>
      <c r="E29" s="85" t="str">
        <f>'Activos Consolidados'!K28</f>
        <v>FÍSICO Y ELECTRÓNICO</v>
      </c>
      <c r="F29" s="86">
        <f>IF('Activos Consolidados'!P28="","",'Activos Consolidados'!P28)</f>
        <v>41275</v>
      </c>
      <c r="G29" s="85" t="str">
        <f>'Activos Consolidados'!R28</f>
        <v>SECRETARÍA GENERAL</v>
      </c>
      <c r="H29" s="85" t="str">
        <f>'Activos Consolidados'!S28</f>
        <v>GESTIÓN DOCUMENTAL</v>
      </c>
      <c r="I29" s="85" t="str">
        <f>'Activos Consolidados'!AN28</f>
        <v>2) INFORMACIÓN PÚBLICA CLASIFICADA</v>
      </c>
      <c r="J29" s="85" t="str">
        <f>'Activos Consolidados'!AO28</f>
        <v>APROBADO</v>
      </c>
      <c r="K29" s="85" t="e">
        <f>'Activos Consolidados'!AP28</f>
        <v>#N/A</v>
      </c>
      <c r="L29" s="85" t="e">
        <f>'Activos Consolidados'!AQ28</f>
        <v>#N/A</v>
      </c>
      <c r="M29" s="85" t="str">
        <f>'Activos Consolidados'!Z28</f>
        <v>NO APLICA</v>
      </c>
      <c r="N29" s="84">
        <f>IF('Activos Consolidados'!AC28="","",'Activos Consolidados'!AC28)</f>
        <v>45266</v>
      </c>
      <c r="O29" s="161">
        <f>'Activos Consolidados'!AA28</f>
        <v>45657</v>
      </c>
      <c r="P29" t="str">
        <f>'Activos Consolidados'!F28</f>
        <v>INFORMACIÓN</v>
      </c>
    </row>
    <row r="30" spans="1:16" ht="24.75" customHeight="1" x14ac:dyDescent="0.25">
      <c r="A30" s="85" t="str">
        <f>'Activos Consolidados'!G29</f>
        <v>INVENTARIOS</v>
      </c>
      <c r="B30" s="85" t="str">
        <f>'Activos Consolidados'!H29</f>
        <v>Inventarios generales de bienes</v>
      </c>
      <c r="C30" s="85" t="str">
        <f>'Activos Consolidados'!I29</f>
        <v>El inventario es una relación detallada, ordenada y valorada de los elementos que componen el patrimonio de la Entidad en un momento determinado.</v>
      </c>
      <c r="D30" s="85" t="str">
        <f>'Activos Consolidados'!J29</f>
        <v>CASTELLANO</v>
      </c>
      <c r="E30" s="85" t="str">
        <f>'Activos Consolidados'!K29</f>
        <v>FÍSICO Y ELECTRÓNICO</v>
      </c>
      <c r="F30" s="86">
        <f>IF('Activos Consolidados'!P29="","",'Activos Consolidados'!P29)</f>
        <v>42011</v>
      </c>
      <c r="G30" s="85" t="str">
        <f>'Activos Consolidados'!R29</f>
        <v>SECRETARÍA GENERAL</v>
      </c>
      <c r="H30" s="85" t="str">
        <f>'Activos Consolidados'!S29</f>
        <v>GESTIÓN DOCUMENTAL</v>
      </c>
      <c r="I30" s="85" t="str">
        <f>'Activos Consolidados'!AN29</f>
        <v>2) INFORMACIÓN PÚBLICA CLASIFICADA</v>
      </c>
      <c r="J30" s="85" t="str">
        <f>'Activos Consolidados'!AO29</f>
        <v>APROBADO</v>
      </c>
      <c r="K30" s="85" t="e">
        <f>'Activos Consolidados'!AP29</f>
        <v>#N/A</v>
      </c>
      <c r="L30" s="85" t="e">
        <f>'Activos Consolidados'!AQ29</f>
        <v>#N/A</v>
      </c>
      <c r="M30" s="85" t="str">
        <f>'Activos Consolidados'!Z29</f>
        <v>NO APLICA</v>
      </c>
      <c r="N30" s="84">
        <f>IF('Activos Consolidados'!AC29="","",'Activos Consolidados'!AC29)</f>
        <v>45266</v>
      </c>
      <c r="O30" s="161">
        <f>'Activos Consolidados'!AA29</f>
        <v>45657</v>
      </c>
      <c r="P30" t="str">
        <f>'Activos Consolidados'!F29</f>
        <v>INFORMACIÓN</v>
      </c>
    </row>
    <row r="31" spans="1:16" ht="24.75" customHeight="1" x14ac:dyDescent="0.25">
      <c r="A31" s="85" t="str">
        <f>'Activos Consolidados'!G30</f>
        <v>PLANES</v>
      </c>
      <c r="B31" s="85" t="str">
        <f>'Activos Consolidados'!H30</f>
        <v>Planes de adquisiciones</v>
      </c>
      <c r="C31" s="85" t="str">
        <f>'Activos Consolidados'!I30</f>
        <v>El Plan Anual de Adquisiciones es una herramienta para facilitar a las Entidades Estatales identificar, registrar, programar y divulgar sus necesidades de bienes, obras y servicios; y diseñar estrategias de contratación basadas en agregación de la demanda que permitan incrementar la eficiencia del proceso de contratación.</v>
      </c>
      <c r="D31" s="85" t="str">
        <f>'Activos Consolidados'!J30</f>
        <v>CASTELLANO</v>
      </c>
      <c r="E31" s="85" t="str">
        <f>'Activos Consolidados'!K30</f>
        <v>FÍSICO Y ELECTRÓNICO</v>
      </c>
      <c r="F31" s="86">
        <f>IF('Activos Consolidados'!P30="","",'Activos Consolidados'!P30)</f>
        <v>42011</v>
      </c>
      <c r="G31" s="85" t="str">
        <f>'Activos Consolidados'!R30</f>
        <v>SECRETARÍA GENERAL</v>
      </c>
      <c r="H31" s="85" t="str">
        <f>'Activos Consolidados'!S30</f>
        <v>GESTIÓN DOCUMENTAL</v>
      </c>
      <c r="I31" s="85" t="str">
        <f>'Activos Consolidados'!AN30</f>
        <v>1) INFORMACIÓN PÚBLICA</v>
      </c>
      <c r="J31" s="85" t="str">
        <f>'Activos Consolidados'!AO30</f>
        <v>APROBADO</v>
      </c>
      <c r="K31" s="85" t="str">
        <f>'Activos Consolidados'!AP30</f>
        <v>LEY 527 ARTÍCULO 27 Y 28
ARTÍCULO  27. "TODAS LAS PERSONAS TIENEN DERECHO A CONSULTAR LOS DOCUMENTOS DE ARCHIVOS PÚBLICOS Y A QUE SE LES EXPIDA COPIA DE LOS MISMOS, SIEMPRE QUE DICHOS DOCUMENTOS NO TENGAN CARÁCTER RESERVADO CONFORME A LA CONSTITUCIÓN O A LA LEY."</v>
      </c>
      <c r="L31" s="85" t="str">
        <f>'Activos Consolidados'!AQ30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1" s="85" t="str">
        <f>'Activos Consolidados'!Z30</f>
        <v>NO APLICA</v>
      </c>
      <c r="N31" s="84">
        <f>IF('Activos Consolidados'!AC30="","",'Activos Consolidados'!AC30)</f>
        <v>45266</v>
      </c>
      <c r="O31" s="161">
        <f>'Activos Consolidados'!AA30</f>
        <v>45657</v>
      </c>
      <c r="P31" t="str">
        <f>'Activos Consolidados'!F30</f>
        <v>INFORMACIÓN</v>
      </c>
    </row>
    <row r="32" spans="1:16" ht="24.75" customHeight="1" x14ac:dyDescent="0.25">
      <c r="A32" s="85" t="str">
        <f>'Activos Consolidados'!G31</f>
        <v>PLANES</v>
      </c>
      <c r="B32" s="85" t="str">
        <f>'Activos Consolidados'!H31</f>
        <v>Planes de gestión ambiental - PGA</v>
      </c>
      <c r="C32" s="85" t="str">
        <f>'Activos Consolidados'!I31</f>
        <v>Documento en el que se definen los compromisos, acciones y estrategias que adoptan las entidades en el marco del Sistema de Gestión Ambiental.</v>
      </c>
      <c r="D32" s="85" t="str">
        <f>'Activos Consolidados'!J31</f>
        <v>CASTELLANO</v>
      </c>
      <c r="E32" s="85" t="str">
        <f>'Activos Consolidados'!K31</f>
        <v>ELECTRÓNICO</v>
      </c>
      <c r="F32" s="86">
        <f>IF('Activos Consolidados'!P31="","",'Activos Consolidados'!P31)</f>
        <v>43096</v>
      </c>
      <c r="G32" s="85" t="str">
        <f>'Activos Consolidados'!R31</f>
        <v>SECRETARÍA GENERAL</v>
      </c>
      <c r="H32" s="85" t="str">
        <f>'Activos Consolidados'!S31</f>
        <v>GESTIÓN DOCUMENTAL</v>
      </c>
      <c r="I32" s="85" t="str">
        <f>'Activos Consolidados'!AN31</f>
        <v>1) INFORMACIÓN PÚBLICA</v>
      </c>
      <c r="J32" s="85" t="str">
        <f>'Activos Consolidados'!AO31</f>
        <v>APROBADO</v>
      </c>
      <c r="K32" s="85" t="str">
        <f>'Activos Consolidados'!AP31</f>
        <v>LEY 527 ARTÍCULO 27 Y 28
ARTÍCULO  27. "TODAS LAS PERSONAS TIENEN DERECHO A CONSULTAR LOS DOCUMENTOS DE ARCHIVOS PÚBLICOS Y A QUE SE LES EXPIDA COPIA DE LOS MISMOS, SIEMPRE QUE DICHOS DOCUMENTOS NO TENGAN CARÁCTER RESERVADO CONFORME A LA CONSTITUCIÓN O A LA LEY."</v>
      </c>
      <c r="L32" s="85" t="str">
        <f>'Activos Consolidados'!AQ31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2" s="85" t="str">
        <f>'Activos Consolidados'!Z31</f>
        <v>NO APLICA</v>
      </c>
      <c r="N32" s="84">
        <f>IF('Activos Consolidados'!AC31="","",'Activos Consolidados'!AC31)</f>
        <v>45266</v>
      </c>
      <c r="O32" s="161">
        <f>'Activos Consolidados'!AA31</f>
        <v>45657</v>
      </c>
      <c r="P32" t="str">
        <f>'Activos Consolidados'!F31</f>
        <v>INFORMACIÓN</v>
      </c>
    </row>
    <row r="33" spans="1:16" ht="24.75" customHeight="1" x14ac:dyDescent="0.25">
      <c r="A33" s="85" t="str">
        <f>'Activos Consolidados'!G32</f>
        <v>PROGRAMAS</v>
      </c>
      <c r="B33" s="85" t="str">
        <f>'Activos Consolidados'!H32</f>
        <v xml:space="preserve">Programas de gestión ambiental </v>
      </c>
      <c r="C33" s="85" t="str">
        <f>'Activos Consolidados'!I32</f>
        <v>Documento en el que se definen los compromisos, acciones y estrategias que adoptan las entidades en el marco del Sistema de Gestión Ambiental.</v>
      </c>
      <c r="D33" s="85" t="str">
        <f>'Activos Consolidados'!J32</f>
        <v>CASTELLANO</v>
      </c>
      <c r="E33" s="85" t="str">
        <f>'Activos Consolidados'!K32</f>
        <v>ELECTRÓNICO</v>
      </c>
      <c r="F33" s="86">
        <f>IF('Activos Consolidados'!P32="","",'Activos Consolidados'!P32)</f>
        <v>42731</v>
      </c>
      <c r="G33" s="85" t="str">
        <f>'Activos Consolidados'!R32</f>
        <v>SECRETARÍA GENERAL</v>
      </c>
      <c r="H33" s="85" t="str">
        <f>'Activos Consolidados'!S32</f>
        <v>SECRETARÍA GENERAL
GESTIÓN DOCUMENTAL</v>
      </c>
      <c r="I33" s="85" t="str">
        <f>'Activos Consolidados'!AN32</f>
        <v>1) INFORMACIÓN PÚBLICA</v>
      </c>
      <c r="J33" s="85" t="str">
        <f>'Activos Consolidados'!AO32</f>
        <v>APROBADO</v>
      </c>
      <c r="K33" s="85" t="str">
        <f>'Activos Consolidados'!AP32</f>
        <v>LEY 527 ARTÍCULO 27 Y 28
ARTÍCULO  27. "TODAS LAS PERSONAS TIENEN DERECHO A CONSULTAR LOS DOCUMENTOS DE ARCHIVOS PÚBLICOS Y A QUE SE LES EXPIDA COPIA DE LOS MISMOS, SIEMPRE QUE DICHOS DOCUMENTOS NO TENGAN CARÁCTER RESERVADO CONFORME A LA CONSTITUCIÓN O A LA LEY."</v>
      </c>
      <c r="L33" s="85" t="str">
        <f>'Activos Consolidados'!AQ32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3" s="85" t="str">
        <f>'Activos Consolidados'!Z32</f>
        <v>NO APLICA</v>
      </c>
      <c r="N33" s="84">
        <f>IF('Activos Consolidados'!AC32="","",'Activos Consolidados'!AC32)</f>
        <v>45266</v>
      </c>
      <c r="O33" s="161">
        <f>'Activos Consolidados'!AA32</f>
        <v>45657</v>
      </c>
      <c r="P33" t="str">
        <f>'Activos Consolidados'!F32</f>
        <v>INFORMACIÓN</v>
      </c>
    </row>
    <row r="34" spans="1:16" ht="24.75" customHeight="1" x14ac:dyDescent="0.25">
      <c r="A34" s="85" t="e">
        <f>'Activos Consolidados'!#REF!</f>
        <v>#REF!</v>
      </c>
      <c r="B34" s="85" t="e">
        <f>'Activos Consolidados'!#REF!</f>
        <v>#REF!</v>
      </c>
      <c r="C34" s="85" t="e">
        <f>'Activos Consolidados'!#REF!</f>
        <v>#REF!</v>
      </c>
      <c r="D34" s="85" t="e">
        <f>'Activos Consolidados'!#REF!</f>
        <v>#REF!</v>
      </c>
      <c r="E34" s="85" t="e">
        <f>'Activos Consolidados'!#REF!</f>
        <v>#REF!</v>
      </c>
      <c r="F34" s="86" t="e">
        <f>IF('Activos Consolidados'!#REF!="","",'Activos Consolidados'!#REF!)</f>
        <v>#REF!</v>
      </c>
      <c r="G34" s="85" t="e">
        <f>'Activos Consolidados'!#REF!</f>
        <v>#REF!</v>
      </c>
      <c r="H34" s="85" t="e">
        <f>'Activos Consolidados'!#REF!</f>
        <v>#REF!</v>
      </c>
      <c r="I34" s="85" t="e">
        <f>'Activos Consolidados'!#REF!</f>
        <v>#REF!</v>
      </c>
      <c r="J34" s="85" t="e">
        <f>'Activos Consolidados'!#REF!</f>
        <v>#REF!</v>
      </c>
      <c r="K34" s="85" t="e">
        <f>'Activos Consolidados'!#REF!</f>
        <v>#REF!</v>
      </c>
      <c r="L34" s="85" t="e">
        <f>'Activos Consolidados'!#REF!</f>
        <v>#REF!</v>
      </c>
      <c r="M34" s="85" t="e">
        <f>'Activos Consolidados'!#REF!</f>
        <v>#REF!</v>
      </c>
      <c r="N34" s="84" t="e">
        <f>IF('Activos Consolidados'!#REF!="","",'Activos Consolidados'!#REF!)</f>
        <v>#REF!</v>
      </c>
      <c r="O34" s="161" t="e">
        <f>'Activos Consolidados'!#REF!</f>
        <v>#REF!</v>
      </c>
      <c r="P34" t="e">
        <f>'Activos Consolidados'!#REF!</f>
        <v>#REF!</v>
      </c>
    </row>
    <row r="35" spans="1:16" ht="24.75" customHeight="1" x14ac:dyDescent="0.25">
      <c r="A35" s="85" t="e">
        <f>'Activos Consolidados'!#REF!</f>
        <v>#REF!</v>
      </c>
      <c r="B35" s="85" t="e">
        <f>'Activos Consolidados'!#REF!</f>
        <v>#REF!</v>
      </c>
      <c r="C35" s="85" t="e">
        <f>'Activos Consolidados'!#REF!</f>
        <v>#REF!</v>
      </c>
      <c r="D35" s="85" t="e">
        <f>'Activos Consolidados'!#REF!</f>
        <v>#REF!</v>
      </c>
      <c r="E35" s="85" t="e">
        <f>'Activos Consolidados'!#REF!</f>
        <v>#REF!</v>
      </c>
      <c r="F35" s="86" t="e">
        <f>IF('Activos Consolidados'!#REF!="","",'Activos Consolidados'!#REF!)</f>
        <v>#REF!</v>
      </c>
      <c r="G35" s="85" t="e">
        <f>'Activos Consolidados'!#REF!</f>
        <v>#REF!</v>
      </c>
      <c r="H35" s="85" t="e">
        <f>'Activos Consolidados'!#REF!</f>
        <v>#REF!</v>
      </c>
      <c r="I35" s="85" t="e">
        <f>'Activos Consolidados'!#REF!</f>
        <v>#REF!</v>
      </c>
      <c r="J35" s="85" t="e">
        <f>'Activos Consolidados'!#REF!</f>
        <v>#REF!</v>
      </c>
      <c r="K35" s="85" t="e">
        <f>'Activos Consolidados'!#REF!</f>
        <v>#REF!</v>
      </c>
      <c r="L35" s="85" t="e">
        <f>'Activos Consolidados'!#REF!</f>
        <v>#REF!</v>
      </c>
      <c r="M35" s="85" t="e">
        <f>'Activos Consolidados'!#REF!</f>
        <v>#REF!</v>
      </c>
      <c r="N35" s="84" t="e">
        <f>IF('Activos Consolidados'!#REF!="","",'Activos Consolidados'!#REF!)</f>
        <v>#REF!</v>
      </c>
      <c r="O35" s="161" t="e">
        <f>'Activos Consolidados'!#REF!</f>
        <v>#REF!</v>
      </c>
      <c r="P35" t="e">
        <f>'Activos Consolidados'!#REF!</f>
        <v>#REF!</v>
      </c>
    </row>
    <row r="36" spans="1:16" ht="24.75" customHeight="1" x14ac:dyDescent="0.25">
      <c r="A36" s="85" t="e">
        <f>'Activos Consolidados'!#REF!</f>
        <v>#REF!</v>
      </c>
      <c r="B36" s="85" t="e">
        <f>'Activos Consolidados'!#REF!</f>
        <v>#REF!</v>
      </c>
      <c r="C36" s="85" t="e">
        <f>'Activos Consolidados'!#REF!</f>
        <v>#REF!</v>
      </c>
      <c r="D36" s="85" t="e">
        <f>'Activos Consolidados'!#REF!</f>
        <v>#REF!</v>
      </c>
      <c r="E36" s="85" t="e">
        <f>'Activos Consolidados'!#REF!</f>
        <v>#REF!</v>
      </c>
      <c r="F36" s="86" t="e">
        <f>IF('Activos Consolidados'!#REF!="","",'Activos Consolidados'!#REF!)</f>
        <v>#REF!</v>
      </c>
      <c r="G36" s="85" t="e">
        <f>'Activos Consolidados'!#REF!</f>
        <v>#REF!</v>
      </c>
      <c r="H36" s="85" t="e">
        <f>'Activos Consolidados'!#REF!</f>
        <v>#REF!</v>
      </c>
      <c r="I36" s="85" t="e">
        <f>'Activos Consolidados'!#REF!</f>
        <v>#REF!</v>
      </c>
      <c r="J36" s="85" t="e">
        <f>'Activos Consolidados'!#REF!</f>
        <v>#REF!</v>
      </c>
      <c r="K36" s="85" t="e">
        <f>'Activos Consolidados'!#REF!</f>
        <v>#REF!</v>
      </c>
      <c r="L36" s="85" t="e">
        <f>'Activos Consolidados'!#REF!</f>
        <v>#REF!</v>
      </c>
      <c r="M36" s="85" t="e">
        <f>'Activos Consolidados'!#REF!</f>
        <v>#REF!</v>
      </c>
      <c r="N36" s="84" t="e">
        <f>IF('Activos Consolidados'!#REF!="","",'Activos Consolidados'!#REF!)</f>
        <v>#REF!</v>
      </c>
      <c r="O36" s="161" t="e">
        <f>'Activos Consolidados'!#REF!</f>
        <v>#REF!</v>
      </c>
      <c r="P36" t="e">
        <f>'Activos Consolidados'!#REF!</f>
        <v>#REF!</v>
      </c>
    </row>
    <row r="37" spans="1:16" ht="24.75" customHeight="1" x14ac:dyDescent="0.25">
      <c r="A37" s="85" t="e">
        <f>'Activos Consolidados'!#REF!</f>
        <v>#REF!</v>
      </c>
      <c r="B37" s="85" t="e">
        <f>'Activos Consolidados'!#REF!</f>
        <v>#REF!</v>
      </c>
      <c r="C37" s="85" t="e">
        <f>'Activos Consolidados'!#REF!</f>
        <v>#REF!</v>
      </c>
      <c r="D37" s="85" t="e">
        <f>'Activos Consolidados'!#REF!</f>
        <v>#REF!</v>
      </c>
      <c r="E37" s="85" t="e">
        <f>'Activos Consolidados'!#REF!</f>
        <v>#REF!</v>
      </c>
      <c r="F37" s="86" t="e">
        <f>IF('Activos Consolidados'!#REF!="","",'Activos Consolidados'!#REF!)</f>
        <v>#REF!</v>
      </c>
      <c r="G37" s="85" t="e">
        <f>'Activos Consolidados'!#REF!</f>
        <v>#REF!</v>
      </c>
      <c r="H37" s="85" t="e">
        <f>'Activos Consolidados'!#REF!</f>
        <v>#REF!</v>
      </c>
      <c r="I37" s="85" t="e">
        <f>'Activos Consolidados'!#REF!</f>
        <v>#REF!</v>
      </c>
      <c r="J37" s="85" t="e">
        <f>'Activos Consolidados'!#REF!</f>
        <v>#REF!</v>
      </c>
      <c r="K37" s="85" t="e">
        <f>'Activos Consolidados'!#REF!</f>
        <v>#REF!</v>
      </c>
      <c r="L37" s="85" t="e">
        <f>'Activos Consolidados'!#REF!</f>
        <v>#REF!</v>
      </c>
      <c r="M37" s="85" t="e">
        <f>'Activos Consolidados'!#REF!</f>
        <v>#REF!</v>
      </c>
      <c r="N37" s="84" t="e">
        <f>IF('Activos Consolidados'!#REF!="","",'Activos Consolidados'!#REF!)</f>
        <v>#REF!</v>
      </c>
      <c r="O37" s="161" t="e">
        <f>'Activos Consolidados'!#REF!</f>
        <v>#REF!</v>
      </c>
      <c r="P37" t="e">
        <f>'Activos Consolidados'!#REF!</f>
        <v>#REF!</v>
      </c>
    </row>
    <row r="38" spans="1:16" ht="24.75" customHeight="1" x14ac:dyDescent="0.25">
      <c r="A38" s="85" t="str">
        <f>'Activos Consolidados'!G33</f>
        <v>ACTAS</v>
      </c>
      <c r="B38" s="85" t="str">
        <f>'Activos Consolidados'!H33</f>
        <v>Actas del comité de coordinación de control interno</v>
      </c>
      <c r="C38" s="85" t="str">
        <f>'Activos Consolidados'!I33</f>
        <v>Conjunto de documentos en los cuales se evidencia el proceso de seguimiento y revisión del sistema de Control Interno por parte del equipo Directivo de la UPRA.</v>
      </c>
      <c r="D38" s="85" t="str">
        <f>'Activos Consolidados'!J33</f>
        <v>CASTELLANO</v>
      </c>
      <c r="E38" s="85" t="str">
        <f>'Activos Consolidados'!K33</f>
        <v>FÍSICO Y ELECTRÓNICO</v>
      </c>
      <c r="F38" s="86">
        <f>IF('Activos Consolidados'!P33="","",'Activos Consolidados'!P33)</f>
        <v>42563</v>
      </c>
      <c r="G38" s="85" t="str">
        <f>'Activos Consolidados'!R33</f>
        <v xml:space="preserve">EVALUACIÓN INDEPENDIENTE </v>
      </c>
      <c r="H38" s="85" t="str">
        <f>'Activos Consolidados'!S33</f>
        <v>EVALUACIÓN INDEPENDIENTE
GESTIÓN DOCUMENTAL</v>
      </c>
      <c r="I38" s="85" t="str">
        <f>'Activos Consolidados'!AN33</f>
        <v>2) INFORMACIÓN PÚBLICA CLASIFICADA</v>
      </c>
      <c r="J38" s="85" t="e">
        <f>'Activos Consolidados'!AO33</f>
        <v>#N/A</v>
      </c>
      <c r="K38" s="85" t="e">
        <f>'Activos Consolidados'!AP33</f>
        <v>#N/A</v>
      </c>
      <c r="L38" s="85" t="e">
        <f>'Activos Consolidados'!AQ33</f>
        <v>#N/A</v>
      </c>
      <c r="M38" s="85" t="str">
        <f>'Activos Consolidados'!Z33</f>
        <v>NO APLICA</v>
      </c>
      <c r="N38" s="84">
        <f>IF('Activos Consolidados'!AC33="","",'Activos Consolidados'!AC33)</f>
        <v>45266</v>
      </c>
      <c r="O38" s="161">
        <f>'Activos Consolidados'!AA33</f>
        <v>45657</v>
      </c>
      <c r="P38" t="str">
        <f>'Activos Consolidados'!F33</f>
        <v>INFORMACIÓN</v>
      </c>
    </row>
    <row r="39" spans="1:16" ht="24.75" customHeight="1" x14ac:dyDescent="0.25">
      <c r="A39" s="85" t="str">
        <f>'Activos Consolidados'!G34</f>
        <v>INFORMES</v>
      </c>
      <c r="B39" s="85" t="str">
        <f>'Activos Consolidados'!H34</f>
        <v>Informes de requerimiento legal para control interno</v>
      </c>
      <c r="C39" s="85" t="str">
        <f>'Activos Consolidados'!I34</f>
        <v>Conjunto de documentos en los cuales se evidencia el proceso de seguimiento del sistema de Control Interno por parte de la Asesoría de control interno según lo que establece el Decreto 648 de 2017 Informes obligatorios.</v>
      </c>
      <c r="D39" s="85" t="str">
        <f>'Activos Consolidados'!J34</f>
        <v>CASTELLANO</v>
      </c>
      <c r="E39" s="85" t="str">
        <f>'Activos Consolidados'!K34</f>
        <v>ELECTRONICO</v>
      </c>
      <c r="F39" s="86">
        <f>IF('Activos Consolidados'!P34="","",'Activos Consolidados'!P34)</f>
        <v>45282</v>
      </c>
      <c r="G39" s="85" t="str">
        <f>'Activos Consolidados'!R34</f>
        <v xml:space="preserve">EVALUACIÓN INDEPENDIENTE </v>
      </c>
      <c r="H39" s="85" t="str">
        <f>'Activos Consolidados'!S34</f>
        <v xml:space="preserve">EVALUACIÓN INDEPENDIENTE
GESTIÓN DOCUMENTAL
</v>
      </c>
      <c r="I39" s="85" t="str">
        <f>'Activos Consolidados'!AN34</f>
        <v>1) INFORMACIÓN PÚBLICA</v>
      </c>
      <c r="J39" s="85" t="str">
        <f>'Activos Consolidados'!AO34</f>
        <v>LEY 527 ARTÍCULO 27 Y 28
ARTÍCULO  27. "TODAS LAS PERSONAS TIENEN DERECHO A CONSULTAR LOS DOCUMENTOS DE ARCHIVOS PÚBLICOS Y A QUE SE LES EXPIDA COPIA DE LOS MISMOS, SIEMPRE QUE DICHOS DOCUMENTOS NO TENGAN CARÁCTER RESERVADO CONFORME A LA CONSTITUCIÓN O A LA LEY."</v>
      </c>
      <c r="K39" s="85" t="str">
        <f>'Activos Consolidados'!AP34</f>
        <v>LEY 527 ARTÍCULO 27 Y 28
ARTÍCULO  27. "TODAS LAS PERSONAS TIENEN DERECHO A CONSULTAR LOS DOCUMENTOS DE ARCHIVOS PÚBLICOS Y A QUE SE LES EXPIDA COPIA DE LOS MISMOS, SIEMPRE QUE DICHOS DOCUMENTOS NO TENGAN CARÁCTER RESERVADO CONFORME A LA CONSTITUCIÓN O A LA LEY."</v>
      </c>
      <c r="L39" s="85" t="str">
        <f>'Activos Consolidados'!AQ34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9" s="85" t="str">
        <f>'Activos Consolidados'!Z34</f>
        <v>NO APLICA</v>
      </c>
      <c r="N39" s="84">
        <f>IF('Activos Consolidados'!AC34="","",'Activos Consolidados'!AC34)</f>
        <v>45266</v>
      </c>
      <c r="O39" s="161">
        <f>'Activos Consolidados'!AA34</f>
        <v>45657</v>
      </c>
      <c r="P39" t="str">
        <f>'Activos Consolidados'!F34</f>
        <v>INFORMACIÓN</v>
      </c>
    </row>
    <row r="40" spans="1:16" ht="24.75" customHeight="1" x14ac:dyDescent="0.25">
      <c r="A40" s="85" t="str">
        <f>'Activos Consolidados'!G35</f>
        <v>INFORMES</v>
      </c>
      <c r="B40" s="85" t="str">
        <f>'Activos Consolidados'!H35</f>
        <v>Informes de auditoría interna</v>
      </c>
      <c r="C40" s="85" t="str">
        <f>'Activos Consolidados'!I35</f>
        <v>Conjunto de documentos en los cuales se evidencia el proceso de evaluación de una unidad auditable definida en el Plan Anual de auditoría de la vigencia.</v>
      </c>
      <c r="D40" s="85" t="str">
        <f>'Activos Consolidados'!J35</f>
        <v>CASTELLANO</v>
      </c>
      <c r="E40" s="85" t="str">
        <f>'Activos Consolidados'!K35</f>
        <v>ELECTRONICO</v>
      </c>
      <c r="F40" s="86">
        <f>IF('Activos Consolidados'!P35="","",'Activos Consolidados'!P35)</f>
        <v>42563</v>
      </c>
      <c r="G40" s="85" t="str">
        <f>'Activos Consolidados'!R35</f>
        <v xml:space="preserve">EVALUACIÓN INDEPENDIENTE </v>
      </c>
      <c r="H40" s="85" t="str">
        <f>'Activos Consolidados'!S35</f>
        <v xml:space="preserve">EVALUACIÓN INDEPENDIENTE
GESTIÓN DOCUMENTAL
</v>
      </c>
      <c r="I40" s="85" t="str">
        <f>'Activos Consolidados'!AN35</f>
        <v>1) INFORMACIÓN PÚBLICA</v>
      </c>
      <c r="J40" s="85" t="str">
        <f>'Activos Consolidados'!AO35</f>
        <v>LEY 527 ARTÍCULO 27 Y 28
ARTÍCULO  27. "TODAS LAS PERSONAS TIENEN DERECHO A CONSULTAR LOS DOCUMENTOS DE ARCHIVOS PÚBLICOS Y A QUE SE LES EXPIDA COPIA DE LOS MISMOS, SIEMPRE QUE DICHOS DOCUMENTOS NO TENGAN CARÁCTER RESERVADO CONFORME A LA CONSTITUCIÓN O A LA LEY."</v>
      </c>
      <c r="K40" s="85" t="str">
        <f>'Activos Consolidados'!AP35</f>
        <v>LEY 527 ARTÍCULO 27 Y 28
ARTÍCULO  27. "TODAS LAS PERSONAS TIENEN DERECHO A CONSULTAR LOS DOCUMENTOS DE ARCHIVOS PÚBLICOS Y A QUE SE LES EXPIDA COPIA DE LOS MISMOS, SIEMPRE QUE DICHOS DOCUMENTOS NO TENGAN CARÁCTER RESERVADO CONFORME A LA CONSTITUCIÓN O A LA LEY."</v>
      </c>
      <c r="L40" s="85" t="str">
        <f>'Activos Consolidados'!AQ35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0" s="85" t="str">
        <f>'Activos Consolidados'!Z35</f>
        <v>NO APLICA</v>
      </c>
      <c r="N40" s="84">
        <f>IF('Activos Consolidados'!AC35="","",'Activos Consolidados'!AC35)</f>
        <v>45266</v>
      </c>
      <c r="O40" s="161">
        <f>'Activos Consolidados'!AA35</f>
        <v>45657</v>
      </c>
      <c r="P40" t="str">
        <f>'Activos Consolidados'!F35</f>
        <v>INFORMACIÓN</v>
      </c>
    </row>
    <row r="41" spans="1:16" ht="24.75" customHeight="1" x14ac:dyDescent="0.25">
      <c r="A41" s="85" t="str">
        <f>'Activos Consolidados'!G36</f>
        <v>PROGRAMAS</v>
      </c>
      <c r="B41" s="85" t="str">
        <f>'Activos Consolidados'!H36</f>
        <v>Actividades de Fortalecimiento, Prevención y Asesoría</v>
      </c>
      <c r="C41" s="85" t="str">
        <f>'Activos Consolidados'!I36</f>
        <v>Conjunto de registros en los cuales se evidencia la ejecución de actividades de promoción de la cultura de control y asesoría realizadas al personal de entidad por la Asesoría de Control Interno.</v>
      </c>
      <c r="D41" s="85" t="str">
        <f>'Activos Consolidados'!J36</f>
        <v>CASTELLANO</v>
      </c>
      <c r="E41" s="85" t="str">
        <f>'Activos Consolidados'!K36</f>
        <v>FÍSICO Y ELECTRÓNICO</v>
      </c>
      <c r="F41" s="86">
        <f>IF('Activos Consolidados'!P36="","",'Activos Consolidados'!P36)</f>
        <v>45282</v>
      </c>
      <c r="G41" s="85" t="str">
        <f>'Activos Consolidados'!R36</f>
        <v xml:space="preserve">EVALUACIÓN INDEPENDIENTE </v>
      </c>
      <c r="H41" s="85" t="str">
        <f>'Activos Consolidados'!S36</f>
        <v xml:space="preserve">EVALUACIÓN INDEPENDIENTE
GESTIÓN DOCUMENTAL
</v>
      </c>
      <c r="I41" s="85" t="str">
        <f>'Activos Consolidados'!AN36</f>
        <v>2) INFORMACIÓN PÚBLICA CLASIFICADA</v>
      </c>
      <c r="J41" s="85" t="e">
        <f>'Activos Consolidados'!AO36</f>
        <v>#N/A</v>
      </c>
      <c r="K41" s="85" t="e">
        <f>'Activos Consolidados'!AP36</f>
        <v>#N/A</v>
      </c>
      <c r="L41" s="85" t="e">
        <f>'Activos Consolidados'!AQ36</f>
        <v>#N/A</v>
      </c>
      <c r="M41" s="85" t="str">
        <f>'Activos Consolidados'!Z36</f>
        <v>NO APLICA</v>
      </c>
      <c r="N41" s="84">
        <f>IF('Activos Consolidados'!AC36="","",'Activos Consolidados'!AC36)</f>
        <v>45266</v>
      </c>
      <c r="O41" s="161">
        <f>'Activos Consolidados'!AA36</f>
        <v>45657</v>
      </c>
      <c r="P41" t="str">
        <f>'Activos Consolidados'!F36</f>
        <v>INFORMACIÓN</v>
      </c>
    </row>
    <row r="42" spans="1:16" ht="24.75" customHeight="1" x14ac:dyDescent="0.25">
      <c r="A42" s="85" t="str">
        <f>'Activos Consolidados'!G37</f>
        <v>PROGRAMAS</v>
      </c>
      <c r="B42" s="85" t="str">
        <f>'Activos Consolidados'!H37</f>
        <v>Plan Anual de Auditoría</v>
      </c>
      <c r="C42" s="85" t="str">
        <f>'Activos Consolidados'!I37</f>
        <v>Conjunto de documentos en los cuales se evidencia el paso a paso para establecer el Plan Anual de Auditoría de la vigencia</v>
      </c>
      <c r="D42" s="85" t="str">
        <f>'Activos Consolidados'!J37</f>
        <v>CASTELLANO</v>
      </c>
      <c r="E42" s="85" t="str">
        <f>'Activos Consolidados'!K37</f>
        <v>ELECTRONICO</v>
      </c>
      <c r="F42" s="86">
        <f>IF('Activos Consolidados'!P37="","",'Activos Consolidados'!P37)</f>
        <v>45282</v>
      </c>
      <c r="G42" s="85" t="str">
        <f>'Activos Consolidados'!R37</f>
        <v xml:space="preserve">EVALUACIÓN INDEPENDIENTE </v>
      </c>
      <c r="H42" s="85" t="str">
        <f>'Activos Consolidados'!S37</f>
        <v xml:space="preserve">EVALUACIÓN INDEPENDIENTE
GESTIÓN DOCUMENTAL
</v>
      </c>
      <c r="I42" s="85" t="str">
        <f>'Activos Consolidados'!AN37</f>
        <v>1) INFORMACIÓN PÚBLICA</v>
      </c>
      <c r="J42" s="85" t="str">
        <f>'Activos Consolidados'!AO37</f>
        <v>LEY 527 ARTÍCULO 27 Y 28
ARTÍCULO  27. "TODAS LAS PERSONAS TIENEN DERECHO A CONSULTAR LOS DOCUMENTOS DE ARCHIVOS PÚBLICOS Y A QUE SE LES EXPIDA COPIA DE LOS MISMOS, SIEMPRE QUE DICHOS DOCUMENTOS NO TENGAN CARÁCTER RESERVADO CONFORME A LA CONSTITUCIÓN O A LA LEY."</v>
      </c>
      <c r="K42" s="85" t="str">
        <f>'Activos Consolidados'!AP37</f>
        <v>LEY 527 ARTÍCULO 27 Y 28
ARTÍCULO  27. "TODAS LAS PERSONAS TIENEN DERECHO A CONSULTAR LOS DOCUMENTOS DE ARCHIVOS PÚBLICOS Y A QUE SE LES EXPIDA COPIA DE LOS MISMOS, SIEMPRE QUE DICHOS DOCUMENTOS NO TENGAN CARÁCTER RESERVADO CONFORME A LA CONSTITUCIÓN O A LA LEY."</v>
      </c>
      <c r="L42" s="85" t="str">
        <f>'Activos Consolidados'!AQ37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2" s="85" t="str">
        <f>'Activos Consolidados'!Z37</f>
        <v>NO APLICA</v>
      </c>
      <c r="N42" s="84">
        <f>IF('Activos Consolidados'!AC37="","",'Activos Consolidados'!AC37)</f>
        <v>45266</v>
      </c>
      <c r="O42" s="161">
        <f>'Activos Consolidados'!AA37</f>
        <v>45657</v>
      </c>
      <c r="P42" t="str">
        <f>'Activos Consolidados'!F37</f>
        <v>INFORMACIÓN</v>
      </c>
    </row>
    <row r="43" spans="1:16" ht="24.75" customHeight="1" x14ac:dyDescent="0.25">
      <c r="A43" s="85" t="e">
        <f>'Activos Consolidados'!#REF!</f>
        <v>#REF!</v>
      </c>
      <c r="B43" s="85" t="e">
        <f>'Activos Consolidados'!#REF!</f>
        <v>#REF!</v>
      </c>
      <c r="C43" s="85" t="e">
        <f>'Activos Consolidados'!#REF!</f>
        <v>#REF!</v>
      </c>
      <c r="D43" s="85" t="e">
        <f>'Activos Consolidados'!#REF!</f>
        <v>#REF!</v>
      </c>
      <c r="E43" s="85" t="e">
        <f>'Activos Consolidados'!#REF!</f>
        <v>#REF!</v>
      </c>
      <c r="F43" s="86" t="e">
        <f>IF('Activos Consolidados'!#REF!="","",'Activos Consolidados'!#REF!)</f>
        <v>#REF!</v>
      </c>
      <c r="G43" s="85" t="e">
        <f>'Activos Consolidados'!#REF!</f>
        <v>#REF!</v>
      </c>
      <c r="H43" s="85" t="e">
        <f>'Activos Consolidados'!#REF!</f>
        <v>#REF!</v>
      </c>
      <c r="I43" s="85" t="e">
        <f>'Activos Consolidados'!#REF!</f>
        <v>#REF!</v>
      </c>
      <c r="J43" s="85" t="e">
        <f>'Activos Consolidados'!#REF!</f>
        <v>#REF!</v>
      </c>
      <c r="K43" s="85" t="e">
        <f>'Activos Consolidados'!#REF!</f>
        <v>#REF!</v>
      </c>
      <c r="L43" s="85" t="e">
        <f>'Activos Consolidados'!#REF!</f>
        <v>#REF!</v>
      </c>
      <c r="M43" s="85" t="e">
        <f>'Activos Consolidados'!#REF!</f>
        <v>#REF!</v>
      </c>
      <c r="N43" s="84" t="e">
        <f>IF('Activos Consolidados'!#REF!="","",'Activos Consolidados'!#REF!)</f>
        <v>#REF!</v>
      </c>
      <c r="O43" s="161" t="e">
        <f>'Activos Consolidados'!#REF!</f>
        <v>#REF!</v>
      </c>
      <c r="P43" t="e">
        <f>'Activos Consolidados'!#REF!</f>
        <v>#REF!</v>
      </c>
    </row>
    <row r="44" spans="1:16" ht="24.75" customHeight="1" x14ac:dyDescent="0.25">
      <c r="A44" s="85" t="e">
        <f>'Activos Consolidados'!#REF!</f>
        <v>#REF!</v>
      </c>
      <c r="B44" s="85" t="e">
        <f>'Activos Consolidados'!#REF!</f>
        <v>#REF!</v>
      </c>
      <c r="C44" s="85" t="e">
        <f>'Activos Consolidados'!#REF!</f>
        <v>#REF!</v>
      </c>
      <c r="D44" s="85" t="e">
        <f>'Activos Consolidados'!#REF!</f>
        <v>#REF!</v>
      </c>
      <c r="E44" s="85" t="e">
        <f>'Activos Consolidados'!#REF!</f>
        <v>#REF!</v>
      </c>
      <c r="F44" s="86" t="e">
        <f>IF('Activos Consolidados'!#REF!="","",'Activos Consolidados'!#REF!)</f>
        <v>#REF!</v>
      </c>
      <c r="G44" s="85" t="e">
        <f>'Activos Consolidados'!#REF!</f>
        <v>#REF!</v>
      </c>
      <c r="H44" s="85" t="e">
        <f>'Activos Consolidados'!#REF!</f>
        <v>#REF!</v>
      </c>
      <c r="I44" s="85" t="e">
        <f>'Activos Consolidados'!#REF!</f>
        <v>#REF!</v>
      </c>
      <c r="J44" s="85" t="e">
        <f>'Activos Consolidados'!#REF!</f>
        <v>#REF!</v>
      </c>
      <c r="K44" s="85" t="e">
        <f>'Activos Consolidados'!#REF!</f>
        <v>#REF!</v>
      </c>
      <c r="L44" s="85" t="e">
        <f>'Activos Consolidados'!#REF!</f>
        <v>#REF!</v>
      </c>
      <c r="M44" s="85" t="e">
        <f>'Activos Consolidados'!#REF!</f>
        <v>#REF!</v>
      </c>
      <c r="N44" s="84" t="e">
        <f>IF('Activos Consolidados'!#REF!="","",'Activos Consolidados'!#REF!)</f>
        <v>#REF!</v>
      </c>
      <c r="O44" s="161" t="e">
        <f>'Activos Consolidados'!#REF!</f>
        <v>#REF!</v>
      </c>
      <c r="P44" t="e">
        <f>'Activos Consolidados'!#REF!</f>
        <v>#REF!</v>
      </c>
    </row>
    <row r="45" spans="1:16" ht="24.75" customHeight="1" x14ac:dyDescent="0.25">
      <c r="A45" s="85" t="e">
        <f>'Activos Consolidados'!#REF!</f>
        <v>#REF!</v>
      </c>
      <c r="B45" s="85" t="e">
        <f>'Activos Consolidados'!#REF!</f>
        <v>#REF!</v>
      </c>
      <c r="C45" s="85" t="e">
        <f>'Activos Consolidados'!#REF!</f>
        <v>#REF!</v>
      </c>
      <c r="D45" s="85" t="e">
        <f>'Activos Consolidados'!#REF!</f>
        <v>#REF!</v>
      </c>
      <c r="E45" s="85" t="e">
        <f>'Activos Consolidados'!#REF!</f>
        <v>#REF!</v>
      </c>
      <c r="F45" s="86" t="e">
        <f>IF('Activos Consolidados'!#REF!="","",'Activos Consolidados'!#REF!)</f>
        <v>#REF!</v>
      </c>
      <c r="G45" s="85" t="e">
        <f>'Activos Consolidados'!#REF!</f>
        <v>#REF!</v>
      </c>
      <c r="H45" s="85" t="e">
        <f>'Activos Consolidados'!#REF!</f>
        <v>#REF!</v>
      </c>
      <c r="I45" s="85" t="e">
        <f>'Activos Consolidados'!#REF!</f>
        <v>#REF!</v>
      </c>
      <c r="J45" s="85" t="e">
        <f>'Activos Consolidados'!#REF!</f>
        <v>#REF!</v>
      </c>
      <c r="K45" s="85" t="e">
        <f>'Activos Consolidados'!#REF!</f>
        <v>#REF!</v>
      </c>
      <c r="L45" s="85" t="e">
        <f>'Activos Consolidados'!#REF!</f>
        <v>#REF!</v>
      </c>
      <c r="M45" s="85" t="e">
        <f>'Activos Consolidados'!#REF!</f>
        <v>#REF!</v>
      </c>
      <c r="N45" s="84" t="e">
        <f>IF('Activos Consolidados'!#REF!="","",'Activos Consolidados'!#REF!)</f>
        <v>#REF!</v>
      </c>
      <c r="O45" s="161" t="e">
        <f>'Activos Consolidados'!#REF!</f>
        <v>#REF!</v>
      </c>
      <c r="P45" t="e">
        <f>'Activos Consolidados'!#REF!</f>
        <v>#REF!</v>
      </c>
    </row>
    <row r="46" spans="1:16" ht="24.75" customHeight="1" x14ac:dyDescent="0.25">
      <c r="A46" s="85" t="e">
        <f>'Activos Consolidados'!#REF!</f>
        <v>#REF!</v>
      </c>
      <c r="B46" s="85" t="e">
        <f>'Activos Consolidados'!#REF!</f>
        <v>#REF!</v>
      </c>
      <c r="C46" s="85" t="e">
        <f>'Activos Consolidados'!#REF!</f>
        <v>#REF!</v>
      </c>
      <c r="D46" s="85" t="e">
        <f>'Activos Consolidados'!#REF!</f>
        <v>#REF!</v>
      </c>
      <c r="E46" s="85" t="e">
        <f>'Activos Consolidados'!#REF!</f>
        <v>#REF!</v>
      </c>
      <c r="F46" s="86" t="e">
        <f>IF('Activos Consolidados'!#REF!="","",'Activos Consolidados'!#REF!)</f>
        <v>#REF!</v>
      </c>
      <c r="G46" s="85" t="e">
        <f>'Activos Consolidados'!#REF!</f>
        <v>#REF!</v>
      </c>
      <c r="H46" s="85" t="e">
        <f>'Activos Consolidados'!#REF!</f>
        <v>#REF!</v>
      </c>
      <c r="I46" s="85" t="e">
        <f>'Activos Consolidados'!#REF!</f>
        <v>#REF!</v>
      </c>
      <c r="J46" s="85" t="e">
        <f>'Activos Consolidados'!#REF!</f>
        <v>#REF!</v>
      </c>
      <c r="K46" s="85" t="e">
        <f>'Activos Consolidados'!#REF!</f>
        <v>#REF!</v>
      </c>
      <c r="L46" s="85" t="e">
        <f>'Activos Consolidados'!#REF!</f>
        <v>#REF!</v>
      </c>
      <c r="M46" s="85" t="e">
        <f>'Activos Consolidados'!#REF!</f>
        <v>#REF!</v>
      </c>
      <c r="N46" s="84" t="e">
        <f>IF('Activos Consolidados'!#REF!="","",'Activos Consolidados'!#REF!)</f>
        <v>#REF!</v>
      </c>
      <c r="O46" s="161" t="e">
        <f>'Activos Consolidados'!#REF!</f>
        <v>#REF!</v>
      </c>
      <c r="P46" t="e">
        <f>'Activos Consolidados'!#REF!</f>
        <v>#REF!</v>
      </c>
    </row>
    <row r="47" spans="1:16" ht="24.75" customHeight="1" x14ac:dyDescent="0.25">
      <c r="A47" s="85" t="e">
        <f>'Activos Consolidados'!#REF!</f>
        <v>#REF!</v>
      </c>
      <c r="B47" s="85" t="e">
        <f>'Activos Consolidados'!#REF!</f>
        <v>#REF!</v>
      </c>
      <c r="C47" s="85" t="e">
        <f>'Activos Consolidados'!#REF!</f>
        <v>#REF!</v>
      </c>
      <c r="D47" s="85" t="e">
        <f>'Activos Consolidados'!#REF!</f>
        <v>#REF!</v>
      </c>
      <c r="E47" s="85" t="e">
        <f>'Activos Consolidados'!#REF!</f>
        <v>#REF!</v>
      </c>
      <c r="F47" s="86" t="e">
        <f>IF('Activos Consolidados'!#REF!="","",'Activos Consolidados'!#REF!)</f>
        <v>#REF!</v>
      </c>
      <c r="G47" s="85" t="e">
        <f>'Activos Consolidados'!#REF!</f>
        <v>#REF!</v>
      </c>
      <c r="H47" s="85" t="e">
        <f>'Activos Consolidados'!#REF!</f>
        <v>#REF!</v>
      </c>
      <c r="I47" s="85" t="e">
        <f>'Activos Consolidados'!#REF!</f>
        <v>#REF!</v>
      </c>
      <c r="J47" s="85" t="e">
        <f>'Activos Consolidados'!#REF!</f>
        <v>#REF!</v>
      </c>
      <c r="K47" s="85" t="e">
        <f>'Activos Consolidados'!#REF!</f>
        <v>#REF!</v>
      </c>
      <c r="L47" s="85" t="e">
        <f>'Activos Consolidados'!#REF!</f>
        <v>#REF!</v>
      </c>
      <c r="M47" s="85" t="e">
        <f>'Activos Consolidados'!#REF!</f>
        <v>#REF!</v>
      </c>
      <c r="N47" s="84" t="e">
        <f>IF('Activos Consolidados'!#REF!="","",'Activos Consolidados'!#REF!)</f>
        <v>#REF!</v>
      </c>
      <c r="O47" s="161" t="e">
        <f>'Activos Consolidados'!#REF!</f>
        <v>#REF!</v>
      </c>
      <c r="P47" t="e">
        <f>'Activos Consolidados'!#REF!</f>
        <v>#REF!</v>
      </c>
    </row>
    <row r="48" spans="1:16" ht="24.75" customHeight="1" x14ac:dyDescent="0.25">
      <c r="A48" s="85" t="e">
        <f>'Activos Consolidados'!#REF!</f>
        <v>#REF!</v>
      </c>
      <c r="B48" s="85" t="e">
        <f>'Activos Consolidados'!#REF!</f>
        <v>#REF!</v>
      </c>
      <c r="C48" s="85" t="e">
        <f>'Activos Consolidados'!#REF!</f>
        <v>#REF!</v>
      </c>
      <c r="D48" s="85" t="e">
        <f>'Activos Consolidados'!#REF!</f>
        <v>#REF!</v>
      </c>
      <c r="E48" s="85" t="e">
        <f>'Activos Consolidados'!#REF!</f>
        <v>#REF!</v>
      </c>
      <c r="F48" s="86" t="e">
        <f>IF('Activos Consolidados'!#REF!="","",'Activos Consolidados'!#REF!)</f>
        <v>#REF!</v>
      </c>
      <c r="G48" s="85" t="e">
        <f>'Activos Consolidados'!#REF!</f>
        <v>#REF!</v>
      </c>
      <c r="H48" s="85" t="e">
        <f>'Activos Consolidados'!#REF!</f>
        <v>#REF!</v>
      </c>
      <c r="I48" s="85" t="e">
        <f>'Activos Consolidados'!#REF!</f>
        <v>#REF!</v>
      </c>
      <c r="J48" s="85" t="e">
        <f>'Activos Consolidados'!#REF!</f>
        <v>#REF!</v>
      </c>
      <c r="K48" s="85" t="e">
        <f>'Activos Consolidados'!#REF!</f>
        <v>#REF!</v>
      </c>
      <c r="L48" s="85" t="e">
        <f>'Activos Consolidados'!#REF!</f>
        <v>#REF!</v>
      </c>
      <c r="M48" s="85" t="e">
        <f>'Activos Consolidados'!#REF!</f>
        <v>#REF!</v>
      </c>
      <c r="N48" s="84" t="e">
        <f>IF('Activos Consolidados'!#REF!="","",'Activos Consolidados'!#REF!)</f>
        <v>#REF!</v>
      </c>
      <c r="O48" s="161" t="e">
        <f>'Activos Consolidados'!#REF!</f>
        <v>#REF!</v>
      </c>
      <c r="P48" t="e">
        <f>'Activos Consolidados'!#REF!</f>
        <v>#REF!</v>
      </c>
    </row>
    <row r="49" spans="1:16" ht="24.75" customHeight="1" x14ac:dyDescent="0.25">
      <c r="A49" s="85" t="e">
        <f>'Activos Consolidados'!#REF!</f>
        <v>#REF!</v>
      </c>
      <c r="B49" s="85" t="e">
        <f>'Activos Consolidados'!#REF!</f>
        <v>#REF!</v>
      </c>
      <c r="C49" s="85" t="e">
        <f>'Activos Consolidados'!#REF!</f>
        <v>#REF!</v>
      </c>
      <c r="D49" s="85" t="e">
        <f>'Activos Consolidados'!#REF!</f>
        <v>#REF!</v>
      </c>
      <c r="E49" s="85" t="e">
        <f>'Activos Consolidados'!#REF!</f>
        <v>#REF!</v>
      </c>
      <c r="F49" s="86" t="e">
        <f>IF('Activos Consolidados'!#REF!="","",'Activos Consolidados'!#REF!)</f>
        <v>#REF!</v>
      </c>
      <c r="G49" s="85" t="e">
        <f>'Activos Consolidados'!#REF!</f>
        <v>#REF!</v>
      </c>
      <c r="H49" s="85" t="e">
        <f>'Activos Consolidados'!#REF!</f>
        <v>#REF!</v>
      </c>
      <c r="I49" s="85" t="e">
        <f>'Activos Consolidados'!#REF!</f>
        <v>#REF!</v>
      </c>
      <c r="J49" s="85" t="e">
        <f>'Activos Consolidados'!#REF!</f>
        <v>#REF!</v>
      </c>
      <c r="K49" s="85" t="e">
        <f>'Activos Consolidados'!#REF!</f>
        <v>#REF!</v>
      </c>
      <c r="L49" s="85" t="e">
        <f>'Activos Consolidados'!#REF!</f>
        <v>#REF!</v>
      </c>
      <c r="M49" s="85" t="e">
        <f>'Activos Consolidados'!#REF!</f>
        <v>#REF!</v>
      </c>
      <c r="N49" s="84" t="e">
        <f>IF('Activos Consolidados'!#REF!="","",'Activos Consolidados'!#REF!)</f>
        <v>#REF!</v>
      </c>
      <c r="O49" s="161" t="e">
        <f>'Activos Consolidados'!#REF!</f>
        <v>#REF!</v>
      </c>
      <c r="P49" t="e">
        <f>'Activos Consolidados'!#REF!</f>
        <v>#REF!</v>
      </c>
    </row>
    <row r="50" spans="1:16" ht="24.75" customHeight="1" x14ac:dyDescent="0.25">
      <c r="A50" s="85" t="e">
        <f>'Activos Consolidados'!#REF!</f>
        <v>#REF!</v>
      </c>
      <c r="B50" s="85" t="e">
        <f>'Activos Consolidados'!#REF!</f>
        <v>#REF!</v>
      </c>
      <c r="C50" s="85" t="e">
        <f>'Activos Consolidados'!#REF!</f>
        <v>#REF!</v>
      </c>
      <c r="D50" s="85" t="e">
        <f>'Activos Consolidados'!#REF!</f>
        <v>#REF!</v>
      </c>
      <c r="E50" s="85" t="e">
        <f>'Activos Consolidados'!#REF!</f>
        <v>#REF!</v>
      </c>
      <c r="F50" s="86" t="e">
        <f>IF('Activos Consolidados'!#REF!="","",'Activos Consolidados'!#REF!)</f>
        <v>#REF!</v>
      </c>
      <c r="G50" s="85" t="e">
        <f>'Activos Consolidados'!#REF!</f>
        <v>#REF!</v>
      </c>
      <c r="H50" s="85" t="e">
        <f>'Activos Consolidados'!#REF!</f>
        <v>#REF!</v>
      </c>
      <c r="I50" s="85" t="e">
        <f>'Activos Consolidados'!#REF!</f>
        <v>#REF!</v>
      </c>
      <c r="J50" s="85" t="e">
        <f>'Activos Consolidados'!#REF!</f>
        <v>#REF!</v>
      </c>
      <c r="K50" s="85" t="e">
        <f>'Activos Consolidados'!#REF!</f>
        <v>#REF!</v>
      </c>
      <c r="L50" s="85" t="e">
        <f>'Activos Consolidados'!#REF!</f>
        <v>#REF!</v>
      </c>
      <c r="M50" s="85" t="e">
        <f>'Activos Consolidados'!#REF!</f>
        <v>#REF!</v>
      </c>
      <c r="N50" s="84" t="e">
        <f>IF('Activos Consolidados'!#REF!="","",'Activos Consolidados'!#REF!)</f>
        <v>#REF!</v>
      </c>
      <c r="O50" s="161" t="e">
        <f>'Activos Consolidados'!#REF!</f>
        <v>#REF!</v>
      </c>
      <c r="P50" t="e">
        <f>'Activos Consolidados'!#REF!</f>
        <v>#REF!</v>
      </c>
    </row>
    <row r="51" spans="1:16" ht="24.75" customHeight="1" x14ac:dyDescent="0.25">
      <c r="A51" s="85" t="e">
        <f>'Activos Consolidados'!#REF!</f>
        <v>#REF!</v>
      </c>
      <c r="B51" s="85" t="e">
        <f>'Activos Consolidados'!#REF!</f>
        <v>#REF!</v>
      </c>
      <c r="C51" s="85" t="e">
        <f>'Activos Consolidados'!#REF!</f>
        <v>#REF!</v>
      </c>
      <c r="D51" s="85" t="e">
        <f>'Activos Consolidados'!#REF!</f>
        <v>#REF!</v>
      </c>
      <c r="E51" s="85" t="e">
        <f>'Activos Consolidados'!#REF!</f>
        <v>#REF!</v>
      </c>
      <c r="F51" s="86" t="e">
        <f>IF('Activos Consolidados'!#REF!="","",'Activos Consolidados'!#REF!)</f>
        <v>#REF!</v>
      </c>
      <c r="G51" s="85" t="e">
        <f>'Activos Consolidados'!#REF!</f>
        <v>#REF!</v>
      </c>
      <c r="H51" s="85" t="e">
        <f>'Activos Consolidados'!#REF!</f>
        <v>#REF!</v>
      </c>
      <c r="I51" s="85" t="e">
        <f>'Activos Consolidados'!#REF!</f>
        <v>#REF!</v>
      </c>
      <c r="J51" s="85" t="e">
        <f>'Activos Consolidados'!#REF!</f>
        <v>#REF!</v>
      </c>
      <c r="K51" s="85" t="e">
        <f>'Activos Consolidados'!#REF!</f>
        <v>#REF!</v>
      </c>
      <c r="L51" s="85" t="e">
        <f>'Activos Consolidados'!#REF!</f>
        <v>#REF!</v>
      </c>
      <c r="M51" s="85" t="e">
        <f>'Activos Consolidados'!#REF!</f>
        <v>#REF!</v>
      </c>
      <c r="N51" s="84" t="e">
        <f>IF('Activos Consolidados'!#REF!="","",'Activos Consolidados'!#REF!)</f>
        <v>#REF!</v>
      </c>
      <c r="O51" s="161" t="e">
        <f>'Activos Consolidados'!#REF!</f>
        <v>#REF!</v>
      </c>
      <c r="P51" t="e">
        <f>'Activos Consolidados'!#REF!</f>
        <v>#REF!</v>
      </c>
    </row>
    <row r="52" spans="1:16" ht="24.75" customHeight="1" x14ac:dyDescent="0.25">
      <c r="A52" s="85" t="e">
        <f>'Activos Consolidados'!#REF!</f>
        <v>#REF!</v>
      </c>
      <c r="B52" s="85" t="e">
        <f>'Activos Consolidados'!#REF!</f>
        <v>#REF!</v>
      </c>
      <c r="C52" s="85" t="e">
        <f>'Activos Consolidados'!#REF!</f>
        <v>#REF!</v>
      </c>
      <c r="D52" s="85" t="e">
        <f>'Activos Consolidados'!#REF!</f>
        <v>#REF!</v>
      </c>
      <c r="E52" s="85" t="e">
        <f>'Activos Consolidados'!#REF!</f>
        <v>#REF!</v>
      </c>
      <c r="F52" s="86" t="e">
        <f>IF('Activos Consolidados'!#REF!="","",'Activos Consolidados'!#REF!)</f>
        <v>#REF!</v>
      </c>
      <c r="G52" s="85" t="e">
        <f>'Activos Consolidados'!#REF!</f>
        <v>#REF!</v>
      </c>
      <c r="H52" s="85" t="e">
        <f>'Activos Consolidados'!#REF!</f>
        <v>#REF!</v>
      </c>
      <c r="I52" s="85" t="e">
        <f>'Activos Consolidados'!#REF!</f>
        <v>#REF!</v>
      </c>
      <c r="J52" s="85" t="e">
        <f>'Activos Consolidados'!#REF!</f>
        <v>#REF!</v>
      </c>
      <c r="K52" s="85" t="e">
        <f>'Activos Consolidados'!#REF!</f>
        <v>#REF!</v>
      </c>
      <c r="L52" s="85" t="e">
        <f>'Activos Consolidados'!#REF!</f>
        <v>#REF!</v>
      </c>
      <c r="M52" s="85" t="e">
        <f>'Activos Consolidados'!#REF!</f>
        <v>#REF!</v>
      </c>
      <c r="N52" s="84" t="e">
        <f>IF('Activos Consolidados'!#REF!="","",'Activos Consolidados'!#REF!)</f>
        <v>#REF!</v>
      </c>
      <c r="O52" s="161" t="e">
        <f>'Activos Consolidados'!#REF!</f>
        <v>#REF!</v>
      </c>
      <c r="P52" t="e">
        <f>'Activos Consolidados'!#REF!</f>
        <v>#REF!</v>
      </c>
    </row>
    <row r="53" spans="1:16" ht="24.75" customHeight="1" x14ac:dyDescent="0.25">
      <c r="A53" s="85" t="e">
        <f>'Activos Consolidados'!#REF!</f>
        <v>#REF!</v>
      </c>
      <c r="B53" s="85" t="e">
        <f>'Activos Consolidados'!#REF!</f>
        <v>#REF!</v>
      </c>
      <c r="C53" s="85" t="e">
        <f>'Activos Consolidados'!#REF!</f>
        <v>#REF!</v>
      </c>
      <c r="D53" s="85" t="e">
        <f>'Activos Consolidados'!#REF!</f>
        <v>#REF!</v>
      </c>
      <c r="E53" s="85" t="e">
        <f>'Activos Consolidados'!#REF!</f>
        <v>#REF!</v>
      </c>
      <c r="F53" s="86" t="e">
        <f>IF('Activos Consolidados'!#REF!="","",'Activos Consolidados'!#REF!)</f>
        <v>#REF!</v>
      </c>
      <c r="G53" s="85" t="e">
        <f>'Activos Consolidados'!#REF!</f>
        <v>#REF!</v>
      </c>
      <c r="H53" s="85" t="e">
        <f>'Activos Consolidados'!#REF!</f>
        <v>#REF!</v>
      </c>
      <c r="I53" s="85" t="e">
        <f>'Activos Consolidados'!#REF!</f>
        <v>#REF!</v>
      </c>
      <c r="J53" s="85" t="e">
        <f>'Activos Consolidados'!#REF!</f>
        <v>#REF!</v>
      </c>
      <c r="K53" s="85" t="e">
        <f>'Activos Consolidados'!#REF!</f>
        <v>#REF!</v>
      </c>
      <c r="L53" s="85" t="e">
        <f>'Activos Consolidados'!#REF!</f>
        <v>#REF!</v>
      </c>
      <c r="M53" s="85" t="e">
        <f>'Activos Consolidados'!#REF!</f>
        <v>#REF!</v>
      </c>
      <c r="N53" s="84" t="e">
        <f>IF('Activos Consolidados'!#REF!="","",'Activos Consolidados'!#REF!)</f>
        <v>#REF!</v>
      </c>
      <c r="O53" s="161" t="e">
        <f>'Activos Consolidados'!#REF!</f>
        <v>#REF!</v>
      </c>
      <c r="P53" t="e">
        <f>'Activos Consolidados'!#REF!</f>
        <v>#REF!</v>
      </c>
    </row>
    <row r="54" spans="1:16" ht="24.75" customHeight="1" x14ac:dyDescent="0.25">
      <c r="A54" s="85" t="e">
        <f>'Activos Consolidados'!#REF!</f>
        <v>#REF!</v>
      </c>
      <c r="B54" s="85" t="e">
        <f>'Activos Consolidados'!#REF!</f>
        <v>#REF!</v>
      </c>
      <c r="C54" s="85" t="e">
        <f>'Activos Consolidados'!#REF!</f>
        <v>#REF!</v>
      </c>
      <c r="D54" s="85" t="e">
        <f>'Activos Consolidados'!#REF!</f>
        <v>#REF!</v>
      </c>
      <c r="E54" s="85" t="e">
        <f>'Activos Consolidados'!#REF!</f>
        <v>#REF!</v>
      </c>
      <c r="F54" s="86" t="e">
        <f>IF('Activos Consolidados'!#REF!="","",'Activos Consolidados'!#REF!)</f>
        <v>#REF!</v>
      </c>
      <c r="G54" s="85" t="e">
        <f>'Activos Consolidados'!#REF!</f>
        <v>#REF!</v>
      </c>
      <c r="H54" s="85" t="e">
        <f>'Activos Consolidados'!#REF!</f>
        <v>#REF!</v>
      </c>
      <c r="I54" s="85" t="e">
        <f>'Activos Consolidados'!#REF!</f>
        <v>#REF!</v>
      </c>
      <c r="J54" s="85" t="e">
        <f>'Activos Consolidados'!#REF!</f>
        <v>#REF!</v>
      </c>
      <c r="K54" s="85" t="e">
        <f>'Activos Consolidados'!#REF!</f>
        <v>#REF!</v>
      </c>
      <c r="L54" s="85" t="e">
        <f>'Activos Consolidados'!#REF!</f>
        <v>#REF!</v>
      </c>
      <c r="M54" s="85" t="e">
        <f>'Activos Consolidados'!#REF!</f>
        <v>#REF!</v>
      </c>
      <c r="N54" s="84" t="e">
        <f>IF('Activos Consolidados'!#REF!="","",'Activos Consolidados'!#REF!)</f>
        <v>#REF!</v>
      </c>
      <c r="O54" s="161" t="e">
        <f>'Activos Consolidados'!#REF!</f>
        <v>#REF!</v>
      </c>
      <c r="P54" t="e">
        <f>'Activos Consolidados'!#REF!</f>
        <v>#REF!</v>
      </c>
    </row>
    <row r="55" spans="1:16" ht="24.75" customHeight="1" x14ac:dyDescent="0.25">
      <c r="A55" s="85" t="e">
        <f>'Activos Consolidados'!#REF!</f>
        <v>#REF!</v>
      </c>
      <c r="B55" s="85" t="e">
        <f>'Activos Consolidados'!#REF!</f>
        <v>#REF!</v>
      </c>
      <c r="C55" s="85" t="e">
        <f>'Activos Consolidados'!#REF!</f>
        <v>#REF!</v>
      </c>
      <c r="D55" s="85" t="e">
        <f>'Activos Consolidados'!#REF!</f>
        <v>#REF!</v>
      </c>
      <c r="E55" s="85" t="e">
        <f>'Activos Consolidados'!#REF!</f>
        <v>#REF!</v>
      </c>
      <c r="F55" s="86" t="e">
        <f>IF('Activos Consolidados'!#REF!="","",'Activos Consolidados'!#REF!)</f>
        <v>#REF!</v>
      </c>
      <c r="G55" s="85" t="e">
        <f>'Activos Consolidados'!#REF!</f>
        <v>#REF!</v>
      </c>
      <c r="H55" s="85" t="e">
        <f>'Activos Consolidados'!#REF!</f>
        <v>#REF!</v>
      </c>
      <c r="I55" s="85" t="e">
        <f>'Activos Consolidados'!#REF!</f>
        <v>#REF!</v>
      </c>
      <c r="J55" s="85" t="e">
        <f>'Activos Consolidados'!#REF!</f>
        <v>#REF!</v>
      </c>
      <c r="K55" s="85" t="e">
        <f>'Activos Consolidados'!#REF!</f>
        <v>#REF!</v>
      </c>
      <c r="L55" s="85" t="e">
        <f>'Activos Consolidados'!#REF!</f>
        <v>#REF!</v>
      </c>
      <c r="M55" s="85" t="e">
        <f>'Activos Consolidados'!#REF!</f>
        <v>#REF!</v>
      </c>
      <c r="N55" s="84" t="e">
        <f>IF('Activos Consolidados'!#REF!="","",'Activos Consolidados'!#REF!)</f>
        <v>#REF!</v>
      </c>
      <c r="O55" s="161" t="e">
        <f>'Activos Consolidados'!#REF!</f>
        <v>#REF!</v>
      </c>
      <c r="P55" t="e">
        <f>'Activos Consolidados'!#REF!</f>
        <v>#REF!</v>
      </c>
    </row>
    <row r="56" spans="1:16" ht="24.75" customHeight="1" x14ac:dyDescent="0.25">
      <c r="A56" s="85" t="e">
        <f>'Activos Consolidados'!#REF!</f>
        <v>#REF!</v>
      </c>
      <c r="B56" s="85" t="e">
        <f>'Activos Consolidados'!#REF!</f>
        <v>#REF!</v>
      </c>
      <c r="C56" s="85" t="e">
        <f>'Activos Consolidados'!#REF!</f>
        <v>#REF!</v>
      </c>
      <c r="D56" s="85" t="e">
        <f>'Activos Consolidados'!#REF!</f>
        <v>#REF!</v>
      </c>
      <c r="E56" s="85" t="e">
        <f>'Activos Consolidados'!#REF!</f>
        <v>#REF!</v>
      </c>
      <c r="F56" s="86" t="e">
        <f>IF('Activos Consolidados'!#REF!="","",'Activos Consolidados'!#REF!)</f>
        <v>#REF!</v>
      </c>
      <c r="G56" s="85" t="e">
        <f>'Activos Consolidados'!#REF!</f>
        <v>#REF!</v>
      </c>
      <c r="H56" s="85" t="e">
        <f>'Activos Consolidados'!#REF!</f>
        <v>#REF!</v>
      </c>
      <c r="I56" s="85" t="e">
        <f>'Activos Consolidados'!#REF!</f>
        <v>#REF!</v>
      </c>
      <c r="J56" s="85" t="e">
        <f>'Activos Consolidados'!#REF!</f>
        <v>#REF!</v>
      </c>
      <c r="K56" s="85" t="e">
        <f>'Activos Consolidados'!#REF!</f>
        <v>#REF!</v>
      </c>
      <c r="L56" s="85" t="e">
        <f>'Activos Consolidados'!#REF!</f>
        <v>#REF!</v>
      </c>
      <c r="M56" s="85" t="e">
        <f>'Activos Consolidados'!#REF!</f>
        <v>#REF!</v>
      </c>
      <c r="N56" s="84" t="e">
        <f>IF('Activos Consolidados'!#REF!="","",'Activos Consolidados'!#REF!)</f>
        <v>#REF!</v>
      </c>
      <c r="O56" s="161" t="e">
        <f>'Activos Consolidados'!#REF!</f>
        <v>#REF!</v>
      </c>
      <c r="P56" t="e">
        <f>'Activos Consolidados'!#REF!</f>
        <v>#REF!</v>
      </c>
    </row>
    <row r="57" spans="1:16" ht="24.75" customHeight="1" x14ac:dyDescent="0.25">
      <c r="A57" s="85" t="e">
        <f>'Activos Consolidados'!#REF!</f>
        <v>#REF!</v>
      </c>
      <c r="B57" s="85" t="e">
        <f>'Activos Consolidados'!#REF!</f>
        <v>#REF!</v>
      </c>
      <c r="C57" s="85" t="e">
        <f>'Activos Consolidados'!#REF!</f>
        <v>#REF!</v>
      </c>
      <c r="D57" s="85" t="e">
        <f>'Activos Consolidados'!#REF!</f>
        <v>#REF!</v>
      </c>
      <c r="E57" s="85" t="e">
        <f>'Activos Consolidados'!#REF!</f>
        <v>#REF!</v>
      </c>
      <c r="F57" s="86" t="e">
        <f>IF('Activos Consolidados'!#REF!="","",'Activos Consolidados'!#REF!)</f>
        <v>#REF!</v>
      </c>
      <c r="G57" s="85" t="e">
        <f>'Activos Consolidados'!#REF!</f>
        <v>#REF!</v>
      </c>
      <c r="H57" s="85" t="e">
        <f>'Activos Consolidados'!#REF!</f>
        <v>#REF!</v>
      </c>
      <c r="I57" s="85" t="e">
        <f>'Activos Consolidados'!#REF!</f>
        <v>#REF!</v>
      </c>
      <c r="J57" s="85" t="e">
        <f>'Activos Consolidados'!#REF!</f>
        <v>#REF!</v>
      </c>
      <c r="K57" s="85" t="e">
        <f>'Activos Consolidados'!#REF!</f>
        <v>#REF!</v>
      </c>
      <c r="L57" s="85" t="e">
        <f>'Activos Consolidados'!#REF!</f>
        <v>#REF!</v>
      </c>
      <c r="M57" s="85" t="e">
        <f>'Activos Consolidados'!#REF!</f>
        <v>#REF!</v>
      </c>
      <c r="N57" s="84" t="e">
        <f>IF('Activos Consolidados'!#REF!="","",'Activos Consolidados'!#REF!)</f>
        <v>#REF!</v>
      </c>
      <c r="O57" s="161" t="e">
        <f>'Activos Consolidados'!#REF!</f>
        <v>#REF!</v>
      </c>
      <c r="P57" t="e">
        <f>'Activos Consolidados'!#REF!</f>
        <v>#REF!</v>
      </c>
    </row>
    <row r="58" spans="1:16" ht="24.75" customHeight="1" x14ac:dyDescent="0.25">
      <c r="A58" s="85" t="e">
        <f>'Activos Consolidados'!#REF!</f>
        <v>#REF!</v>
      </c>
      <c r="B58" s="85" t="e">
        <f>'Activos Consolidados'!#REF!</f>
        <v>#REF!</v>
      </c>
      <c r="C58" s="85" t="e">
        <f>'Activos Consolidados'!#REF!</f>
        <v>#REF!</v>
      </c>
      <c r="D58" s="85" t="e">
        <f>'Activos Consolidados'!#REF!</f>
        <v>#REF!</v>
      </c>
      <c r="E58" s="85" t="e">
        <f>'Activos Consolidados'!#REF!</f>
        <v>#REF!</v>
      </c>
      <c r="F58" s="86" t="e">
        <f>IF('Activos Consolidados'!#REF!="","",'Activos Consolidados'!#REF!)</f>
        <v>#REF!</v>
      </c>
      <c r="G58" s="85" t="e">
        <f>'Activos Consolidados'!#REF!</f>
        <v>#REF!</v>
      </c>
      <c r="H58" s="85" t="e">
        <f>'Activos Consolidados'!#REF!</f>
        <v>#REF!</v>
      </c>
      <c r="I58" s="85" t="e">
        <f>'Activos Consolidados'!#REF!</f>
        <v>#REF!</v>
      </c>
      <c r="J58" s="85" t="e">
        <f>'Activos Consolidados'!#REF!</f>
        <v>#REF!</v>
      </c>
      <c r="K58" s="85" t="e">
        <f>'Activos Consolidados'!#REF!</f>
        <v>#REF!</v>
      </c>
      <c r="L58" s="85" t="e">
        <f>'Activos Consolidados'!#REF!</f>
        <v>#REF!</v>
      </c>
      <c r="M58" s="85" t="e">
        <f>'Activos Consolidados'!#REF!</f>
        <v>#REF!</v>
      </c>
      <c r="N58" s="84" t="e">
        <f>IF('Activos Consolidados'!#REF!="","",'Activos Consolidados'!#REF!)</f>
        <v>#REF!</v>
      </c>
      <c r="O58" s="161" t="e">
        <f>'Activos Consolidados'!#REF!</f>
        <v>#REF!</v>
      </c>
      <c r="P58" t="e">
        <f>'Activos Consolidados'!#REF!</f>
        <v>#REF!</v>
      </c>
    </row>
    <row r="59" spans="1:16" ht="24.75" customHeight="1" x14ac:dyDescent="0.25">
      <c r="A59" s="85" t="str">
        <f>'Activos Consolidados'!G38</f>
        <v>ACTAS</v>
      </c>
      <c r="B59" s="85" t="str">
        <f>'Activos Consolidados'!H38</f>
        <v xml:space="preserve">Actas del comité de convivencia laboral </v>
      </c>
      <c r="C59" s="85" t="str">
        <f>'Activos Consolidados'!I38</f>
        <v>Documento en el que se relacionan los temas tratados y acordados por el Comité de Convivencia Laboral, según lo descrito en la Resolución 652 de 2012</v>
      </c>
      <c r="D59" s="85" t="str">
        <f>'Activos Consolidados'!J38</f>
        <v>CASTELLANO</v>
      </c>
      <c r="E59" s="85" t="str">
        <f>'Activos Consolidados'!K38</f>
        <v>FÍSICO Y ELECTRÓNICO</v>
      </c>
      <c r="F59" s="86">
        <f>IF('Activos Consolidados'!P38="","",'Activos Consolidados'!P38)</f>
        <v>44239</v>
      </c>
      <c r="G59" s="85" t="str">
        <f>'Activos Consolidados'!R38</f>
        <v>SECRETARÍA GENERAL</v>
      </c>
      <c r="H59" s="85" t="str">
        <f>'Activos Consolidados'!S38</f>
        <v>SECRETARÍA GENERAL</v>
      </c>
      <c r="I59" s="85" t="str">
        <f>'Activos Consolidados'!AN38</f>
        <v>3) INFORMACIÓN PÚBLICA RESERVADA</v>
      </c>
      <c r="J59" s="85" t="e">
        <f>'Activos Consolidados'!AO38</f>
        <v>#N/A</v>
      </c>
      <c r="K59" s="85" t="e">
        <f>'Activos Consolidados'!AP38</f>
        <v>#N/A</v>
      </c>
      <c r="L59" s="85" t="e">
        <f>'Activos Consolidados'!AQ38</f>
        <v>#N/A</v>
      </c>
      <c r="M59" s="85" t="str">
        <f>'Activos Consolidados'!Z38</f>
        <v>PARCIAL</v>
      </c>
      <c r="N59" s="84">
        <f>IF('Activos Consolidados'!AC38="","",'Activos Consolidados'!AC38)</f>
        <v>45266</v>
      </c>
      <c r="O59" s="161">
        <f>'Activos Consolidados'!AA38</f>
        <v>45657</v>
      </c>
      <c r="P59" t="str">
        <f>'Activos Consolidados'!F38</f>
        <v>INFORMACIÓN</v>
      </c>
    </row>
    <row r="60" spans="1:16" ht="24.75" customHeight="1" x14ac:dyDescent="0.25">
      <c r="A60" s="85" t="str">
        <f>'Activos Consolidados'!G40</f>
        <v>ACTAS</v>
      </c>
      <c r="B60" s="85" t="str">
        <f>'Activos Consolidados'!H40</f>
        <v xml:space="preserve">Actas del comité paritario de seguridad y salud en el trabajo - Comité Copas  </v>
      </c>
      <c r="C60" s="85" t="str">
        <f>'Activos Consolidados'!I40</f>
        <v>Documento en el que se relacionan los temas tratados y acordados por el Comité Paritario de Salud y Seguridad en el trabajo en razón a lo establecido en la Resolución 2013 de 1986 funciones establecidas</v>
      </c>
      <c r="D60" s="85" t="str">
        <f>'Activos Consolidados'!J40</f>
        <v>CASTELLANO</v>
      </c>
      <c r="E60" s="85" t="str">
        <f>'Activos Consolidados'!K40</f>
        <v>ELECTRÓNICO</v>
      </c>
      <c r="F60" s="86">
        <f>IF('Activos Consolidados'!P40="","",'Activos Consolidados'!P40)</f>
        <v>44927</v>
      </c>
      <c r="G60" s="85" t="str">
        <f>'Activos Consolidados'!R40</f>
        <v xml:space="preserve">TALENTO HUMANO </v>
      </c>
      <c r="H60" s="85" t="str">
        <f>'Activos Consolidados'!S40</f>
        <v>TALENTO HUMANO 
GESTIÓN DOCUMENTAL</v>
      </c>
      <c r="I60" s="85" t="str">
        <f>'Activos Consolidados'!AN40</f>
        <v>2) INFORMACIÓN PÚBLICA CLASIFICADA</v>
      </c>
      <c r="J60" s="85" t="e">
        <f>'Activos Consolidados'!AO40</f>
        <v>#N/A</v>
      </c>
      <c r="K60" s="85" t="e">
        <f>'Activos Consolidados'!AP40</f>
        <v>#N/A</v>
      </c>
      <c r="L60" s="85" t="e">
        <f>'Activos Consolidados'!AQ40</f>
        <v>#N/A</v>
      </c>
      <c r="M60" s="85" t="str">
        <f>'Activos Consolidados'!Z40</f>
        <v>NO APLICA</v>
      </c>
      <c r="N60" s="84">
        <f>IF('Activos Consolidados'!AC40="","",'Activos Consolidados'!AC40)</f>
        <v>45266</v>
      </c>
      <c r="O60" s="161">
        <f>'Activos Consolidados'!AA40</f>
        <v>45657</v>
      </c>
      <c r="P60" t="str">
        <f>'Activos Consolidados'!F40</f>
        <v>INFORMACIÓN</v>
      </c>
    </row>
    <row r="61" spans="1:16" ht="24.75" customHeight="1" x14ac:dyDescent="0.25">
      <c r="A61" s="85" t="str">
        <f>'Activos Consolidados'!G41</f>
        <v>ACTAS</v>
      </c>
      <c r="B61" s="85" t="str">
        <f>'Activos Consolidados'!H41</f>
        <v xml:space="preserve">Actas de la comisión de personal </v>
      </c>
      <c r="C61" s="85" t="str">
        <f>'Activos Consolidados'!I41</f>
        <v>Documento en el que se relacionan los temas tratados y acordados por la Comisión de Personal en razón a las funciones establecidas en el Artículo 16 de la Ley 909 de 2004 y el artículo 2.2.18.8.1 del Decreto 1083 de 2015.</v>
      </c>
      <c r="D61" s="85" t="str">
        <f>'Activos Consolidados'!J41</f>
        <v>CASTELLANO</v>
      </c>
      <c r="E61" s="85" t="str">
        <f>'Activos Consolidados'!K41</f>
        <v>ELECTRÓNICO</v>
      </c>
      <c r="F61" s="86">
        <f>IF('Activos Consolidados'!P41="","",'Activos Consolidados'!P41)</f>
        <v>41542</v>
      </c>
      <c r="G61" s="85" t="str">
        <f>'Activos Consolidados'!R41</f>
        <v xml:space="preserve">COMISIÓN DE PERSONAL </v>
      </c>
      <c r="H61" s="85" t="str">
        <f>'Activos Consolidados'!S41</f>
        <v>COMISIÓN DE PERSONAL 
GESTIÓN DOCUMENTAL</v>
      </c>
      <c r="I61" s="85" t="str">
        <f>'Activos Consolidados'!AN41</f>
        <v>3) INFORMACIÓN PÚBLICA RESERVADA</v>
      </c>
      <c r="J61" s="85" t="e">
        <f>'Activos Consolidados'!AO41</f>
        <v>#N/A</v>
      </c>
      <c r="K61" s="85" t="e">
        <f>'Activos Consolidados'!AP41</f>
        <v>#N/A</v>
      </c>
      <c r="L61" s="85" t="e">
        <f>'Activos Consolidados'!AQ41</f>
        <v>#N/A</v>
      </c>
      <c r="M61" s="85" t="str">
        <f>'Activos Consolidados'!Z41</f>
        <v>PARCIAL</v>
      </c>
      <c r="N61" s="84">
        <f>IF('Activos Consolidados'!AC41="","",'Activos Consolidados'!AC41)</f>
        <v>45266</v>
      </c>
      <c r="O61" s="161">
        <f>'Activos Consolidados'!AA41</f>
        <v>45657</v>
      </c>
      <c r="P61" t="str">
        <f>'Activos Consolidados'!F41</f>
        <v>INFORMACIÓN</v>
      </c>
    </row>
    <row r="62" spans="1:16" ht="24.75" customHeight="1" x14ac:dyDescent="0.25">
      <c r="A62" s="85" t="str">
        <f>'Activos Consolidados'!G42</f>
        <v>HISTORIAS LABORALES</v>
      </c>
      <c r="B62" s="85" t="str">
        <f>'Activos Consolidados'!H42</f>
        <v>N/A</v>
      </c>
      <c r="C62" s="85" t="str">
        <f>'Activos Consolidados'!I42</f>
        <v>Manejo y acceso reservado por parte de los funcionarios de talento humano en donde se conservan cronológicamente todos los documentos de carácter administrativo relacionados con el vínculo laboral que se establece entre el funcionario y la entidad.</v>
      </c>
      <c r="D62" s="85" t="str">
        <f>'Activos Consolidados'!J42</f>
        <v>CASTELLANO</v>
      </c>
      <c r="E62" s="85" t="str">
        <f>'Activos Consolidados'!K42</f>
        <v>FÍSICO Y ELECTRÓNICO</v>
      </c>
      <c r="F62" s="86">
        <f>IF('Activos Consolidados'!P42="","",'Activos Consolidados'!P42)</f>
        <v>41270</v>
      </c>
      <c r="G62" s="85" t="str">
        <f>'Activos Consolidados'!R42</f>
        <v>SECRETARÍA GENERAL</v>
      </c>
      <c r="H62" s="85" t="str">
        <f>'Activos Consolidados'!S42</f>
        <v>SECRETARÍA GENERAL</v>
      </c>
      <c r="I62" s="85" t="str">
        <f>'Activos Consolidados'!AN42</f>
        <v>3) INFORMACIÓN PÚBLICA RESERVADA</v>
      </c>
      <c r="J62" s="85" t="e">
        <f>'Activos Consolidados'!AO42</f>
        <v>#N/A</v>
      </c>
      <c r="K62" s="85" t="e">
        <f>'Activos Consolidados'!AP42</f>
        <v>#N/A</v>
      </c>
      <c r="L62" s="85" t="e">
        <f>'Activos Consolidados'!AQ42</f>
        <v>#N/A</v>
      </c>
      <c r="M62" s="85" t="str">
        <f>'Activos Consolidados'!Z42</f>
        <v>PARCIAL</v>
      </c>
      <c r="N62" s="84">
        <f>IF('Activos Consolidados'!AC42="","",'Activos Consolidados'!AC42)</f>
        <v>45266</v>
      </c>
      <c r="O62" s="161">
        <f>'Activos Consolidados'!AA42</f>
        <v>45657</v>
      </c>
      <c r="P62" t="str">
        <f>'Activos Consolidados'!F42</f>
        <v>INFORMACIÓN</v>
      </c>
    </row>
    <row r="63" spans="1:16" ht="24.75" customHeight="1" x14ac:dyDescent="0.25">
      <c r="A63" s="85" t="str">
        <f>'Activos Consolidados'!G43</f>
        <v>MANUALES</v>
      </c>
      <c r="B63" s="85" t="str">
        <f>'Activos Consolidados'!H43</f>
        <v>Manuales específicos de funciones y competencias laborales</v>
      </c>
      <c r="C63" s="85" t="str">
        <f>'Activos Consolidados'!I43</f>
        <v>Herramienta de gestión de talento humano que permite establecer las funciones y competencias laborales de los empleos que conforman la planta de personal de la UPRA, la cual es formalizada por medio de acto administrativo; así como los requerimientos de conocimiento, experiencia y demás competencias exigidas para el desempeño de estos.</v>
      </c>
      <c r="D63" s="85" t="str">
        <f>'Activos Consolidados'!J43</f>
        <v>CASTELLANO</v>
      </c>
      <c r="E63" s="85" t="str">
        <f>'Activos Consolidados'!K43</f>
        <v>ELECTRÓNICO</v>
      </c>
      <c r="F63" s="86">
        <f>IF('Activos Consolidados'!P43="","",'Activos Consolidados'!P43)</f>
        <v>41418</v>
      </c>
      <c r="G63" s="85" t="str">
        <f>'Activos Consolidados'!R43</f>
        <v>SECRETARÍA GENERAL</v>
      </c>
      <c r="H63" s="85" t="str">
        <f>'Activos Consolidados'!S43</f>
        <v>SECRETARÍA GENERAL</v>
      </c>
      <c r="I63" s="85" t="str">
        <f>'Activos Consolidados'!AN43</f>
        <v>1) INFORMACIÓN PÚBLICA</v>
      </c>
      <c r="J63" s="85" t="str">
        <f>'Activos Consolidados'!AO43</f>
        <v>LEY 527 ARTÍCULO 27 Y 28
ARTÍCULO  27. "TODAS LAS PERSONAS TIENEN DERECHO A CONSULTAR LOS DOCUMENTOS DE ARCHIVOS PÚBLICOS Y A QUE SE LES EXPIDA COPIA DE LOS MISMOS, SIEMPRE QUE DICHOS DOCUMENTOS NO TENGAN CARÁCTER RESERVADO CONFORME A LA CONSTITUCIÓN O A LA LEY."</v>
      </c>
      <c r="K63" s="85" t="str">
        <f>'Activos Consolidados'!AP43</f>
        <v>LEY 527 ARTÍCULO 27 Y 28
ARTÍCULO  27. "TODAS LAS PERSONAS TIENEN DERECHO A CONSULTAR LOS DOCUMENTOS DE ARCHIVOS PÚBLICOS Y A QUE SE LES EXPIDA COPIA DE LOS MISMOS, SIEMPRE QUE DICHOS DOCUMENTOS NO TENGAN CARÁCTER RESERVADO CONFORME A LA CONSTITUCIÓN O A LA LEY."</v>
      </c>
      <c r="L63" s="85" t="str">
        <f>'Activos Consolidados'!AQ43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63" s="85" t="str">
        <f>'Activos Consolidados'!Z43</f>
        <v>NO APLICA</v>
      </c>
      <c r="N63" s="84">
        <f>IF('Activos Consolidados'!AC43="","",'Activos Consolidados'!AC43)</f>
        <v>45266</v>
      </c>
      <c r="O63" s="161">
        <f>'Activos Consolidados'!AA43</f>
        <v>45657</v>
      </c>
      <c r="P63" t="str">
        <f>'Activos Consolidados'!F43</f>
        <v>INFORMACIÓN</v>
      </c>
    </row>
    <row r="64" spans="1:16" ht="24.75" customHeight="1" x14ac:dyDescent="0.25">
      <c r="A64" s="85" t="str">
        <f>'Activos Consolidados'!G44</f>
        <v>NÓMINA</v>
      </c>
      <c r="B64" s="85" t="str">
        <f>'Activos Consolidados'!H44</f>
        <v>N/A</v>
      </c>
      <c r="C64" s="85" t="str">
        <f>'Activos Consolidados'!I44</f>
        <v>Relación de pago en la cual se registran los salarios y las novedades de un periodo determinado, que realiza la UPRA a sus funcionarios.</v>
      </c>
      <c r="D64" s="85" t="str">
        <f>'Activos Consolidados'!J44</f>
        <v>CASTELLANO</v>
      </c>
      <c r="E64" s="85" t="str">
        <f>'Activos Consolidados'!K44</f>
        <v>ELECTRÓNICO</v>
      </c>
      <c r="F64" s="86">
        <f>IF('Activos Consolidados'!P44="","",'Activos Consolidados'!P44)</f>
        <v>41270</v>
      </c>
      <c r="G64" s="85" t="str">
        <f>'Activos Consolidados'!R44</f>
        <v>SECRETARÍA GENERAL</v>
      </c>
      <c r="H64" s="85" t="str">
        <f>'Activos Consolidados'!S44</f>
        <v>SECRETARÍA GENERAL</v>
      </c>
      <c r="I64" s="85" t="str">
        <f>'Activos Consolidados'!AN44</f>
        <v>3) INFORMACIÓN PÚBLICA RESERVADA</v>
      </c>
      <c r="J64" s="85" t="e">
        <f>'Activos Consolidados'!AO44</f>
        <v>#N/A</v>
      </c>
      <c r="K64" s="85" t="e">
        <f>'Activos Consolidados'!AP44</f>
        <v>#N/A</v>
      </c>
      <c r="L64" s="85" t="e">
        <f>'Activos Consolidados'!AQ44</f>
        <v>#N/A</v>
      </c>
      <c r="M64" s="85" t="str">
        <f>'Activos Consolidados'!Z44</f>
        <v>NO APLICA</v>
      </c>
      <c r="N64" s="84">
        <f>IF('Activos Consolidados'!AC44="","",'Activos Consolidados'!AC44)</f>
        <v>45266</v>
      </c>
      <c r="O64" s="161">
        <f>'Activos Consolidados'!AA44</f>
        <v>45657</v>
      </c>
      <c r="P64" t="str">
        <f>'Activos Consolidados'!F44</f>
        <v>INFORMACIÓN</v>
      </c>
    </row>
    <row r="65" spans="1:16" ht="24.75" customHeight="1" x14ac:dyDescent="0.25">
      <c r="A65" s="85" t="str">
        <f>'Activos Consolidados'!G45</f>
        <v>PLANES</v>
      </c>
      <c r="B65" s="85" t="str">
        <f>'Activos Consolidados'!H45</f>
        <v>Programa Institucional de Incentivos</v>
      </c>
      <c r="C65" s="85" t="str">
        <f>'Activos Consolidados'!I45</f>
        <v xml:space="preserve">En el que se señala los incentivos pecuarios y no pecuarios para todos los servidores públicos y sus familias. </v>
      </c>
      <c r="D65" s="85" t="str">
        <f>'Activos Consolidados'!J45</f>
        <v>CASTELLANO</v>
      </c>
      <c r="E65" s="85" t="str">
        <f>'Activos Consolidados'!K45</f>
        <v>ELECTRÓNICO</v>
      </c>
      <c r="F65" s="86">
        <f>IF('Activos Consolidados'!P45="","",'Activos Consolidados'!P45)</f>
        <v>42136</v>
      </c>
      <c r="G65" s="85" t="str">
        <f>'Activos Consolidados'!R45</f>
        <v xml:space="preserve">SECRETARÍA GENERAL
TALENTO HUMANO </v>
      </c>
      <c r="H65" s="85" t="str">
        <f>'Activos Consolidados'!S45</f>
        <v xml:space="preserve">SECRETARÍA GENERAL
TALENTO HUMANO </v>
      </c>
      <c r="I65" s="85" t="str">
        <f>'Activos Consolidados'!AN45</f>
        <v>1) INFORMACIÓN PÚBLICA</v>
      </c>
      <c r="J65" s="85" t="str">
        <f>'Activos Consolidados'!AO45</f>
        <v>LEY 527 ARTÍCULO 27 Y 28
ARTÍCULO  27. "TODAS LAS PERSONAS TIENEN DERECHO A CONSULTAR LOS DOCUMENTOS DE ARCHIVOS PÚBLICOS Y A QUE SE LES EXPIDA COPIA DE LOS MISMOS, SIEMPRE QUE DICHOS DOCUMENTOS NO TENGAN CARÁCTER RESERVADO CONFORME A LA CONSTITUCIÓN O A LA LEY."</v>
      </c>
      <c r="K65" s="85" t="str">
        <f>'Activos Consolidados'!AP45</f>
        <v>LEY 527 ARTÍCULO 27 Y 28
ARTÍCULO  27. "TODAS LAS PERSONAS TIENEN DERECHO A CONSULTAR LOS DOCUMENTOS DE ARCHIVOS PÚBLICOS Y A QUE SE LES EXPIDA COPIA DE LOS MISMOS, SIEMPRE QUE DICHOS DOCUMENTOS NO TENGAN CARÁCTER RESERVADO CONFORME A LA CONSTITUCIÓN O A LA LEY."</v>
      </c>
      <c r="L65" s="85" t="str">
        <f>'Activos Consolidados'!AQ45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65" s="85" t="str">
        <f>'Activos Consolidados'!Z45</f>
        <v>NO APLICA</v>
      </c>
      <c r="N65" s="84">
        <f>IF('Activos Consolidados'!AC45="","",'Activos Consolidados'!AC45)</f>
        <v>45266</v>
      </c>
      <c r="O65" s="161">
        <f>'Activos Consolidados'!AA45</f>
        <v>45657</v>
      </c>
      <c r="P65" t="str">
        <f>'Activos Consolidados'!F45</f>
        <v>INFORMACIÓN</v>
      </c>
    </row>
    <row r="66" spans="1:16" ht="24.75" customHeight="1" x14ac:dyDescent="0.25">
      <c r="A66" s="85" t="str">
        <f>'Activos Consolidados'!G46</f>
        <v>PLANES</v>
      </c>
      <c r="B66" s="85" t="str">
        <f>'Activos Consolidados'!H46</f>
        <v xml:space="preserve">Programa Institucional de Capacitación </v>
      </c>
      <c r="C66" s="85" t="str">
        <f>'Activos Consolidados'!I46</f>
        <v>Documento en el que se planean las  acciones de capacitación y formación que facilitan, desde la aplicación de los lineamientos del Plan Nacional de Formación y Capacitación – PNFC 2023 – 2030, el desarrollo y mejora de las competencias de los servidores públicos de la UPRA durante su ciclo de vida de servicio público (ingreso, desarrollo y retiro), a través de la ejecución de actividades de inducción, entrenamiento en puesto de trabajo, capacitación formal y no formal y fortalecimiento de habilidades blandas, atendiendo las disposiciones establecidas en la normativa vigente</v>
      </c>
      <c r="D66" s="85" t="str">
        <f>'Activos Consolidados'!J46</f>
        <v>CASTELLANO</v>
      </c>
      <c r="E66" s="85" t="str">
        <f>'Activos Consolidados'!K46</f>
        <v>FÍSICO Y ELECTRÓNICO</v>
      </c>
      <c r="F66" s="86">
        <f>IF('Activos Consolidados'!P46="","",'Activos Consolidados'!P46)</f>
        <v>45292</v>
      </c>
      <c r="G66" s="85" t="str">
        <f>'Activos Consolidados'!R46</f>
        <v xml:space="preserve">TALENTO HUMANO </v>
      </c>
      <c r="H66" s="85" t="str">
        <f>'Activos Consolidados'!S46</f>
        <v>TALENTO HUMANO 
GESTIÓN DOCUMENTAL
COMUNICACIONES</v>
      </c>
      <c r="I66" s="85" t="str">
        <f>'Activos Consolidados'!AN46</f>
        <v>2) INFORMACIÓN PÚBLICA CLASIFICADA</v>
      </c>
      <c r="J66" s="85" t="e">
        <f>'Activos Consolidados'!AO46</f>
        <v>#N/A</v>
      </c>
      <c r="K66" s="85" t="e">
        <f>'Activos Consolidados'!AP46</f>
        <v>#N/A</v>
      </c>
      <c r="L66" s="85" t="e">
        <f>'Activos Consolidados'!AQ46</f>
        <v>#N/A</v>
      </c>
      <c r="M66" s="85" t="str">
        <f>'Activos Consolidados'!Z46</f>
        <v>NO APLICA</v>
      </c>
      <c r="N66" s="84">
        <f>IF('Activos Consolidados'!AC46="","",'Activos Consolidados'!AC46)</f>
        <v>45266</v>
      </c>
      <c r="O66" s="161">
        <f>'Activos Consolidados'!AA46</f>
        <v>45657</v>
      </c>
      <c r="P66" t="str">
        <f>'Activos Consolidados'!F46</f>
        <v>INFORMACIÓN</v>
      </c>
    </row>
    <row r="67" spans="1:16" ht="24.75" customHeight="1" x14ac:dyDescent="0.25">
      <c r="A67" s="85" t="str">
        <f>'Activos Consolidados'!G47</f>
        <v>PLANES</v>
      </c>
      <c r="B67" s="85" t="str">
        <f>'Activos Consolidados'!H47</f>
        <v xml:space="preserve">Sistema de Gestión de Seguridad y Salud en el trabajo </v>
      </c>
      <c r="C67" s="85" t="str">
        <f>'Activos Consolidados'!I47</f>
        <v>Sistema de Gestión de Seguridad y Salud en el trabajo, en el que se identifican las metas, responsables, recursos y cronograma de actividades para alcanzar los objetivos  propuestos.</v>
      </c>
      <c r="D67" s="85" t="str">
        <f>'Activos Consolidados'!J47</f>
        <v>CASTELLANO</v>
      </c>
      <c r="E67" s="85" t="str">
        <f>'Activos Consolidados'!K47</f>
        <v>FÍSICO Y ELECTRÓNICO</v>
      </c>
      <c r="F67" s="86">
        <f>IF('Activos Consolidados'!P47="","",'Activos Consolidados'!P47)</f>
        <v>42243</v>
      </c>
      <c r="G67" s="85" t="str">
        <f>'Activos Consolidados'!R47</f>
        <v>SECRETARÍA GENERAL</v>
      </c>
      <c r="H67" s="85" t="str">
        <f>'Activos Consolidados'!S47</f>
        <v>TALENTO HUMANO
GESTIÓN DOCUMENTAL</v>
      </c>
      <c r="I67" s="85" t="str">
        <f>'Activos Consolidados'!AN47</f>
        <v>3) INFORMACIÓN PÚBLICA RESERVADA</v>
      </c>
      <c r="J67" s="85" t="e">
        <f>'Activos Consolidados'!AO47</f>
        <v>#N/A</v>
      </c>
      <c r="K67" s="85" t="e">
        <f>'Activos Consolidados'!AP47</f>
        <v>#N/A</v>
      </c>
      <c r="L67" s="85" t="e">
        <f>'Activos Consolidados'!AQ47</f>
        <v>#N/A</v>
      </c>
      <c r="M67" s="85" t="str">
        <f>'Activos Consolidados'!Z47</f>
        <v>NO APLICA</v>
      </c>
      <c r="N67" s="84">
        <f>IF('Activos Consolidados'!AC47="","",'Activos Consolidados'!AC47)</f>
        <v>45266</v>
      </c>
      <c r="O67" s="161">
        <f>'Activos Consolidados'!AA47</f>
        <v>45657</v>
      </c>
      <c r="P67" t="str">
        <f>'Activos Consolidados'!F47</f>
        <v>INFORMACIÓN</v>
      </c>
    </row>
    <row r="68" spans="1:16" ht="24.75" customHeight="1" x14ac:dyDescent="0.25">
      <c r="A68" s="85" t="e">
        <f>'Activos Consolidados'!#REF!</f>
        <v>#REF!</v>
      </c>
      <c r="B68" s="85" t="e">
        <f>'Activos Consolidados'!#REF!</f>
        <v>#REF!</v>
      </c>
      <c r="C68" s="85" t="e">
        <f>'Activos Consolidados'!#REF!</f>
        <v>#REF!</v>
      </c>
      <c r="D68" s="85" t="e">
        <f>'Activos Consolidados'!#REF!</f>
        <v>#REF!</v>
      </c>
      <c r="E68" s="85" t="e">
        <f>'Activos Consolidados'!#REF!</f>
        <v>#REF!</v>
      </c>
      <c r="F68" s="86" t="e">
        <f>IF('Activos Consolidados'!#REF!="","",'Activos Consolidados'!#REF!)</f>
        <v>#REF!</v>
      </c>
      <c r="G68" s="85" t="e">
        <f>'Activos Consolidados'!#REF!</f>
        <v>#REF!</v>
      </c>
      <c r="H68" s="85" t="e">
        <f>'Activos Consolidados'!#REF!</f>
        <v>#REF!</v>
      </c>
      <c r="I68" s="85" t="e">
        <f>'Activos Consolidados'!#REF!</f>
        <v>#REF!</v>
      </c>
      <c r="J68" s="85" t="e">
        <f>'Activos Consolidados'!#REF!</f>
        <v>#REF!</v>
      </c>
      <c r="K68" s="85" t="e">
        <f>'Activos Consolidados'!#REF!</f>
        <v>#REF!</v>
      </c>
      <c r="L68" s="85" t="e">
        <f>'Activos Consolidados'!#REF!</f>
        <v>#REF!</v>
      </c>
      <c r="M68" s="85" t="e">
        <f>'Activos Consolidados'!#REF!</f>
        <v>#REF!</v>
      </c>
      <c r="N68" s="84" t="e">
        <f>IF('Activos Consolidados'!#REF!="","",'Activos Consolidados'!#REF!)</f>
        <v>#REF!</v>
      </c>
      <c r="O68" s="161" t="e">
        <f>'Activos Consolidados'!#REF!</f>
        <v>#REF!</v>
      </c>
      <c r="P68" t="e">
        <f>'Activos Consolidados'!#REF!</f>
        <v>#REF!</v>
      </c>
    </row>
    <row r="69" spans="1:16" ht="24.75" customHeight="1" x14ac:dyDescent="0.25">
      <c r="A69" s="85" t="e">
        <f>'Activos Consolidados'!#REF!</f>
        <v>#REF!</v>
      </c>
      <c r="B69" s="85" t="e">
        <f>'Activos Consolidados'!#REF!</f>
        <v>#REF!</v>
      </c>
      <c r="C69" s="85" t="e">
        <f>'Activos Consolidados'!#REF!</f>
        <v>#REF!</v>
      </c>
      <c r="D69" s="85" t="e">
        <f>'Activos Consolidados'!#REF!</f>
        <v>#REF!</v>
      </c>
      <c r="E69" s="85" t="e">
        <f>'Activos Consolidados'!#REF!</f>
        <v>#REF!</v>
      </c>
      <c r="F69" s="86" t="e">
        <f>IF('Activos Consolidados'!#REF!="","",'Activos Consolidados'!#REF!)</f>
        <v>#REF!</v>
      </c>
      <c r="G69" s="85" t="e">
        <f>'Activos Consolidados'!#REF!</f>
        <v>#REF!</v>
      </c>
      <c r="H69" s="85" t="e">
        <f>'Activos Consolidados'!#REF!</f>
        <v>#REF!</v>
      </c>
      <c r="I69" s="85" t="e">
        <f>'Activos Consolidados'!#REF!</f>
        <v>#REF!</v>
      </c>
      <c r="J69" s="85" t="e">
        <f>'Activos Consolidados'!#REF!</f>
        <v>#REF!</v>
      </c>
      <c r="K69" s="85" t="e">
        <f>'Activos Consolidados'!#REF!</f>
        <v>#REF!</v>
      </c>
      <c r="L69" s="85" t="e">
        <f>'Activos Consolidados'!#REF!</f>
        <v>#REF!</v>
      </c>
      <c r="M69" s="85" t="e">
        <f>'Activos Consolidados'!#REF!</f>
        <v>#REF!</v>
      </c>
      <c r="N69" s="84" t="e">
        <f>IF('Activos Consolidados'!#REF!="","",'Activos Consolidados'!#REF!)</f>
        <v>#REF!</v>
      </c>
      <c r="O69" s="161" t="e">
        <f>'Activos Consolidados'!#REF!</f>
        <v>#REF!</v>
      </c>
      <c r="P69" t="e">
        <f>'Activos Consolidados'!#REF!</f>
        <v>#REF!</v>
      </c>
    </row>
    <row r="70" spans="1:16" ht="24.75" customHeight="1" x14ac:dyDescent="0.25">
      <c r="A70" s="85" t="str">
        <f>'Activos Consolidados'!G48</f>
        <v>HISTORIALES</v>
      </c>
      <c r="B70" s="85" t="str">
        <f>'Activos Consolidados'!H48</f>
        <v>Historiales de equipos tecnológicos</v>
      </c>
      <c r="C70" s="85" t="str">
        <f>'Activos Consolidados'!I48</f>
        <v>Registro de actividades relacionadas con los equipos IT de la UPRA. Se registran actualizaciones de hardware, software, mantenimiento de equipos, información del responsable y software instalado, además contiene el concepto técnico para baja de elementos. Información que refleja el control y seguimiento de los equipos Tecnológicos de la Entidad</v>
      </c>
      <c r="D70" s="85" t="str">
        <f>'Activos Consolidados'!J48</f>
        <v>CASTELLANO</v>
      </c>
      <c r="E70" s="85" t="str">
        <f>'Activos Consolidados'!K48</f>
        <v>ELECTRÓNICO</v>
      </c>
      <c r="F70" s="86">
        <f>IF('Activos Consolidados'!P48="","",'Activos Consolidados'!P48)</f>
        <v>42071</v>
      </c>
      <c r="G70" s="85" t="str">
        <f>'Activos Consolidados'!R48</f>
        <v xml:space="preserve">SERVICIOS TECNOLÓGICOS </v>
      </c>
      <c r="H70" s="85" t="str">
        <f>'Activos Consolidados'!S48</f>
        <v xml:space="preserve">SERVICIOS TECNOLÓGICOS </v>
      </c>
      <c r="I70" s="85" t="str">
        <f>'Activos Consolidados'!AN48</f>
        <v>2) INFORMACIÓN PÚBLICA CLASIFICADA</v>
      </c>
      <c r="J70" s="85" t="e">
        <f>'Activos Consolidados'!AO48</f>
        <v>#N/A</v>
      </c>
      <c r="K70" s="85" t="e">
        <f>'Activos Consolidados'!AP48</f>
        <v>#N/A</v>
      </c>
      <c r="L70" s="85" t="e">
        <f>'Activos Consolidados'!AQ48</f>
        <v>#N/A</v>
      </c>
      <c r="M70" s="85" t="str">
        <f>'Activos Consolidados'!Z48</f>
        <v>PARCIAL</v>
      </c>
      <c r="N70" s="84">
        <f>IF('Activos Consolidados'!AC48="","",'Activos Consolidados'!AC48)</f>
        <v>45270</v>
      </c>
      <c r="O70" s="161">
        <f>'Activos Consolidados'!AA48</f>
        <v>45657</v>
      </c>
      <c r="P70" t="str">
        <f>'Activos Consolidados'!F48</f>
        <v>INFORMACIÓN</v>
      </c>
    </row>
    <row r="71" spans="1:16" ht="24.75" customHeight="1" x14ac:dyDescent="0.25">
      <c r="A71" s="85" t="str">
        <f>'Activos Consolidados'!G49</f>
        <v>INSTRUMENTOS DE SERVICIOS INFORMÁTICOS</v>
      </c>
      <c r="B71" s="85" t="str">
        <f>'Activos Consolidados'!H49</f>
        <v>Licencia de software</v>
      </c>
      <c r="C71" s="85" t="str">
        <f>'Activos Consolidados'!I49</f>
        <v>Hace referencia a los contratos adquiridos entre la entidad y el licenciatario de un programa informático para utilizar el software cumpliendo una serie de términos.</v>
      </c>
      <c r="D71" s="85" t="str">
        <f>'Activos Consolidados'!J49</f>
        <v>CASTELLANO</v>
      </c>
      <c r="E71" s="85" t="str">
        <f>'Activos Consolidados'!K49</f>
        <v>FÍSICO Y ELECTRÓNICO</v>
      </c>
      <c r="F71" s="86">
        <f>IF('Activos Consolidados'!P49="","",'Activos Consolidados'!P49)</f>
        <v>44138</v>
      </c>
      <c r="G71" s="85" t="str">
        <f>'Activos Consolidados'!R49</f>
        <v xml:space="preserve">SERVICIOS TECNOLÓGICOS </v>
      </c>
      <c r="H71" s="85" t="str">
        <f>'Activos Consolidados'!S49</f>
        <v xml:space="preserve">SERVICIOS TECNOLÓGICOS </v>
      </c>
      <c r="I71" s="85" t="str">
        <f>'Activos Consolidados'!AN49</f>
        <v>3) INFORMACIÓN PÚBLICA RESERVADA</v>
      </c>
      <c r="J71" s="85" t="e">
        <f>'Activos Consolidados'!AO49</f>
        <v>#N/A</v>
      </c>
      <c r="K71" s="85" t="e">
        <f>'Activos Consolidados'!AP49</f>
        <v>#N/A</v>
      </c>
      <c r="L71" s="85" t="e">
        <f>'Activos Consolidados'!AQ49</f>
        <v>#N/A</v>
      </c>
      <c r="M71" s="85" t="str">
        <f>'Activos Consolidados'!Z49</f>
        <v>NO APLICA</v>
      </c>
      <c r="N71" s="84">
        <f>IF('Activos Consolidados'!AC49="","",'Activos Consolidados'!AC49)</f>
        <v>45270</v>
      </c>
      <c r="O71" s="161">
        <f>'Activos Consolidados'!AA49</f>
        <v>45657</v>
      </c>
      <c r="P71" t="str">
        <f>'Activos Consolidados'!F49</f>
        <v>INFORMACIÓN</v>
      </c>
    </row>
    <row r="72" spans="1:16" ht="24.75" customHeight="1" x14ac:dyDescent="0.25">
      <c r="A72" s="85" t="str">
        <f>'Activos Consolidados'!G50</f>
        <v>PLANES</v>
      </c>
      <c r="B72" s="85" t="str">
        <f>'Activos Consolidados'!H50</f>
        <v>Planes de infraestructura tecnológica</v>
      </c>
      <c r="C72" s="85" t="str">
        <f>'Activos Consolidados'!I50</f>
        <v>Documentación que evidencia la planeación donde brinda el soporte del flujo de la información de la UPRA, para asegurar el correcto funcionamiento del software y el hardware. Documentación que apoya la continuidad del negocio en términos de infraestructura tecnológica.</v>
      </c>
      <c r="D72" s="85" t="str">
        <f>'Activos Consolidados'!J50</f>
        <v>CASTELLANO</v>
      </c>
      <c r="E72" s="85" t="str">
        <f>'Activos Consolidados'!K50</f>
        <v>ELECTRONICO</v>
      </c>
      <c r="F72" s="86" t="str">
        <f>IF('Activos Consolidados'!P50="","",'Activos Consolidados'!P50)</f>
        <v>Por Definir</v>
      </c>
      <c r="G72" s="85" t="str">
        <f>'Activos Consolidados'!R50</f>
        <v xml:space="preserve">SERVICIOS TECNOLÓGICOS </v>
      </c>
      <c r="H72" s="85" t="str">
        <f>'Activos Consolidados'!S50</f>
        <v xml:space="preserve">SERVICIOS TECNOLÓGICOS </v>
      </c>
      <c r="I72" s="85" t="str">
        <f>'Activos Consolidados'!AN50</f>
        <v>2) INFORMACIÓN PÚBLICA CLASIFICADA</v>
      </c>
      <c r="J72" s="85" t="e">
        <f>'Activos Consolidados'!AO50</f>
        <v>#N/A</v>
      </c>
      <c r="K72" s="85" t="e">
        <f>'Activos Consolidados'!AP50</f>
        <v>#N/A</v>
      </c>
      <c r="L72" s="85" t="e">
        <f>'Activos Consolidados'!AQ50</f>
        <v>#N/A</v>
      </c>
      <c r="M72" s="85" t="str">
        <f>'Activos Consolidados'!Z50</f>
        <v>NO APLICA</v>
      </c>
      <c r="N72" s="84">
        <f>IF('Activos Consolidados'!AC50="","",'Activos Consolidados'!AC50)</f>
        <v>45270</v>
      </c>
      <c r="O72" s="161">
        <f>'Activos Consolidados'!AA50</f>
        <v>45657</v>
      </c>
      <c r="P72" t="str">
        <f>'Activos Consolidados'!F50</f>
        <v>INFORMACIÓN</v>
      </c>
    </row>
    <row r="73" spans="1:16" ht="24.75" customHeight="1" x14ac:dyDescent="0.25">
      <c r="A73" s="85" t="str">
        <f>'Activos Consolidados'!G51</f>
        <v>PLANES</v>
      </c>
      <c r="B73" s="85" t="str">
        <f>'Activos Consolidados'!H51</f>
        <v>Planes de mantenimiento preventivo y evolutivo IT</v>
      </c>
      <c r="C73" s="85" t="str">
        <f>'Activos Consolidados'!I51</f>
        <v>Documentación que evidencia la planeación que desarrolla la UPRA para asegurar el correcto funcionamiento de la maquinaria y equipos con el que cuenta la entidad, por medio de acciones correctivas, preventivas y periódicas.</v>
      </c>
      <c r="D73" s="85" t="str">
        <f>'Activos Consolidados'!J51</f>
        <v>CASTELLANO</v>
      </c>
      <c r="E73" s="85" t="str">
        <f>'Activos Consolidados'!K51</f>
        <v>ELECTRONICO</v>
      </c>
      <c r="F73" s="86">
        <f>IF('Activos Consolidados'!P51="","",'Activos Consolidados'!P51)</f>
        <v>44936</v>
      </c>
      <c r="G73" s="85" t="str">
        <f>'Activos Consolidados'!R51</f>
        <v xml:space="preserve">SERVICIOS TECNOLÓGICOS </v>
      </c>
      <c r="H73" s="85" t="str">
        <f>'Activos Consolidados'!S51</f>
        <v xml:space="preserve">SERVICIOS TECNOLÓGICOS </v>
      </c>
      <c r="I73" s="85" t="str">
        <f>'Activos Consolidados'!AN51</f>
        <v>2) INFORMACIÓN PÚBLICA CLASIFICADA</v>
      </c>
      <c r="J73" s="85" t="e">
        <f>'Activos Consolidados'!AO51</f>
        <v>#N/A</v>
      </c>
      <c r="K73" s="85" t="e">
        <f>'Activos Consolidados'!AP51</f>
        <v>#N/A</v>
      </c>
      <c r="L73" s="85" t="e">
        <f>'Activos Consolidados'!AQ51</f>
        <v>#N/A</v>
      </c>
      <c r="M73" s="85" t="str">
        <f>'Activos Consolidados'!Z51</f>
        <v>NO APLICA</v>
      </c>
      <c r="N73" s="84">
        <f>IF('Activos Consolidados'!AC51="","",'Activos Consolidados'!AC51)</f>
        <v>45270</v>
      </c>
      <c r="O73" s="161">
        <f>'Activos Consolidados'!AA51</f>
        <v>45657</v>
      </c>
      <c r="P73" t="str">
        <f>'Activos Consolidados'!F51</f>
        <v>INFORMACIÓN</v>
      </c>
    </row>
    <row r="74" spans="1:16" ht="24.75" customHeight="1" x14ac:dyDescent="0.25">
      <c r="A74" s="85" t="str">
        <f>'Activos Consolidados'!G52</f>
        <v>REPORTES DE INCIDENTES DE SEGURIDAD DE LA INFORMACIÓN</v>
      </c>
      <c r="B74" s="85" t="str">
        <f>'Activos Consolidados'!H52</f>
        <v>N/A</v>
      </c>
      <c r="C74" s="85" t="str">
        <f>'Activos Consolidados'!I52</f>
        <v>Documentación donde se registra los reportes de incidentes en cuanto a la protección de la información y de los sistemas de información de acuerdo con la norma ISO 27001.</v>
      </c>
      <c r="D74" s="85" t="str">
        <f>'Activos Consolidados'!J52</f>
        <v>CASTELLANO</v>
      </c>
      <c r="E74" s="85" t="str">
        <f>'Activos Consolidados'!K52</f>
        <v>ELECTRONICO</v>
      </c>
      <c r="F74" s="86">
        <f>IF('Activos Consolidados'!P52="","",'Activos Consolidados'!P52)</f>
        <v>44239</v>
      </c>
      <c r="G74" s="85" t="str">
        <f>'Activos Consolidados'!R52</f>
        <v xml:space="preserve">SERVICIOS TECNOLÓGICOS </v>
      </c>
      <c r="H74" s="85" t="str">
        <f>'Activos Consolidados'!S52</f>
        <v xml:space="preserve">SERVICIOS TECNOLÓGICOS </v>
      </c>
      <c r="I74" s="85" t="str">
        <f>'Activos Consolidados'!AN52</f>
        <v>2) INFORMACIÓN PÚBLICA CLASIFICADA</v>
      </c>
      <c r="J74" s="85" t="e">
        <f>'Activos Consolidados'!AO52</f>
        <v>#N/A</v>
      </c>
      <c r="K74" s="85" t="e">
        <f>'Activos Consolidados'!AP52</f>
        <v>#N/A</v>
      </c>
      <c r="L74" s="85" t="e">
        <f>'Activos Consolidados'!AQ52</f>
        <v>#N/A</v>
      </c>
      <c r="M74" s="85" t="str">
        <f>'Activos Consolidados'!Z52</f>
        <v>NO APLICA</v>
      </c>
      <c r="N74" s="84">
        <f>IF('Activos Consolidados'!AC52="","",'Activos Consolidados'!AC52)</f>
        <v>45270</v>
      </c>
      <c r="O74" s="161">
        <f>'Activos Consolidados'!AA52</f>
        <v>45657</v>
      </c>
      <c r="P74" t="str">
        <f>'Activos Consolidados'!F52</f>
        <v>INFORMACIÓN</v>
      </c>
    </row>
    <row r="75" spans="1:16" ht="24.75" customHeight="1" x14ac:dyDescent="0.25">
      <c r="A75" s="85" t="str">
        <f>'Activos Consolidados'!G53</f>
        <v>N/A</v>
      </c>
      <c r="B75" s="85" t="str">
        <f>'Activos Consolidados'!H53</f>
        <v>Evidencias de servicios tecnológicos</v>
      </c>
      <c r="C75" s="85" t="str">
        <f>'Activos Consolidados'!I53</f>
        <v>Permiten mostrar la gestión sobre la infraestructura tecnológica, que soporta los sistemas y servicios de información en la UPRA.</v>
      </c>
      <c r="D75" s="85" t="str">
        <f>'Activos Consolidados'!J53</f>
        <v>CASTELLANO</v>
      </c>
      <c r="E75" s="85" t="str">
        <f>'Activos Consolidados'!K53</f>
        <v>FÍSICO Y ELECTRÓNICO</v>
      </c>
      <c r="F75" s="86">
        <f>IF('Activos Consolidados'!P53="","",'Activos Consolidados'!P53)</f>
        <v>40850</v>
      </c>
      <c r="G75" s="85" t="str">
        <f>'Activos Consolidados'!R53</f>
        <v xml:space="preserve">SERVICIOS TECNOLÓGICOS </v>
      </c>
      <c r="H75" s="85" t="str">
        <f>'Activos Consolidados'!S53</f>
        <v>SERVICIOS TECNOLÓGICOS
GESTIÓN DOCUMENTAL</v>
      </c>
      <c r="I75" s="85" t="str">
        <f>'Activos Consolidados'!AN53</f>
        <v>2) INFORMACIÓN PÚBLICA CLASIFICADA</v>
      </c>
      <c r="J75" s="85" t="e">
        <f>'Activos Consolidados'!AO53</f>
        <v>#N/A</v>
      </c>
      <c r="K75" s="85" t="e">
        <f>'Activos Consolidados'!AP53</f>
        <v>#N/A</v>
      </c>
      <c r="L75" s="85" t="e">
        <f>'Activos Consolidados'!AQ53</f>
        <v>#N/A</v>
      </c>
      <c r="M75" s="85" t="str">
        <f>'Activos Consolidados'!Z53</f>
        <v>NO APLICA</v>
      </c>
      <c r="N75" s="84">
        <f>IF('Activos Consolidados'!AC53="","",'Activos Consolidados'!AC53)</f>
        <v>45270</v>
      </c>
      <c r="O75" s="161">
        <f>'Activos Consolidados'!AA53</f>
        <v>45657</v>
      </c>
      <c r="P75" t="str">
        <f>'Activos Consolidados'!F53</f>
        <v>INFORMACIÓN</v>
      </c>
    </row>
    <row r="76" spans="1:16" ht="24.75" customHeight="1" x14ac:dyDescent="0.25">
      <c r="A76" s="85" t="str">
        <f>'Activos Consolidados'!G54</f>
        <v>ACTAS</v>
      </c>
      <c r="B76" s="85" t="str">
        <f>'Activos Consolidados'!H54</f>
        <v>Actas de la Oficina de Tecnologías de la Información y las Comunicaciones</v>
      </c>
      <c r="C76" s="85" t="str">
        <f>'Activos Consolidados'!I54</f>
        <v>Actas de la Oficina de Tecnologías de la Información y las Comunicaciones</v>
      </c>
      <c r="D76" s="85" t="str">
        <f>'Activos Consolidados'!J54</f>
        <v>CASTELLANO</v>
      </c>
      <c r="E76" s="85" t="str">
        <f>'Activos Consolidados'!K54</f>
        <v>ELECTRONICO/PAPEL</v>
      </c>
      <c r="F76" s="86" t="str">
        <f>IF('Activos Consolidados'!P54="","",'Activos Consolidados'!P54)</f>
        <v>Por identificar</v>
      </c>
      <c r="G76" s="85" t="str">
        <f>'Activos Consolidados'!R54</f>
        <v>SECRETARÍA GENERAL</v>
      </c>
      <c r="H76" s="85" t="str">
        <f>'Activos Consolidados'!S54</f>
        <v>GESTIÓN DOCUMENTAL</v>
      </c>
      <c r="I76" s="85" t="str">
        <f>'Activos Consolidados'!AN54</f>
        <v>1) INFORMACIÓN PÚBLICA</v>
      </c>
      <c r="J76" s="85" t="str">
        <f>'Activos Consolidados'!AO54</f>
        <v>LEY 527 ARTÍCULO 27 Y 28
ARTÍCULO  27. "TODAS LAS PERSONAS TIENEN DERECHO A CONSULTAR LOS DOCUMENTOS DE ARCHIVOS PÚBLICOS Y A QUE SE LES EXPIDA COPIA DE LOS MISMOS, SIEMPRE QUE DICHOS DOCUMENTOS NO TENGAN CARÁCTER RESERVADO CONFORME A LA CONSTITUCIÓN O A LA LEY."</v>
      </c>
      <c r="K76" s="85" t="str">
        <f>'Activos Consolidados'!AP54</f>
        <v>LEY 527 ARTÍCULO 27 Y 28
ARTÍCULO  27. "TODAS LAS PERSONAS TIENEN DERECHO A CONSULTAR LOS DOCUMENTOS DE ARCHIVOS PÚBLICOS Y A QUE SE LES EXPIDA COPIA DE LOS MISMOS, SIEMPRE QUE DICHOS DOCUMENTOS NO TENGAN CARÁCTER RESERVADO CONFORME A LA CONSTITUCIÓN O A LA LEY."</v>
      </c>
      <c r="L76" s="85" t="str">
        <f>'Activos Consolidados'!AQ54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76" s="85" t="str">
        <f>'Activos Consolidados'!Z54</f>
        <v>NO APLICA</v>
      </c>
      <c r="N76" s="84">
        <f>IF('Activos Consolidados'!AC54="","",'Activos Consolidados'!AC54)</f>
        <v>45270</v>
      </c>
      <c r="O76" s="161">
        <f>'Activos Consolidados'!AA54</f>
        <v>45657</v>
      </c>
      <c r="P76" t="str">
        <f>'Activos Consolidados'!F54</f>
        <v>INFORMACIÓN</v>
      </c>
    </row>
    <row r="77" spans="1:16" ht="24.75" customHeight="1" x14ac:dyDescent="0.25">
      <c r="A77" s="85" t="str">
        <f>'Activos Consolidados'!G55</f>
        <v>GESTION DE INFORMACION</v>
      </c>
      <c r="B77" s="85" t="str">
        <f>'Activos Consolidados'!H55</f>
        <v>Repositorio de información de la Upra</v>
      </c>
      <c r="C77" s="85" t="str">
        <f>'Activos Consolidados'!I55</f>
        <v>Gestión, almacenamiento y custodia de la información, interna y externa</v>
      </c>
      <c r="D77" s="85" t="str">
        <f>'Activos Consolidados'!J55</f>
        <v>CASTELLANO</v>
      </c>
      <c r="E77" s="85" t="str">
        <f>'Activos Consolidados'!K55</f>
        <v>FÍSICO Y ELECTRÓNICO</v>
      </c>
      <c r="F77" s="86">
        <f>IF('Activos Consolidados'!P55="","",'Activos Consolidados'!P55)</f>
        <v>44123</v>
      </c>
      <c r="G77" s="85" t="str">
        <f>'Activos Consolidados'!R55</f>
        <v>GESTION DE INFORMACION</v>
      </c>
      <c r="H77" s="85" t="str">
        <f>'Activos Consolidados'!S55</f>
        <v>GESTION DE INFORMACION</v>
      </c>
      <c r="I77" s="85" t="str">
        <f>'Activos Consolidados'!AN55</f>
        <v>2) INFORMACIÓN PÚBLICA CLASIFICADA</v>
      </c>
      <c r="J77" s="85" t="e">
        <f>'Activos Consolidados'!AO55</f>
        <v>#N/A</v>
      </c>
      <c r="K77" s="85" t="e">
        <f>'Activos Consolidados'!AP55</f>
        <v>#N/A</v>
      </c>
      <c r="L77" s="85" t="e">
        <f>'Activos Consolidados'!AQ55</f>
        <v>#N/A</v>
      </c>
      <c r="M77" s="85" t="str">
        <f>'Activos Consolidados'!Z55</f>
        <v>NO APLICA</v>
      </c>
      <c r="N77" s="84" t="str">
        <f>IF('Activos Consolidados'!AC55="","",'Activos Consolidados'!AC55)</f>
        <v/>
      </c>
      <c r="O77" s="161">
        <f>'Activos Consolidados'!AA55</f>
        <v>45657</v>
      </c>
      <c r="P77" t="str">
        <f>'Activos Consolidados'!F55</f>
        <v>INFORMACIÓN</v>
      </c>
    </row>
    <row r="78" spans="1:16" ht="24.75" customHeight="1" x14ac:dyDescent="0.25">
      <c r="A78" s="85" t="str">
        <f>'Activos Consolidados'!G63</f>
        <v>PLANES</v>
      </c>
      <c r="B78" s="85" t="str">
        <f>'Activos Consolidados'!H63</f>
        <v xml:space="preserve">Plan de calidad de la Información - </v>
      </c>
      <c r="C78" s="85" t="str">
        <f>'Activos Consolidados'!I63</f>
        <v>Plan de calidad de la Información</v>
      </c>
      <c r="D78" s="85" t="str">
        <f>'Activos Consolidados'!J63</f>
        <v>CASTELLANO</v>
      </c>
      <c r="E78" s="85" t="str">
        <f>'Activos Consolidados'!K63</f>
        <v>ELECTRONICO/PAPEL</v>
      </c>
      <c r="F78" s="86">
        <f>IF('Activos Consolidados'!P63="","",'Activos Consolidados'!P63)</f>
        <v>44228</v>
      </c>
      <c r="G78" s="85" t="str">
        <f>'Activos Consolidados'!R63</f>
        <v>SECRETARÍA GENERAL</v>
      </c>
      <c r="H78" s="85" t="str">
        <f>'Activos Consolidados'!S63</f>
        <v>GESTIÓN DOCUMENTAL</v>
      </c>
      <c r="I78" s="85" t="str">
        <f>'Activos Consolidados'!AN63</f>
        <v>2) INFORMACIÓN PÚBLICA CLASIFICADA</v>
      </c>
      <c r="J78" s="85" t="e">
        <f>'Activos Consolidados'!AO63</f>
        <v>#N/A</v>
      </c>
      <c r="K78" s="85" t="e">
        <f>'Activos Consolidados'!AP63</f>
        <v>#N/A</v>
      </c>
      <c r="L78" s="85" t="e">
        <f>'Activos Consolidados'!AQ63</f>
        <v>#N/A</v>
      </c>
      <c r="M78" s="85" t="str">
        <f>'Activos Consolidados'!Z63</f>
        <v>NO APLICA</v>
      </c>
      <c r="N78" s="84">
        <f>IF('Activos Consolidados'!AC63="","",'Activos Consolidados'!AC63)</f>
        <v>45266</v>
      </c>
      <c r="O78" s="161">
        <f>'Activos Consolidados'!AA63</f>
        <v>45657</v>
      </c>
      <c r="P78" t="str">
        <f>'Activos Consolidados'!F63</f>
        <v>INFORMACIÓN</v>
      </c>
    </row>
    <row r="79" spans="1:16" ht="24.75" customHeight="1" x14ac:dyDescent="0.25">
      <c r="A79" s="85" t="str">
        <f>'Activos Consolidados'!G64</f>
        <v>PLANES</v>
      </c>
      <c r="B79" s="85" t="str">
        <f>'Activos Consolidados'!H64</f>
        <v xml:space="preserve">Planes </v>
      </c>
      <c r="C79" s="85" t="str">
        <f>'Activos Consolidados'!I64</f>
        <v xml:space="preserve">Documentos Planes.
Plan de transformación digital: 
Documento que muestra la definición de los proyectos considerados dentro del Plan de Transformación Digital del Estado establecido por la Presidencia de la República.
</v>
      </c>
      <c r="D79" s="85" t="str">
        <f>'Activos Consolidados'!J64</f>
        <v>CASTELLANO</v>
      </c>
      <c r="E79" s="85" t="str">
        <f>'Activos Consolidados'!K64</f>
        <v>ELECTRÓNICO</v>
      </c>
      <c r="F79" s="86">
        <f>IF('Activos Consolidados'!P64="","",'Activos Consolidados'!P64)</f>
        <v>44228</v>
      </c>
      <c r="G79" s="85" t="str">
        <f>'Activos Consolidados'!R64</f>
        <v>OFICINA DE TECNOLOGÍAS DE LA INFORMACIÓN Y COMUNICACIONES</v>
      </c>
      <c r="H79" s="85" t="str">
        <f>'Activos Consolidados'!S64</f>
        <v>GESTIÓN DOCUMENTAL</v>
      </c>
      <c r="I79" s="85" t="str">
        <f>'Activos Consolidados'!AN64</f>
        <v>1) INFORMACIÓN PÚBLICA</v>
      </c>
      <c r="J79" s="85" t="str">
        <f>'Activos Consolidados'!AO64</f>
        <v>LEY 527 ARTÍCULO 27 Y 28
ARTÍCULO  27. "TODAS LAS PERSONAS TIENEN DERECHO A CONSULTAR LOS DOCUMENTOS DE ARCHIVOS PÚBLICOS Y A QUE SE LES EXPIDA COPIA DE LOS MISMOS, SIEMPRE QUE DICHOS DOCUMENTOS NO TENGAN CARÁCTER RESERVADO CONFORME A LA CONSTITUCIÓN O A LA LEY."</v>
      </c>
      <c r="K79" s="85" t="str">
        <f>'Activos Consolidados'!AP64</f>
        <v>LEY 527 ARTÍCULO 27 Y 28
ARTÍCULO  27. "TODAS LAS PERSONAS TIENEN DERECHO A CONSULTAR LOS DOCUMENTOS DE ARCHIVOS PÚBLICOS Y A QUE SE LES EXPIDA COPIA DE LOS MISMOS, SIEMPRE QUE DICHOS DOCUMENTOS NO TENGAN CARÁCTER RESERVADO CONFORME A LA CONSTITUCIÓN O A LA LEY."</v>
      </c>
      <c r="L79" s="85" t="str">
        <f>'Activos Consolidados'!AQ64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79" s="85" t="str">
        <f>'Activos Consolidados'!Z64</f>
        <v>NO APLICA</v>
      </c>
      <c r="N79" s="84">
        <f>IF('Activos Consolidados'!AC64="","",'Activos Consolidados'!AC64)</f>
        <v>45366</v>
      </c>
      <c r="O79" s="161">
        <f>'Activos Consolidados'!AA64</f>
        <v>45657</v>
      </c>
      <c r="P79" t="str">
        <f>'Activos Consolidados'!F64</f>
        <v>INFORMACIÓN</v>
      </c>
    </row>
    <row r="80" spans="1:16" ht="24.75" customHeight="1" x14ac:dyDescent="0.25">
      <c r="A80" s="85" t="e">
        <f>'Activos Consolidados'!#REF!</f>
        <v>#REF!</v>
      </c>
      <c r="B80" s="85" t="e">
        <f>'Activos Consolidados'!#REF!</f>
        <v>#REF!</v>
      </c>
      <c r="C80" s="85" t="e">
        <f>'Activos Consolidados'!#REF!</f>
        <v>#REF!</v>
      </c>
      <c r="D80" s="85" t="e">
        <f>'Activos Consolidados'!#REF!</f>
        <v>#REF!</v>
      </c>
      <c r="E80" s="85" t="e">
        <f>'Activos Consolidados'!#REF!</f>
        <v>#REF!</v>
      </c>
      <c r="F80" s="86" t="e">
        <f>IF('Activos Consolidados'!#REF!="","",'Activos Consolidados'!#REF!)</f>
        <v>#REF!</v>
      </c>
      <c r="G80" s="85" t="e">
        <f>'Activos Consolidados'!#REF!</f>
        <v>#REF!</v>
      </c>
      <c r="H80" s="85" t="e">
        <f>'Activos Consolidados'!#REF!</f>
        <v>#REF!</v>
      </c>
      <c r="I80" s="85" t="e">
        <f>'Activos Consolidados'!#REF!</f>
        <v>#REF!</v>
      </c>
      <c r="J80" s="85" t="e">
        <f>'Activos Consolidados'!#REF!</f>
        <v>#REF!</v>
      </c>
      <c r="K80" s="85" t="e">
        <f>'Activos Consolidados'!#REF!</f>
        <v>#REF!</v>
      </c>
      <c r="L80" s="85" t="e">
        <f>'Activos Consolidados'!#REF!</f>
        <v>#REF!</v>
      </c>
      <c r="M80" s="85" t="e">
        <f>'Activos Consolidados'!#REF!</f>
        <v>#REF!</v>
      </c>
      <c r="N80" s="84" t="e">
        <f>IF('Activos Consolidados'!#REF!="","",'Activos Consolidados'!#REF!)</f>
        <v>#REF!</v>
      </c>
      <c r="O80" s="161" t="e">
        <f>'Activos Consolidados'!#REF!</f>
        <v>#REF!</v>
      </c>
      <c r="P80" t="e">
        <f>'Activos Consolidados'!#REF!</f>
        <v>#REF!</v>
      </c>
    </row>
    <row r="81" spans="1:16" ht="24.75" customHeight="1" x14ac:dyDescent="0.25">
      <c r="A81" s="85" t="str">
        <f>'Activos Consolidados'!G65</f>
        <v>PROYECTOS</v>
      </c>
      <c r="B81" s="85" t="str">
        <f>'Activos Consolidados'!H65</f>
        <v>Proyectos de Tecnología de la Información</v>
      </c>
      <c r="C81" s="85" t="str">
        <f>'Activos Consolidados'!I65</f>
        <v>Proyectos de Tecnología de la Información, son aquellos que se encuentran enmarcados dentro del PETIC.</v>
      </c>
      <c r="D81" s="85" t="str">
        <f>'Activos Consolidados'!J65</f>
        <v>CASTELLANO</v>
      </c>
      <c r="E81" s="85" t="str">
        <f>'Activos Consolidados'!K65</f>
        <v>ELECTRÓNICO</v>
      </c>
      <c r="F81" s="86">
        <f>IF('Activos Consolidados'!P65="","",'Activos Consolidados'!P65)</f>
        <v>44228</v>
      </c>
      <c r="G81" s="85" t="str">
        <f>'Activos Consolidados'!R65</f>
        <v>OFICINA DE TECNOLOGÍAS DE LA INFORMACIÓN Y COMUNICACIONES</v>
      </c>
      <c r="H81" s="85" t="str">
        <f>'Activos Consolidados'!S65</f>
        <v>GESTIÓN DOCUMENTAL</v>
      </c>
      <c r="I81" s="85" t="str">
        <f>'Activos Consolidados'!AN65</f>
        <v>1) INFORMACIÓN PÚBLICA</v>
      </c>
      <c r="J81" s="85" t="str">
        <f>'Activos Consolidados'!AO65</f>
        <v>LEY 527 ARTÍCULO 27 Y 28
ARTÍCULO  27. "TODAS LAS PERSONAS TIENEN DERECHO A CONSULTAR LOS DOCUMENTOS DE ARCHIVOS PÚBLICOS Y A QUE SE LES EXPIDA COPIA DE LOS MISMOS, SIEMPRE QUE DICHOS DOCUMENTOS NO TENGAN CARÁCTER RESERVADO CONFORME A LA CONSTITUCIÓN O A LA LEY."</v>
      </c>
      <c r="K81" s="85" t="str">
        <f>'Activos Consolidados'!AP65</f>
        <v>LEY 527 ARTÍCULO 27 Y 28
ARTÍCULO  27. "TODAS LAS PERSONAS TIENEN DERECHO A CONSULTAR LOS DOCUMENTOS DE ARCHIVOS PÚBLICOS Y A QUE SE LES EXPIDA COPIA DE LOS MISMOS, SIEMPRE QUE DICHOS DOCUMENTOS NO TENGAN CARÁCTER RESERVADO CONFORME A LA CONSTITUCIÓN O A LA LEY."</v>
      </c>
      <c r="L81" s="85" t="str">
        <f>'Activos Consolidados'!AQ65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81" s="85" t="str">
        <f>'Activos Consolidados'!Z65</f>
        <v>NO APLICA</v>
      </c>
      <c r="N81" s="84">
        <f>IF('Activos Consolidados'!AC65="","",'Activos Consolidados'!AC65)</f>
        <v>45266</v>
      </c>
      <c r="O81" s="161">
        <f>'Activos Consolidados'!AA65</f>
        <v>45657</v>
      </c>
      <c r="P81" t="str">
        <f>'Activos Consolidados'!F65</f>
        <v>INFORMACIÓN</v>
      </c>
    </row>
    <row r="82" spans="1:16" ht="24.75" customHeight="1" x14ac:dyDescent="0.25">
      <c r="A82" s="85" t="e">
        <f>'Activos Consolidados'!#REF!</f>
        <v>#REF!</v>
      </c>
      <c r="B82" s="85" t="e">
        <f>'Activos Consolidados'!#REF!</f>
        <v>#REF!</v>
      </c>
      <c r="C82" s="85" t="e">
        <f>'Activos Consolidados'!#REF!</f>
        <v>#REF!</v>
      </c>
      <c r="D82" s="85" t="e">
        <f>'Activos Consolidados'!#REF!</f>
        <v>#REF!</v>
      </c>
      <c r="E82" s="85" t="e">
        <f>'Activos Consolidados'!#REF!</f>
        <v>#REF!</v>
      </c>
      <c r="F82" s="86" t="e">
        <f>IF('Activos Consolidados'!#REF!="","",'Activos Consolidados'!#REF!)</f>
        <v>#REF!</v>
      </c>
      <c r="G82" s="85" t="e">
        <f>'Activos Consolidados'!#REF!</f>
        <v>#REF!</v>
      </c>
      <c r="H82" s="85" t="e">
        <f>'Activos Consolidados'!#REF!</f>
        <v>#REF!</v>
      </c>
      <c r="I82" s="85" t="e">
        <f>'Activos Consolidados'!#REF!</f>
        <v>#REF!</v>
      </c>
      <c r="J82" s="85" t="e">
        <f>'Activos Consolidados'!#REF!</f>
        <v>#REF!</v>
      </c>
      <c r="K82" s="85" t="e">
        <f>'Activos Consolidados'!#REF!</f>
        <v>#REF!</v>
      </c>
      <c r="L82" s="85" t="e">
        <f>'Activos Consolidados'!#REF!</f>
        <v>#REF!</v>
      </c>
      <c r="M82" s="85" t="e">
        <f>'Activos Consolidados'!#REF!</f>
        <v>#REF!</v>
      </c>
      <c r="N82" s="84" t="e">
        <f>IF('Activos Consolidados'!#REF!="","",'Activos Consolidados'!#REF!)</f>
        <v>#REF!</v>
      </c>
      <c r="O82" s="161" t="e">
        <f>'Activos Consolidados'!#REF!</f>
        <v>#REF!</v>
      </c>
      <c r="P82" t="e">
        <f>'Activos Consolidados'!#REF!</f>
        <v>#REF!</v>
      </c>
    </row>
    <row r="83" spans="1:16" ht="24.75" customHeight="1" x14ac:dyDescent="0.25">
      <c r="A83" s="85" t="str">
        <f>'Activos Consolidados'!G66</f>
        <v>SOLICITUDES DE ANALISIS DE INFORMACIÓN</v>
      </c>
      <c r="B83" s="85" t="str">
        <f>'Activos Consolidados'!H66</f>
        <v>N/A</v>
      </c>
      <c r="C83" s="85" t="str">
        <f>'Activos Consolidados'!I66</f>
        <v>Formato de solicitud de análisis de información, diligenciado por alguna de las dependencias de la entidad con la descripción de la solicitud y producto requerido.</v>
      </c>
      <c r="D83" s="85" t="str">
        <f>'Activos Consolidados'!J66</f>
        <v>CASTELLANO</v>
      </c>
      <c r="E83" s="85" t="str">
        <f>'Activos Consolidados'!K66</f>
        <v>ELECTRONICO</v>
      </c>
      <c r="F83" s="86">
        <f>IF('Activos Consolidados'!P66="","",'Activos Consolidados'!P66)</f>
        <v>41365</v>
      </c>
      <c r="G83" s="85" t="str">
        <f>'Activos Consolidados'!R66</f>
        <v xml:space="preserve">DIRECCIONES TÉCNICAS - DIRECCIÓN GENERAL 
OFICINA TIC </v>
      </c>
      <c r="H83" s="85" t="str">
        <f>'Activos Consolidados'!S66</f>
        <v xml:space="preserve">ANÁLISIS DE INFORMACIÓN  
SERVICIOS TECNOLOGICOS
GESTIÓN DOCUMENTAL </v>
      </c>
      <c r="I83" s="85" t="str">
        <f>'Activos Consolidados'!AN66</f>
        <v>2) INFORMACIÓN PÚBLICA CLASIFICADA</v>
      </c>
      <c r="J83" s="85" t="e">
        <f>'Activos Consolidados'!AO66</f>
        <v>#N/A</v>
      </c>
      <c r="K83" s="85" t="e">
        <f>'Activos Consolidados'!AP66</f>
        <v>#N/A</v>
      </c>
      <c r="L83" s="85" t="e">
        <f>'Activos Consolidados'!AQ66</f>
        <v>#N/A</v>
      </c>
      <c r="M83" s="85" t="str">
        <f>'Activos Consolidados'!Z66</f>
        <v>NO APLICA</v>
      </c>
      <c r="N83" s="84">
        <f>IF('Activos Consolidados'!AC66="","",'Activos Consolidados'!AC66)</f>
        <v>45266</v>
      </c>
      <c r="O83" s="161">
        <f>'Activos Consolidados'!AA66</f>
        <v>45657</v>
      </c>
      <c r="P83" t="str">
        <f>'Activos Consolidados'!F66</f>
        <v>INFORMACIÓN</v>
      </c>
    </row>
    <row r="84" spans="1:16" ht="24.75" customHeight="1" x14ac:dyDescent="0.25">
      <c r="A84" s="85" t="str">
        <f>'Activos Consolidados'!G67</f>
        <v>N/A</v>
      </c>
      <c r="B84" s="85" t="str">
        <f>'Activos Consolidados'!H67</f>
        <v>Plan estratégico de tecnologías de información y comunicaciones – PETIC</v>
      </c>
      <c r="C84" s="85" t="str">
        <f>'Activos Consolidados'!I67</f>
        <v>Tabla para el registro de información proveniente de las solicitudes de análisis.</v>
      </c>
      <c r="D84" s="85" t="str">
        <f>'Activos Consolidados'!J67</f>
        <v>CASTELLANO</v>
      </c>
      <c r="E84" s="85" t="str">
        <f>'Activos Consolidados'!K67</f>
        <v>ELECTRONICO/PAPEL</v>
      </c>
      <c r="F84" s="86">
        <f>IF('Activos Consolidados'!P67="","",'Activos Consolidados'!P67)</f>
        <v>42522</v>
      </c>
      <c r="G84" s="85" t="str">
        <f>'Activos Consolidados'!R67</f>
        <v xml:space="preserve">ANÁLISIS DE INFORMACIÓN  </v>
      </c>
      <c r="H84" s="85" t="str">
        <f>'Activos Consolidados'!S67</f>
        <v xml:space="preserve">ANÁLISIS DE INFORMACIÓN  
SERVICIOS TECNOLOGICOS
GESTIÓN DOCUMENTAL </v>
      </c>
      <c r="I84" s="85" t="str">
        <f>'Activos Consolidados'!AN67</f>
        <v>2) INFORMACIÓN PÚBLICA CLASIFICADA</v>
      </c>
      <c r="J84" s="85" t="e">
        <f>'Activos Consolidados'!AO67</f>
        <v>#N/A</v>
      </c>
      <c r="K84" s="85" t="e">
        <f>'Activos Consolidados'!AP67</f>
        <v>#N/A</v>
      </c>
      <c r="L84" s="85" t="e">
        <f>'Activos Consolidados'!AQ67</f>
        <v>#N/A</v>
      </c>
      <c r="M84" s="85" t="str">
        <f>'Activos Consolidados'!Z67</f>
        <v>NO APLICA</v>
      </c>
      <c r="N84" s="84">
        <f>IF('Activos Consolidados'!AC67="","",'Activos Consolidados'!AC67)</f>
        <v>45266</v>
      </c>
      <c r="O84" s="161">
        <f>'Activos Consolidados'!AA67</f>
        <v>45657</v>
      </c>
      <c r="P84" t="str">
        <f>'Activos Consolidados'!F67</f>
        <v>INFORMACIÓN</v>
      </c>
    </row>
    <row r="85" spans="1:16" ht="24.75" customHeight="1" x14ac:dyDescent="0.25">
      <c r="A85" s="85" t="e">
        <f>'Activos Consolidados'!#REF!</f>
        <v>#REF!</v>
      </c>
      <c r="B85" s="85" t="e">
        <f>'Activos Consolidados'!#REF!</f>
        <v>#REF!</v>
      </c>
      <c r="C85" s="85" t="e">
        <f>'Activos Consolidados'!#REF!</f>
        <v>#REF!</v>
      </c>
      <c r="D85" s="85" t="e">
        <f>'Activos Consolidados'!#REF!</f>
        <v>#REF!</v>
      </c>
      <c r="E85" s="85" t="e">
        <f>'Activos Consolidados'!#REF!</f>
        <v>#REF!</v>
      </c>
      <c r="F85" s="86" t="e">
        <f>IF('Activos Consolidados'!#REF!="","",'Activos Consolidados'!#REF!)</f>
        <v>#REF!</v>
      </c>
      <c r="G85" s="85" t="e">
        <f>'Activos Consolidados'!#REF!</f>
        <v>#REF!</v>
      </c>
      <c r="H85" s="85" t="e">
        <f>'Activos Consolidados'!#REF!</f>
        <v>#REF!</v>
      </c>
      <c r="I85" s="85" t="e">
        <f>'Activos Consolidados'!#REF!</f>
        <v>#REF!</v>
      </c>
      <c r="J85" s="85" t="e">
        <f>'Activos Consolidados'!#REF!</f>
        <v>#REF!</v>
      </c>
      <c r="K85" s="85" t="e">
        <f>'Activos Consolidados'!#REF!</f>
        <v>#REF!</v>
      </c>
      <c r="L85" s="85" t="e">
        <f>'Activos Consolidados'!#REF!</f>
        <v>#REF!</v>
      </c>
      <c r="M85" s="85" t="e">
        <f>'Activos Consolidados'!#REF!</f>
        <v>#REF!</v>
      </c>
      <c r="N85" s="84" t="e">
        <f>IF('Activos Consolidados'!#REF!="","",'Activos Consolidados'!#REF!)</f>
        <v>#REF!</v>
      </c>
      <c r="O85" s="161" t="e">
        <f>'Activos Consolidados'!#REF!</f>
        <v>#REF!</v>
      </c>
      <c r="P85" t="e">
        <f>'Activos Consolidados'!#REF!</f>
        <v>#REF!</v>
      </c>
    </row>
    <row r="86" spans="1:16" ht="24.75" customHeight="1" x14ac:dyDescent="0.25">
      <c r="A86" s="85" t="str">
        <f>'Activos Consolidados'!G68</f>
        <v>N/A</v>
      </c>
      <c r="B86" s="85" t="str">
        <f>'Activos Consolidados'!H68</f>
        <v>Esquema de gobierno de TI políticas y lineamientos de gestión de TI</v>
      </c>
      <c r="C86" s="85" t="str">
        <f>'Activos Consolidados'!I68</f>
        <v>Correo electrónico con el envió de la información, que hace parte de la evidencia de entrega  del producto solicitado. (pdf)</v>
      </c>
      <c r="D86" s="85" t="str">
        <f>'Activos Consolidados'!J68</f>
        <v>CASTELLANO</v>
      </c>
      <c r="E86" s="85" t="str">
        <f>'Activos Consolidados'!K68</f>
        <v>ELECTRÓNICO</v>
      </c>
      <c r="F86" s="86">
        <f>IF('Activos Consolidados'!P68="","",'Activos Consolidados'!P68)</f>
        <v>42522</v>
      </c>
      <c r="G86" s="85" t="str">
        <f>'Activos Consolidados'!R68</f>
        <v xml:space="preserve">ANÁLISIS DE INFORMACIÓN  </v>
      </c>
      <c r="H86" s="85" t="str">
        <f>'Activos Consolidados'!S68</f>
        <v xml:space="preserve">ANÁLISIS DE INFORMACIÓN  
SERVICIOS TECNOLOGICOS
GESTIÓN DOCUMENTAL </v>
      </c>
      <c r="I86" s="85" t="str">
        <f>'Activos Consolidados'!AN68</f>
        <v>2) INFORMACIÓN PÚBLICA CLASIFICADA</v>
      </c>
      <c r="J86" s="85" t="e">
        <f>'Activos Consolidados'!AO68</f>
        <v>#N/A</v>
      </c>
      <c r="K86" s="85" t="e">
        <f>'Activos Consolidados'!AP68</f>
        <v>#N/A</v>
      </c>
      <c r="L86" s="85" t="e">
        <f>'Activos Consolidados'!AQ68</f>
        <v>#N/A</v>
      </c>
      <c r="M86" s="85" t="str">
        <f>'Activos Consolidados'!Z68</f>
        <v>NO APLICA</v>
      </c>
      <c r="N86" s="84">
        <f>IF('Activos Consolidados'!AC68="","",'Activos Consolidados'!AC68)</f>
        <v>45266</v>
      </c>
      <c r="O86" s="161">
        <f>'Activos Consolidados'!AA68</f>
        <v>45657</v>
      </c>
      <c r="P86" t="str">
        <f>'Activos Consolidados'!F68</f>
        <v>INFORMACIÓN</v>
      </c>
    </row>
    <row r="87" spans="1:16" ht="24.75" customHeight="1" x14ac:dyDescent="0.25">
      <c r="A87" s="85" t="e">
        <f>'Activos Consolidados'!#REF!</f>
        <v>#REF!</v>
      </c>
      <c r="B87" s="85" t="e">
        <f>'Activos Consolidados'!#REF!</f>
        <v>#REF!</v>
      </c>
      <c r="C87" s="85" t="e">
        <f>'Activos Consolidados'!#REF!</f>
        <v>#REF!</v>
      </c>
      <c r="D87" s="85" t="e">
        <f>'Activos Consolidados'!#REF!</f>
        <v>#REF!</v>
      </c>
      <c r="E87" s="85" t="e">
        <f>'Activos Consolidados'!#REF!</f>
        <v>#REF!</v>
      </c>
      <c r="F87" s="86" t="e">
        <f>IF('Activos Consolidados'!#REF!="","",'Activos Consolidados'!#REF!)</f>
        <v>#REF!</v>
      </c>
      <c r="G87" s="85" t="e">
        <f>'Activos Consolidados'!#REF!</f>
        <v>#REF!</v>
      </c>
      <c r="H87" s="85" t="e">
        <f>'Activos Consolidados'!#REF!</f>
        <v>#REF!</v>
      </c>
      <c r="I87" s="85" t="e">
        <f>'Activos Consolidados'!#REF!</f>
        <v>#REF!</v>
      </c>
      <c r="J87" s="85" t="e">
        <f>'Activos Consolidados'!#REF!</f>
        <v>#REF!</v>
      </c>
      <c r="K87" s="85" t="e">
        <f>'Activos Consolidados'!#REF!</f>
        <v>#REF!</v>
      </c>
      <c r="L87" s="85" t="e">
        <f>'Activos Consolidados'!#REF!</f>
        <v>#REF!</v>
      </c>
      <c r="M87" s="85" t="e">
        <f>'Activos Consolidados'!#REF!</f>
        <v>#REF!</v>
      </c>
      <c r="N87" s="84" t="e">
        <f>IF('Activos Consolidados'!#REF!="","",'Activos Consolidados'!#REF!)</f>
        <v>#REF!</v>
      </c>
      <c r="O87" s="161" t="e">
        <f>'Activos Consolidados'!#REF!</f>
        <v>#REF!</v>
      </c>
      <c r="P87" t="e">
        <f>'Activos Consolidados'!#REF!</f>
        <v>#REF!</v>
      </c>
    </row>
    <row r="88" spans="1:16" ht="24.75" customHeight="1" x14ac:dyDescent="0.25">
      <c r="A88" s="85" t="e">
        <f>'Activos Consolidados'!#REF!</f>
        <v>#REF!</v>
      </c>
      <c r="B88" s="85" t="e">
        <f>'Activos Consolidados'!#REF!</f>
        <v>#REF!</v>
      </c>
      <c r="C88" s="85" t="e">
        <f>'Activos Consolidados'!#REF!</f>
        <v>#REF!</v>
      </c>
      <c r="D88" s="85" t="e">
        <f>'Activos Consolidados'!#REF!</f>
        <v>#REF!</v>
      </c>
      <c r="E88" s="85" t="e">
        <f>'Activos Consolidados'!#REF!</f>
        <v>#REF!</v>
      </c>
      <c r="F88" s="86" t="e">
        <f>IF('Activos Consolidados'!#REF!="","",'Activos Consolidados'!#REF!)</f>
        <v>#REF!</v>
      </c>
      <c r="G88" s="85" t="e">
        <f>'Activos Consolidados'!#REF!</f>
        <v>#REF!</v>
      </c>
      <c r="H88" s="85" t="e">
        <f>'Activos Consolidados'!#REF!</f>
        <v>#REF!</v>
      </c>
      <c r="I88" s="85" t="e">
        <f>'Activos Consolidados'!#REF!</f>
        <v>#REF!</v>
      </c>
      <c r="J88" s="85" t="e">
        <f>'Activos Consolidados'!#REF!</f>
        <v>#REF!</v>
      </c>
      <c r="K88" s="85" t="e">
        <f>'Activos Consolidados'!#REF!</f>
        <v>#REF!</v>
      </c>
      <c r="L88" s="85" t="e">
        <f>'Activos Consolidados'!#REF!</f>
        <v>#REF!</v>
      </c>
      <c r="M88" s="85" t="e">
        <f>'Activos Consolidados'!#REF!</f>
        <v>#REF!</v>
      </c>
      <c r="N88" s="84" t="e">
        <f>IF('Activos Consolidados'!#REF!="","",'Activos Consolidados'!#REF!)</f>
        <v>#REF!</v>
      </c>
      <c r="O88" s="161" t="e">
        <f>'Activos Consolidados'!#REF!</f>
        <v>#REF!</v>
      </c>
      <c r="P88" t="e">
        <f>'Activos Consolidados'!#REF!</f>
        <v>#REF!</v>
      </c>
    </row>
    <row r="89" spans="1:16" ht="24.75" customHeight="1" x14ac:dyDescent="0.25">
      <c r="A89" s="85" t="str">
        <f>'Activos Consolidados'!G69</f>
        <v>N/A</v>
      </c>
      <c r="B89" s="85" t="str">
        <f>'Activos Consolidados'!H69</f>
        <v>Documentación de las evidencias los proyectos PETIC</v>
      </c>
      <c r="C89" s="85" t="str">
        <f>'Activos Consolidados'!I69</f>
        <v>Desarrollar y mantener servicios de análisis de información, para que los procesamientos espaciales y alfanuméricos  faciliten la eficiencia y efectividad de los productos institucionales</v>
      </c>
      <c r="D89" s="85" t="str">
        <f>'Activos Consolidados'!J69</f>
        <v>CASTELLANO</v>
      </c>
      <c r="E89" s="85" t="str">
        <f>'Activos Consolidados'!K69</f>
        <v>ELECTRÓNICO</v>
      </c>
      <c r="F89" s="86" t="str">
        <f>IF('Activos Consolidados'!P69="","",'Activos Consolidados'!P69)</f>
        <v>N/A</v>
      </c>
      <c r="G89" s="85" t="str">
        <f>'Activos Consolidados'!R69</f>
        <v>OFICINA DE TECNOLOGÍAS DE LA INFORMACIÓN Y COMUNICACIONES</v>
      </c>
      <c r="H89" s="85" t="str">
        <f>'Activos Consolidados'!S69</f>
        <v>OFICINA DE TECNOLOGÍAS DE LA INFORMACIÓN Y COMUNICACIONES</v>
      </c>
      <c r="I89" s="85" t="str">
        <f>'Activos Consolidados'!AN69</f>
        <v>3) INFORMACIÓN PÚBLICA RESERVADA</v>
      </c>
      <c r="J89" s="85" t="e">
        <f>'Activos Consolidados'!AO69</f>
        <v>#N/A</v>
      </c>
      <c r="K89" s="85" t="e">
        <f>'Activos Consolidados'!AP69</f>
        <v>#N/A</v>
      </c>
      <c r="L89" s="85" t="e">
        <f>'Activos Consolidados'!AQ69</f>
        <v>#N/A</v>
      </c>
      <c r="M89" s="85" t="str">
        <f>'Activos Consolidados'!Z69</f>
        <v>NO APLICA</v>
      </c>
      <c r="N89" s="84">
        <f>IF('Activos Consolidados'!AC69="","",'Activos Consolidados'!AC69)</f>
        <v>45266</v>
      </c>
      <c r="O89" s="161">
        <f>'Activos Consolidados'!AA69</f>
        <v>45657</v>
      </c>
      <c r="P89" t="str">
        <f>'Activos Consolidados'!F69</f>
        <v>INFORMACIÓN</v>
      </c>
    </row>
    <row r="90" spans="1:16" ht="24.75" customHeight="1" x14ac:dyDescent="0.25">
      <c r="A90" s="85" t="str">
        <f>'Activos Consolidados'!G70</f>
        <v>N/A</v>
      </c>
      <c r="B90" s="85" t="str">
        <f>'Activos Consolidados'!H70</f>
        <v>Evaluación de gestión de la oficina TIC</v>
      </c>
      <c r="C90" s="85" t="str">
        <f>'Activos Consolidados'!I70</f>
        <v>Guías, otros documentos, scripts y aplicativos.</v>
      </c>
      <c r="D90" s="85" t="str">
        <f>'Activos Consolidados'!J70</f>
        <v>CASTELLANO</v>
      </c>
      <c r="E90" s="85" t="str">
        <f>'Activos Consolidados'!K70</f>
        <v>ELECTRÓNICO</v>
      </c>
      <c r="F90" s="86">
        <f>IF('Activos Consolidados'!P70="","",'Activos Consolidados'!P70)</f>
        <v>43983</v>
      </c>
      <c r="G90" s="85" t="str">
        <f>'Activos Consolidados'!R70</f>
        <v xml:space="preserve">ANÁLISIS DE INFORMACIÓN  </v>
      </c>
      <c r="H90" s="85" t="str">
        <f>'Activos Consolidados'!S70</f>
        <v xml:space="preserve">ANÁLISIS DE INFORMACIÓN  
SERVICIOS TECNOLOGICOS
GESTIÓN DOCUMENTAL </v>
      </c>
      <c r="I90" s="85" t="str">
        <f>'Activos Consolidados'!AN70</f>
        <v>2) INFORMACIÓN PÚBLICA CLASIFICADA</v>
      </c>
      <c r="J90" s="85" t="e">
        <f>'Activos Consolidados'!AO70</f>
        <v>#N/A</v>
      </c>
      <c r="K90" s="85" t="e">
        <f>'Activos Consolidados'!AP70</f>
        <v>#N/A</v>
      </c>
      <c r="L90" s="85" t="e">
        <f>'Activos Consolidados'!AQ70</f>
        <v>#N/A</v>
      </c>
      <c r="M90" s="85" t="str">
        <f>'Activos Consolidados'!Z70</f>
        <v>NO APLICA</v>
      </c>
      <c r="N90" s="84">
        <f>IF('Activos Consolidados'!AC70="","",'Activos Consolidados'!AC70)</f>
        <v>45266</v>
      </c>
      <c r="O90" s="161">
        <f>'Activos Consolidados'!AA70</f>
        <v>45657</v>
      </c>
      <c r="P90" t="str">
        <f>'Activos Consolidados'!F70</f>
        <v>INFORMACIÓN</v>
      </c>
    </row>
    <row r="91" spans="1:16" ht="24.75" customHeight="1" x14ac:dyDescent="0.25">
      <c r="A91" s="85" t="str">
        <f>'Activos Consolidados'!G71</f>
        <v>N/A</v>
      </c>
      <c r="B91" s="85" t="str">
        <f>'Activos Consolidados'!H71</f>
        <v>Seguimiento a la implementación y cumplimiento del esquema de gobierno</v>
      </c>
      <c r="C91" s="85" t="str">
        <f>'Activos Consolidados'!I71</f>
        <v>Ficha del proyecto PETIC Gestión y Gobierno de TI en donde se registra el avance de las tareas del plan de trabajo.</v>
      </c>
      <c r="D91" s="85" t="str">
        <f>'Activos Consolidados'!J71</f>
        <v>CASTELLANO</v>
      </c>
      <c r="E91" s="85" t="str">
        <f>'Activos Consolidados'!K71</f>
        <v>ELECTRÓNICO</v>
      </c>
      <c r="F91" s="86">
        <f>IF('Activos Consolidados'!P71="","",'Activos Consolidados'!P71)</f>
        <v>44228</v>
      </c>
      <c r="G91" s="85" t="str">
        <f>'Activos Consolidados'!R71</f>
        <v>OFICINA DE TECNOLOGÍAS DE LA INFORMACIÓN Y COMUNICACIONES</v>
      </c>
      <c r="H91" s="85" t="str">
        <f>'Activos Consolidados'!S71</f>
        <v>GESTIÓN DOCUMENTAL</v>
      </c>
      <c r="I91" s="85" t="str">
        <f>'Activos Consolidados'!AN71</f>
        <v>2) INFORMACIÓN PÚBLICA CLASIFICADA</v>
      </c>
      <c r="J91" s="85" t="e">
        <f>'Activos Consolidados'!AO71</f>
        <v>#N/A</v>
      </c>
      <c r="K91" s="85" t="e">
        <f>'Activos Consolidados'!AP71</f>
        <v>#N/A</v>
      </c>
      <c r="L91" s="85" t="e">
        <f>'Activos Consolidados'!AQ71</f>
        <v>#N/A</v>
      </c>
      <c r="M91" s="85" t="str">
        <f>'Activos Consolidados'!Z71</f>
        <v>NO APLICA</v>
      </c>
      <c r="N91" s="84">
        <f>IF('Activos Consolidados'!AC71="","",'Activos Consolidados'!AC71)</f>
        <v>45266</v>
      </c>
      <c r="O91" s="161">
        <f>'Activos Consolidados'!AA71</f>
        <v>45657</v>
      </c>
      <c r="P91" t="str">
        <f>'Activos Consolidados'!F71</f>
        <v>INFORMACIÓN</v>
      </c>
    </row>
    <row r="92" spans="1:16" ht="24.75" customHeight="1" x14ac:dyDescent="0.25">
      <c r="A92" s="85" t="str">
        <f>'Activos Consolidados'!G72</f>
        <v>N/A</v>
      </c>
      <c r="B92" s="85" t="str">
        <f>'Activos Consolidados'!H72</f>
        <v>Gestión asociada a la arquitectura empresarial de la UPRA</v>
      </c>
      <c r="C92" s="85" t="str">
        <f>'Activos Consolidados'!I72</f>
        <v>Actas de reunión de los comités de Arquitectura, liderado por el equipo de arquitectura Empresarial de la Oficina TIC, en donde se socializan a los responsables de dominio, los avances de las arquitecturas de los proyectos PETIC.</v>
      </c>
      <c r="D92" s="85" t="str">
        <f>'Activos Consolidados'!J72</f>
        <v>CASTELLANO</v>
      </c>
      <c r="E92" s="85" t="str">
        <f>'Activos Consolidados'!K72</f>
        <v>ELECTRÓNICO</v>
      </c>
      <c r="F92" s="86">
        <f>IF('Activos Consolidados'!P72="","",'Activos Consolidados'!P72)</f>
        <v>44228</v>
      </c>
      <c r="G92" s="85" t="str">
        <f>'Activos Consolidados'!R72</f>
        <v>OFICINA DE TECNOLOGÍAS DE LA INFORMACIÓN Y COMUNICACIONES</v>
      </c>
      <c r="H92" s="85" t="str">
        <f>'Activos Consolidados'!S72</f>
        <v>GESTIÓN DOCUMENTAL</v>
      </c>
      <c r="I92" s="85" t="str">
        <f>'Activos Consolidados'!AN72</f>
        <v>2) INFORMACIÓN PÚBLICA CLASIFICADA</v>
      </c>
      <c r="J92" s="85" t="e">
        <f>'Activos Consolidados'!AO72</f>
        <v>#N/A</v>
      </c>
      <c r="K92" s="85" t="e">
        <f>'Activos Consolidados'!AP72</f>
        <v>#N/A</v>
      </c>
      <c r="L92" s="85" t="e">
        <f>'Activos Consolidados'!AQ72</f>
        <v>#N/A</v>
      </c>
      <c r="M92" s="85" t="str">
        <f>'Activos Consolidados'!Z72</f>
        <v>NO APLICA</v>
      </c>
      <c r="N92" s="84">
        <f>IF('Activos Consolidados'!AC72="","",'Activos Consolidados'!AC72)</f>
        <v>45266</v>
      </c>
      <c r="O92" s="161">
        <f>'Activos Consolidados'!AA72</f>
        <v>45657</v>
      </c>
      <c r="P92" t="str">
        <f>'Activos Consolidados'!F72</f>
        <v>INFORMACIÓN</v>
      </c>
    </row>
    <row r="93" spans="1:16" ht="24.75" customHeight="1" x14ac:dyDescent="0.25">
      <c r="A93" s="85" t="e">
        <f>'Activos Consolidados'!#REF!</f>
        <v>#REF!</v>
      </c>
      <c r="B93" s="85" t="e">
        <f>'Activos Consolidados'!#REF!</f>
        <v>#REF!</v>
      </c>
      <c r="C93" s="85" t="e">
        <f>'Activos Consolidados'!#REF!</f>
        <v>#REF!</v>
      </c>
      <c r="D93" s="85" t="e">
        <f>'Activos Consolidados'!#REF!</f>
        <v>#REF!</v>
      </c>
      <c r="E93" s="85" t="e">
        <f>'Activos Consolidados'!#REF!</f>
        <v>#REF!</v>
      </c>
      <c r="F93" s="86" t="e">
        <f>IF('Activos Consolidados'!#REF!="","",'Activos Consolidados'!#REF!)</f>
        <v>#REF!</v>
      </c>
      <c r="G93" s="85" t="e">
        <f>'Activos Consolidados'!#REF!</f>
        <v>#REF!</v>
      </c>
      <c r="H93" s="85" t="e">
        <f>'Activos Consolidados'!#REF!</f>
        <v>#REF!</v>
      </c>
      <c r="I93" s="85" t="e">
        <f>'Activos Consolidados'!#REF!</f>
        <v>#REF!</v>
      </c>
      <c r="J93" s="85" t="e">
        <f>'Activos Consolidados'!#REF!</f>
        <v>#REF!</v>
      </c>
      <c r="K93" s="85" t="e">
        <f>'Activos Consolidados'!#REF!</f>
        <v>#REF!</v>
      </c>
      <c r="L93" s="85" t="e">
        <f>'Activos Consolidados'!#REF!</f>
        <v>#REF!</v>
      </c>
      <c r="M93" s="85" t="e">
        <f>'Activos Consolidados'!#REF!</f>
        <v>#REF!</v>
      </c>
      <c r="N93" s="84" t="e">
        <f>IF('Activos Consolidados'!#REF!="","",'Activos Consolidados'!#REF!)</f>
        <v>#REF!</v>
      </c>
      <c r="O93" s="161" t="e">
        <f>'Activos Consolidados'!#REF!</f>
        <v>#REF!</v>
      </c>
      <c r="P93" t="e">
        <f>'Activos Consolidados'!#REF!</f>
        <v>#REF!</v>
      </c>
    </row>
    <row r="94" spans="1:16" ht="24.75" customHeight="1" x14ac:dyDescent="0.25">
      <c r="A94" s="85" t="e">
        <f>'Activos Consolidados'!#REF!</f>
        <v>#REF!</v>
      </c>
      <c r="B94" s="85" t="e">
        <f>'Activos Consolidados'!#REF!</f>
        <v>#REF!</v>
      </c>
      <c r="C94" s="85" t="e">
        <f>'Activos Consolidados'!#REF!</f>
        <v>#REF!</v>
      </c>
      <c r="D94" s="85" t="e">
        <f>'Activos Consolidados'!#REF!</f>
        <v>#REF!</v>
      </c>
      <c r="E94" s="85" t="e">
        <f>'Activos Consolidados'!#REF!</f>
        <v>#REF!</v>
      </c>
      <c r="F94" s="86" t="e">
        <f>IF('Activos Consolidados'!#REF!="","",'Activos Consolidados'!#REF!)</f>
        <v>#REF!</v>
      </c>
      <c r="G94" s="85" t="e">
        <f>'Activos Consolidados'!#REF!</f>
        <v>#REF!</v>
      </c>
      <c r="H94" s="85" t="e">
        <f>'Activos Consolidados'!#REF!</f>
        <v>#REF!</v>
      </c>
      <c r="I94" s="85" t="e">
        <f>'Activos Consolidados'!#REF!</f>
        <v>#REF!</v>
      </c>
      <c r="J94" s="85" t="e">
        <f>'Activos Consolidados'!#REF!</f>
        <v>#REF!</v>
      </c>
      <c r="K94" s="85" t="e">
        <f>'Activos Consolidados'!#REF!</f>
        <v>#REF!</v>
      </c>
      <c r="L94" s="85" t="e">
        <f>'Activos Consolidados'!#REF!</f>
        <v>#REF!</v>
      </c>
      <c r="M94" s="85" t="e">
        <f>'Activos Consolidados'!#REF!</f>
        <v>#REF!</v>
      </c>
      <c r="N94" s="84" t="e">
        <f>IF('Activos Consolidados'!#REF!="","",'Activos Consolidados'!#REF!)</f>
        <v>#REF!</v>
      </c>
      <c r="O94" s="161" t="e">
        <f>'Activos Consolidados'!#REF!</f>
        <v>#REF!</v>
      </c>
      <c r="P94" t="e">
        <f>'Activos Consolidados'!#REF!</f>
        <v>#REF!</v>
      </c>
    </row>
    <row r="95" spans="1:16" ht="24.75" customHeight="1" x14ac:dyDescent="0.25">
      <c r="A95" s="85" t="str">
        <f>'Activos Consolidados'!G73</f>
        <v>N/A</v>
      </c>
      <c r="B95" s="85" t="str">
        <f>'Activos Consolidados'!H73</f>
        <v xml:space="preserve">Encuentros de Valor </v>
      </c>
      <c r="C95" s="85" t="str">
        <f>'Activos Consolidados'!I73</f>
        <v>Carpeta que contiene un conjunto de archivos que dan cuenta de actividades de fortalecimiento de capacidades que propician el uso y apropiación de tecnologías de información.</v>
      </c>
      <c r="D95" s="85" t="str">
        <f>'Activos Consolidados'!J73</f>
        <v>CASTELLANO</v>
      </c>
      <c r="E95" s="85" t="str">
        <f>'Activos Consolidados'!K73</f>
        <v>ELECTRÓNICO</v>
      </c>
      <c r="F95" s="86">
        <f>IF('Activos Consolidados'!P73="","",'Activos Consolidados'!P73)</f>
        <v>43871</v>
      </c>
      <c r="G95" s="85" t="str">
        <f>'Activos Consolidados'!R73</f>
        <v>USO Y APROPIACIÓN</v>
      </c>
      <c r="H95" s="85" t="str">
        <f>'Activos Consolidados'!S73</f>
        <v>USO Y APROPIACIÓN</v>
      </c>
      <c r="I95" s="85" t="str">
        <f>'Activos Consolidados'!AN73</f>
        <v>2) INFORMACIÓN PÚBLICA CLASIFICADA</v>
      </c>
      <c r="J95" s="85" t="e">
        <f>'Activos Consolidados'!AO73</f>
        <v>#N/A</v>
      </c>
      <c r="K95" s="85" t="e">
        <f>'Activos Consolidados'!AP73</f>
        <v>#N/A</v>
      </c>
      <c r="L95" s="85" t="e">
        <f>'Activos Consolidados'!AQ73</f>
        <v>#N/A</v>
      </c>
      <c r="M95" s="85" t="str">
        <f>'Activos Consolidados'!Z73</f>
        <v>NO APLICA</v>
      </c>
      <c r="N95" s="84">
        <f>IF('Activos Consolidados'!AC73="","",'Activos Consolidados'!AC73)</f>
        <v>45266</v>
      </c>
      <c r="O95" s="161">
        <f>'Activos Consolidados'!AA73</f>
        <v>45657</v>
      </c>
      <c r="P95" t="str">
        <f>'Activos Consolidados'!F73</f>
        <v>INFORMACIÓN</v>
      </c>
    </row>
    <row r="96" spans="1:16" ht="24.75" customHeight="1" x14ac:dyDescent="0.25">
      <c r="A96" s="85" t="str">
        <f>'Activos Consolidados'!G74</f>
        <v>N/A</v>
      </c>
      <c r="B96" s="85" t="str">
        <f>'Activos Consolidados'!H74</f>
        <v xml:space="preserve">Documento de Seguimiento de Requerimientos al Equipo </v>
      </c>
      <c r="C96" s="85" t="str">
        <f>'Activos Consolidados'!I74</f>
        <v>Documento que contiene las actividades ejecutadas para cada atención.</v>
      </c>
      <c r="D96" s="85" t="str">
        <f>'Activos Consolidados'!J74</f>
        <v>CASTELLANO</v>
      </c>
      <c r="E96" s="85" t="str">
        <f>'Activos Consolidados'!K74</f>
        <v>ELECTRÓNICO</v>
      </c>
      <c r="F96" s="86">
        <f>IF('Activos Consolidados'!P74="","",'Activos Consolidados'!P74)</f>
        <v>44933</v>
      </c>
      <c r="G96" s="85" t="str">
        <f>'Activos Consolidados'!R74</f>
        <v>USO Y APROPIACIÓN</v>
      </c>
      <c r="H96" s="85" t="str">
        <f>'Activos Consolidados'!S74</f>
        <v>USO Y APROPIACIÓN</v>
      </c>
      <c r="I96" s="85" t="str">
        <f>'Activos Consolidados'!AN74</f>
        <v>3) INFORMACIÓN PÚBLICA RESERVADA</v>
      </c>
      <c r="J96" s="85" t="e">
        <f>'Activos Consolidados'!AO74</f>
        <v>#N/A</v>
      </c>
      <c r="K96" s="85" t="e">
        <f>'Activos Consolidados'!AP74</f>
        <v>#N/A</v>
      </c>
      <c r="L96" s="85" t="e">
        <f>'Activos Consolidados'!AQ74</f>
        <v>#N/A</v>
      </c>
      <c r="M96" s="85" t="str">
        <f>'Activos Consolidados'!Z74</f>
        <v>NO APLICA</v>
      </c>
      <c r="N96" s="84">
        <f>IF('Activos Consolidados'!AC74="","",'Activos Consolidados'!AC74)</f>
        <v>45266</v>
      </c>
      <c r="O96" s="161">
        <f>'Activos Consolidados'!AA74</f>
        <v>45657</v>
      </c>
      <c r="P96" t="str">
        <f>'Activos Consolidados'!F74</f>
        <v>INFORMACIÓN</v>
      </c>
    </row>
    <row r="97" spans="1:16" ht="24.75" customHeight="1" x14ac:dyDescent="0.25">
      <c r="A97" s="85" t="str">
        <f>'Activos Consolidados'!G75</f>
        <v>N/A</v>
      </c>
      <c r="B97" s="85" t="str">
        <f>'Activos Consolidados'!H75</f>
        <v>Matriz de solicitudes de análisis</v>
      </c>
      <c r="C97" s="85" t="str">
        <f>'Activos Consolidados'!I75</f>
        <v>Tabla para el registro de información proveniente de las solicitudes de análisis.</v>
      </c>
      <c r="D97" s="85" t="str">
        <f>'Activos Consolidados'!J75</f>
        <v>CASTELLANO</v>
      </c>
      <c r="E97" s="85" t="str">
        <f>'Activos Consolidados'!K75</f>
        <v>ELECTRONICO</v>
      </c>
      <c r="F97" s="86">
        <f>IF('Activos Consolidados'!P75="","",'Activos Consolidados'!P75)</f>
        <v>44228</v>
      </c>
      <c r="G97" s="85" t="str">
        <f>'Activos Consolidados'!R75</f>
        <v>SECRETARÍA GENERAL</v>
      </c>
      <c r="H97" s="85" t="str">
        <f>'Activos Consolidados'!S75</f>
        <v>GESTIÓN DOCUMENTAL</v>
      </c>
      <c r="I97" s="85" t="str">
        <f>'Activos Consolidados'!AN75</f>
        <v>2) INFORMACIÓN PÚBLICA CLASIFICADA</v>
      </c>
      <c r="J97" s="85" t="e">
        <f>'Activos Consolidados'!AO75</f>
        <v>#N/A</v>
      </c>
      <c r="K97" s="85" t="e">
        <f>'Activos Consolidados'!AP75</f>
        <v>#N/A</v>
      </c>
      <c r="L97" s="85" t="e">
        <f>'Activos Consolidados'!AQ75</f>
        <v>#N/A</v>
      </c>
      <c r="M97" s="85" t="str">
        <f>'Activos Consolidados'!Z75</f>
        <v>NO APLICA</v>
      </c>
      <c r="N97" s="84">
        <f>IF('Activos Consolidados'!AC75="","",'Activos Consolidados'!AC75)</f>
        <v>45266</v>
      </c>
      <c r="O97" s="161">
        <f>'Activos Consolidados'!AA75</f>
        <v>45657</v>
      </c>
      <c r="P97" t="str">
        <f>'Activos Consolidados'!F75</f>
        <v>INFORMACIÓN</v>
      </c>
    </row>
    <row r="98" spans="1:16" ht="24.75" customHeight="1" x14ac:dyDescent="0.25">
      <c r="A98" s="85" t="str">
        <f>'Activos Consolidados'!G76</f>
        <v>N/A</v>
      </c>
      <c r="B98" s="85" t="str">
        <f>'Activos Consolidados'!H76</f>
        <v>Respuesta de la solicitud</v>
      </c>
      <c r="C98" s="85" t="str">
        <f>'Activos Consolidados'!I76</f>
        <v>Correo electrónico con el envió de la información, que hace parte de la evidencia de entrega  del producto solicitado. (pdf)</v>
      </c>
      <c r="D98" s="85" t="str">
        <f>'Activos Consolidados'!J76</f>
        <v>CASTELLANO</v>
      </c>
      <c r="E98" s="85" t="str">
        <f>'Activos Consolidados'!K76</f>
        <v>ELECTRONICO</v>
      </c>
      <c r="F98" s="86">
        <f>IF('Activos Consolidados'!P76="","",'Activos Consolidados'!P76)</f>
        <v>44228</v>
      </c>
      <c r="G98" s="85" t="str">
        <f>'Activos Consolidados'!R76</f>
        <v>SECRETARÍA GENERAL</v>
      </c>
      <c r="H98" s="85" t="str">
        <f>'Activos Consolidados'!S76</f>
        <v>GESTIÓN DOCUMENTAL</v>
      </c>
      <c r="I98" s="85" t="str">
        <f>'Activos Consolidados'!AN76</f>
        <v>2) INFORMACIÓN PÚBLICA CLASIFICADA</v>
      </c>
      <c r="J98" s="85" t="e">
        <f>'Activos Consolidados'!AO76</f>
        <v>#N/A</v>
      </c>
      <c r="K98" s="85" t="e">
        <f>'Activos Consolidados'!AP76</f>
        <v>#N/A</v>
      </c>
      <c r="L98" s="85" t="e">
        <f>'Activos Consolidados'!AQ76</f>
        <v>#N/A</v>
      </c>
      <c r="M98" s="85" t="str">
        <f>'Activos Consolidados'!Z76</f>
        <v>NO APLICA</v>
      </c>
      <c r="N98" s="84">
        <f>IF('Activos Consolidados'!AC76="","",'Activos Consolidados'!AC76)</f>
        <v>45266</v>
      </c>
      <c r="O98" s="161">
        <f>'Activos Consolidados'!AA76</f>
        <v>45657</v>
      </c>
      <c r="P98" t="str">
        <f>'Activos Consolidados'!F76</f>
        <v>INFORMACIÓN</v>
      </c>
    </row>
    <row r="99" spans="1:16" ht="24.75" customHeight="1" x14ac:dyDescent="0.25">
      <c r="A99" s="85" t="str">
        <f>'Activos Consolidados'!G77</f>
        <v>N/A</v>
      </c>
      <c r="B99" s="85" t="str">
        <f>'Activos Consolidados'!H77</f>
        <v>Productos entregables de requerimientos de análisis</v>
      </c>
      <c r="C99" s="85" t="str">
        <f>'Activos Consolidados'!I77</f>
        <v>Mapas y tablas que dan respuesta a cada una de las solicitudes con la información temática. (png - Excel-pdf)</v>
      </c>
      <c r="D99" s="85" t="str">
        <f>'Activos Consolidados'!J77</f>
        <v>CASTELLANO</v>
      </c>
      <c r="E99" s="85" t="str">
        <f>'Activos Consolidados'!K77</f>
        <v>ELECTRONICO</v>
      </c>
      <c r="F99" s="86">
        <f>IF('Activos Consolidados'!P77="","",'Activos Consolidados'!P77)</f>
        <v>44228</v>
      </c>
      <c r="G99" s="85" t="str">
        <f>'Activos Consolidados'!R77</f>
        <v>SECRETARÍA GENERAL</v>
      </c>
      <c r="H99" s="85" t="str">
        <f>'Activos Consolidados'!S77</f>
        <v>GESTIÓN DOCUMENTAL</v>
      </c>
      <c r="I99" s="85" t="str">
        <f>'Activos Consolidados'!AN77</f>
        <v>2) INFORMACIÓN PÚBLICA CLASIFICADA</v>
      </c>
      <c r="J99" s="85" t="e">
        <f>'Activos Consolidados'!AO77</f>
        <v>#N/A</v>
      </c>
      <c r="K99" s="85" t="e">
        <f>'Activos Consolidados'!AP77</f>
        <v>#N/A</v>
      </c>
      <c r="L99" s="85" t="e">
        <f>'Activos Consolidados'!AQ77</f>
        <v>#N/A</v>
      </c>
      <c r="M99" s="85" t="str">
        <f>'Activos Consolidados'!Z77</f>
        <v>NO APLICA</v>
      </c>
      <c r="N99" s="84">
        <f>IF('Activos Consolidados'!AC77="","",'Activos Consolidados'!AC77)</f>
        <v>45266</v>
      </c>
      <c r="O99" s="161">
        <f>'Activos Consolidados'!AA77</f>
        <v>45657</v>
      </c>
      <c r="P99" t="str">
        <f>'Activos Consolidados'!F77</f>
        <v>INFORMACIÓN</v>
      </c>
    </row>
    <row r="100" spans="1:16" ht="24.75" customHeight="1" x14ac:dyDescent="0.25">
      <c r="A100" s="85" t="e">
        <f>'Activos Consolidados'!#REF!</f>
        <v>#REF!</v>
      </c>
      <c r="B100" s="85" t="e">
        <f>'Activos Consolidados'!#REF!</f>
        <v>#REF!</v>
      </c>
      <c r="C100" s="85" t="e">
        <f>'Activos Consolidados'!#REF!</f>
        <v>#REF!</v>
      </c>
      <c r="D100" s="85" t="e">
        <f>'Activos Consolidados'!#REF!</f>
        <v>#REF!</v>
      </c>
      <c r="E100" s="85" t="e">
        <f>'Activos Consolidados'!#REF!</f>
        <v>#REF!</v>
      </c>
      <c r="F100" s="86" t="e">
        <f>IF('Activos Consolidados'!#REF!="","",'Activos Consolidados'!#REF!)</f>
        <v>#REF!</v>
      </c>
      <c r="G100" s="85" t="e">
        <f>'Activos Consolidados'!#REF!</f>
        <v>#REF!</v>
      </c>
      <c r="H100" s="85" t="e">
        <f>'Activos Consolidados'!#REF!</f>
        <v>#REF!</v>
      </c>
      <c r="I100" s="85" t="e">
        <f>'Activos Consolidados'!#REF!</f>
        <v>#REF!</v>
      </c>
      <c r="J100" s="85" t="e">
        <f>'Activos Consolidados'!#REF!</f>
        <v>#REF!</v>
      </c>
      <c r="K100" s="85" t="e">
        <f>'Activos Consolidados'!#REF!</f>
        <v>#REF!</v>
      </c>
      <c r="L100" s="85" t="e">
        <f>'Activos Consolidados'!#REF!</f>
        <v>#REF!</v>
      </c>
      <c r="M100" s="85" t="e">
        <f>'Activos Consolidados'!#REF!</f>
        <v>#REF!</v>
      </c>
      <c r="N100" s="84" t="e">
        <f>IF('Activos Consolidados'!#REF!="","",'Activos Consolidados'!#REF!)</f>
        <v>#REF!</v>
      </c>
      <c r="O100" s="161" t="e">
        <f>'Activos Consolidados'!#REF!</f>
        <v>#REF!</v>
      </c>
      <c r="P100" t="e">
        <f>'Activos Consolidados'!#REF!</f>
        <v>#REF!</v>
      </c>
    </row>
    <row r="101" spans="1:16" ht="24.75" customHeight="1" x14ac:dyDescent="0.25">
      <c r="A101" s="85" t="e">
        <f>'Activos Consolidados'!#REF!</f>
        <v>#REF!</v>
      </c>
      <c r="B101" s="85" t="e">
        <f>'Activos Consolidados'!#REF!</f>
        <v>#REF!</v>
      </c>
      <c r="C101" s="85" t="e">
        <f>'Activos Consolidados'!#REF!</f>
        <v>#REF!</v>
      </c>
      <c r="D101" s="85" t="e">
        <f>'Activos Consolidados'!#REF!</f>
        <v>#REF!</v>
      </c>
      <c r="E101" s="85" t="e">
        <f>'Activos Consolidados'!#REF!</f>
        <v>#REF!</v>
      </c>
      <c r="F101" s="86" t="e">
        <f>IF('Activos Consolidados'!#REF!="","",'Activos Consolidados'!#REF!)</f>
        <v>#REF!</v>
      </c>
      <c r="G101" s="85" t="e">
        <f>'Activos Consolidados'!#REF!</f>
        <v>#REF!</v>
      </c>
      <c r="H101" s="85" t="e">
        <f>'Activos Consolidados'!#REF!</f>
        <v>#REF!</v>
      </c>
      <c r="I101" s="85" t="e">
        <f>'Activos Consolidados'!#REF!</f>
        <v>#REF!</v>
      </c>
      <c r="J101" s="85" t="e">
        <f>'Activos Consolidados'!#REF!</f>
        <v>#REF!</v>
      </c>
      <c r="K101" s="85" t="e">
        <f>'Activos Consolidados'!#REF!</f>
        <v>#REF!</v>
      </c>
      <c r="L101" s="85" t="e">
        <f>'Activos Consolidados'!#REF!</f>
        <v>#REF!</v>
      </c>
      <c r="M101" s="85" t="e">
        <f>'Activos Consolidados'!#REF!</f>
        <v>#REF!</v>
      </c>
      <c r="N101" s="84" t="e">
        <f>IF('Activos Consolidados'!#REF!="","",'Activos Consolidados'!#REF!)</f>
        <v>#REF!</v>
      </c>
      <c r="O101" s="161" t="e">
        <f>'Activos Consolidados'!#REF!</f>
        <v>#REF!</v>
      </c>
      <c r="P101" t="e">
        <f>'Activos Consolidados'!#REF!</f>
        <v>#REF!</v>
      </c>
    </row>
    <row r="102" spans="1:16" ht="24.75" customHeight="1" x14ac:dyDescent="0.25">
      <c r="A102" s="85" t="str">
        <f>'Activos Consolidados'!G78</f>
        <v>N/A</v>
      </c>
      <c r="B102" s="85" t="str">
        <f>'Activos Consolidados'!H78</f>
        <v>Base de datos de fuentes</v>
      </c>
      <c r="C102" s="85" t="str">
        <f>'Activos Consolidados'!I78</f>
        <v>Base de datos de fuentes de información para realizar análisis.</v>
      </c>
      <c r="D102" s="85" t="str">
        <f>'Activos Consolidados'!J78</f>
        <v>CASTELLANO</v>
      </c>
      <c r="E102" s="85" t="str">
        <f>'Activos Consolidados'!K78</f>
        <v>ELECTRONICO</v>
      </c>
      <c r="F102" s="86">
        <f>IF('Activos Consolidados'!P78="","",'Activos Consolidados'!P78)</f>
        <v>44228</v>
      </c>
      <c r="G102" s="85" t="str">
        <f>'Activos Consolidados'!R78</f>
        <v>SECRETARÍA GENERAL</v>
      </c>
      <c r="H102" s="85" t="str">
        <f>'Activos Consolidados'!S78</f>
        <v>GESTIÓN DOCUMENTAL</v>
      </c>
      <c r="I102" s="85" t="str">
        <f>'Activos Consolidados'!AN78</f>
        <v>2) INFORMACIÓN PÚBLICA CLASIFICADA</v>
      </c>
      <c r="J102" s="85" t="e">
        <f>'Activos Consolidados'!AO78</f>
        <v>#N/A</v>
      </c>
      <c r="K102" s="85" t="e">
        <f>'Activos Consolidados'!AP78</f>
        <v>#N/A</v>
      </c>
      <c r="L102" s="85" t="e">
        <f>'Activos Consolidados'!AQ78</f>
        <v>#N/A</v>
      </c>
      <c r="M102" s="85" t="str">
        <f>'Activos Consolidados'!Z78</f>
        <v>NO APLICA</v>
      </c>
      <c r="N102" s="84">
        <f>IF('Activos Consolidados'!AC78="","",'Activos Consolidados'!AC78)</f>
        <v>45266</v>
      </c>
      <c r="O102" s="161">
        <f>'Activos Consolidados'!AA78</f>
        <v>45657</v>
      </c>
      <c r="P102" t="str">
        <f>'Activos Consolidados'!F78</f>
        <v>INFORMACIÓN</v>
      </c>
    </row>
    <row r="103" spans="1:16" ht="24.75" customHeight="1" x14ac:dyDescent="0.25">
      <c r="A103" s="85" t="str">
        <f>'Activos Consolidados'!G80</f>
        <v>N/A</v>
      </c>
      <c r="B103" s="85" t="str">
        <f>'Activos Consolidados'!H80</f>
        <v>Productos de innovación</v>
      </c>
      <c r="C103" s="85" t="str">
        <f>'Activos Consolidados'!I80</f>
        <v>Prototipos, guías, otros documentos, scripts, aplicativos</v>
      </c>
      <c r="D103" s="85" t="str">
        <f>'Activos Consolidados'!J80</f>
        <v>CASTELLANO</v>
      </c>
      <c r="E103" s="85" t="str">
        <f>'Activos Consolidados'!K80</f>
        <v>ELECTRONICO</v>
      </c>
      <c r="F103" s="86">
        <f>IF('Activos Consolidados'!P80="","",'Activos Consolidados'!P80)</f>
        <v>44228</v>
      </c>
      <c r="G103" s="85" t="str">
        <f>'Activos Consolidados'!R80</f>
        <v>SECRETARÍA GENERAL</v>
      </c>
      <c r="H103" s="85" t="str">
        <f>'Activos Consolidados'!S80</f>
        <v>GESTIÓN DOCUMENTAL</v>
      </c>
      <c r="I103" s="85" t="str">
        <f>'Activos Consolidados'!AN80</f>
        <v>2) INFORMACIÓN PÚBLICA CLASIFICADA</v>
      </c>
      <c r="J103" s="85" t="e">
        <f>'Activos Consolidados'!AO80</f>
        <v>#N/A</v>
      </c>
      <c r="K103" s="85" t="e">
        <f>'Activos Consolidados'!AP80</f>
        <v>#N/A</v>
      </c>
      <c r="L103" s="85" t="e">
        <f>'Activos Consolidados'!AQ80</f>
        <v>#N/A</v>
      </c>
      <c r="M103" s="85" t="str">
        <f>'Activos Consolidados'!Z80</f>
        <v>NO APLICA</v>
      </c>
      <c r="N103" s="84">
        <f>IF('Activos Consolidados'!AC80="","",'Activos Consolidados'!AC80)</f>
        <v>45266</v>
      </c>
      <c r="O103" s="161">
        <f>'Activos Consolidados'!AA80</f>
        <v>45657</v>
      </c>
      <c r="P103" t="str">
        <f>'Activos Consolidados'!F80</f>
        <v>INFORMACIÓN</v>
      </c>
    </row>
    <row r="104" spans="1:16" ht="24.75" customHeight="1" x14ac:dyDescent="0.25">
      <c r="A104" s="85" t="e">
        <f>'Activos Consolidados'!#REF!</f>
        <v>#REF!</v>
      </c>
      <c r="B104" s="85" t="e">
        <f>'Activos Consolidados'!#REF!</f>
        <v>#REF!</v>
      </c>
      <c r="C104" s="85" t="e">
        <f>'Activos Consolidados'!#REF!</f>
        <v>#REF!</v>
      </c>
      <c r="D104" s="85" t="e">
        <f>'Activos Consolidados'!#REF!</f>
        <v>#REF!</v>
      </c>
      <c r="E104" s="85" t="e">
        <f>'Activos Consolidados'!#REF!</f>
        <v>#REF!</v>
      </c>
      <c r="F104" s="86" t="e">
        <f>IF('Activos Consolidados'!#REF!="","",'Activos Consolidados'!#REF!)</f>
        <v>#REF!</v>
      </c>
      <c r="G104" s="85" t="e">
        <f>'Activos Consolidados'!#REF!</f>
        <v>#REF!</v>
      </c>
      <c r="H104" s="85" t="e">
        <f>'Activos Consolidados'!#REF!</f>
        <v>#REF!</v>
      </c>
      <c r="I104" s="85" t="e">
        <f>'Activos Consolidados'!#REF!</f>
        <v>#REF!</v>
      </c>
      <c r="J104" s="85" t="e">
        <f>'Activos Consolidados'!#REF!</f>
        <v>#REF!</v>
      </c>
      <c r="K104" s="85" t="e">
        <f>'Activos Consolidados'!#REF!</f>
        <v>#REF!</v>
      </c>
      <c r="L104" s="85" t="e">
        <f>'Activos Consolidados'!#REF!</f>
        <v>#REF!</v>
      </c>
      <c r="M104" s="85" t="e">
        <f>'Activos Consolidados'!#REF!</f>
        <v>#REF!</v>
      </c>
      <c r="N104" s="84" t="e">
        <f>IF('Activos Consolidados'!#REF!="","",'Activos Consolidados'!#REF!)</f>
        <v>#REF!</v>
      </c>
      <c r="O104" s="161" t="e">
        <f>'Activos Consolidados'!#REF!</f>
        <v>#REF!</v>
      </c>
      <c r="P104" t="e">
        <f>'Activos Consolidados'!#REF!</f>
        <v>#REF!</v>
      </c>
    </row>
    <row r="105" spans="1:16" ht="24.75" customHeight="1" x14ac:dyDescent="0.25">
      <c r="A105" s="85" t="str">
        <f>'Activos Consolidados'!G81</f>
        <v>N/A</v>
      </c>
      <c r="B105" s="85" t="str">
        <f>'Activos Consolidados'!H81</f>
        <v>Solicitud de cambios de Parámetros o desarrollo de software</v>
      </c>
      <c r="C105" s="85" t="str">
        <f>'Activos Consolidados'!I81</f>
        <v>Registro electrónico en el módulo de soporte y asistencia técnica en el SEA, categoría desarrollo, realizado por los usuarios de la entidad que solicitan nuevos desarrollos.</v>
      </c>
      <c r="D105" s="85" t="str">
        <f>'Activos Consolidados'!J81</f>
        <v>CASTELLANO</v>
      </c>
      <c r="E105" s="85" t="str">
        <f>'Activos Consolidados'!K81</f>
        <v>ELECTRÓNICO</v>
      </c>
      <c r="F105" s="86">
        <f>IF('Activos Consolidados'!P81="","",'Activos Consolidados'!P81)</f>
        <v>44228</v>
      </c>
      <c r="G105" s="85" t="str">
        <f>'Activos Consolidados'!R81</f>
        <v xml:space="preserve">CADA DEPENDENCIA SOLICITANTE  DE LA UPRA </v>
      </c>
      <c r="H105" s="85" t="str">
        <f>'Activos Consolidados'!S81</f>
        <v>OFICINA TIC</v>
      </c>
      <c r="I105" s="85" t="str">
        <f>'Activos Consolidados'!AN81</f>
        <v>1) INFORMACIÓN PÚBLICA</v>
      </c>
      <c r="J105" s="85" t="str">
        <f>'Activos Consolidados'!AO81</f>
        <v>LEY 527 ARTÍCULO 27 Y 28
ARTÍCULO  27. "TODAS LAS PERSONAS TIENEN DERECHO A CONSULTAR LOS DOCUMENTOS DE ARCHIVOS PÚBLICOS Y A QUE SE LES EXPIDA COPIA DE LOS MISMOS, SIEMPRE QUE DICHOS DOCUMENTOS NO TENGAN CARÁCTER RESERVADO CONFORME A LA CONSTITUCIÓN O A LA LEY."</v>
      </c>
      <c r="K105" s="85" t="str">
        <f>'Activos Consolidados'!AP81</f>
        <v>LEY 527 ARTÍCULO 27 Y 28
ARTÍCULO  27. "TODAS LAS PERSONAS TIENEN DERECHO A CONSULTAR LOS DOCUMENTOS DE ARCHIVOS PÚBLICOS Y A QUE SE LES EXPIDA COPIA DE LOS MISMOS, SIEMPRE QUE DICHOS DOCUMENTOS NO TENGAN CARÁCTER RESERVADO CONFORME A LA CONSTITUCIÓN O A LA LEY."</v>
      </c>
      <c r="L105" s="85" t="str">
        <f>'Activos Consolidados'!AQ81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05" s="85" t="str">
        <f>'Activos Consolidados'!Z81</f>
        <v>NO APLICA</v>
      </c>
      <c r="N105" s="84">
        <f>IF('Activos Consolidados'!AC81="","",'Activos Consolidados'!AC81)</f>
        <v>45266</v>
      </c>
      <c r="O105" s="161">
        <f>'Activos Consolidados'!AA81</f>
        <v>45657</v>
      </c>
      <c r="P105" t="str">
        <f>'Activos Consolidados'!F81</f>
        <v>INFORMACIÓN</v>
      </c>
    </row>
    <row r="106" spans="1:16" ht="24.75" customHeight="1" x14ac:dyDescent="0.25">
      <c r="A106" s="85" t="str">
        <f>'Activos Consolidados'!G82</f>
        <v>N/A</v>
      </c>
      <c r="B106" s="85" t="str">
        <f>'Activos Consolidados'!H82</f>
        <v>Análisis de viabilidades de las solicitudes de Ingeniería de Software</v>
      </c>
      <c r="C106" s="85" t="str">
        <f>'Activos Consolidados'!I82</f>
        <v>Formulario en el SEA, donde los profesionales de la Oficina TIC - Sistemas de Información deben evaluar la viabilidad de cambios en los sistemas de información que se encuentran en operación en la entidad, considerando aspectos como  la disponibilidad del motor de base de datos, licenciamiento de software, recursos humanos, disponibilidad de recursos financieros, disponibilidad de infraestructura tecnológica física,  y riesgos asociados a la solicitud.</v>
      </c>
      <c r="D106" s="85" t="str">
        <f>'Activos Consolidados'!J82</f>
        <v>CASTELLANO</v>
      </c>
      <c r="E106" s="85" t="str">
        <f>'Activos Consolidados'!K82</f>
        <v>ELECTRÓNICO</v>
      </c>
      <c r="F106" s="86">
        <f>IF('Activos Consolidados'!P82="","",'Activos Consolidados'!P82)</f>
        <v>44228</v>
      </c>
      <c r="G106" s="85" t="str">
        <f>'Activos Consolidados'!R82</f>
        <v>OFICINA TIC - SISTEMAS DE INFORMACIÓN</v>
      </c>
      <c r="H106" s="85" t="str">
        <f>'Activos Consolidados'!S82</f>
        <v xml:space="preserve">OFICINA TIC /  
GESTIÓN DOCUMENTAL </v>
      </c>
      <c r="I106" s="85" t="str">
        <f>'Activos Consolidados'!AN82</f>
        <v>1) INFORMACIÓN PÚBLICA</v>
      </c>
      <c r="J106" s="85" t="str">
        <f>'Activos Consolidados'!AO82</f>
        <v>LEY 527 ARTÍCULO 27 Y 28
ARTÍCULO  27. "TODAS LAS PERSONAS TIENEN DERECHO A CONSULTAR LOS DOCUMENTOS DE ARCHIVOS PÚBLICOS Y A QUE SE LES EXPIDA COPIA DE LOS MISMOS, SIEMPRE QUE DICHOS DOCUMENTOS NO TENGAN CARÁCTER RESERVADO CONFORME A LA CONSTITUCIÓN O A LA LEY."</v>
      </c>
      <c r="K106" s="85" t="str">
        <f>'Activos Consolidados'!AP82</f>
        <v>LEY 527 ARTÍCULO 27 Y 28
ARTÍCULO  27. "TODAS LAS PERSONAS TIENEN DERECHO A CONSULTAR LOS DOCUMENTOS DE ARCHIVOS PÚBLICOS Y A QUE SE LES EXPIDA COPIA DE LOS MISMOS, SIEMPRE QUE DICHOS DOCUMENTOS NO TENGAN CARÁCTER RESERVADO CONFORME A LA CONSTITUCIÓN O A LA LEY."</v>
      </c>
      <c r="L106" s="85" t="str">
        <f>'Activos Consolidados'!AQ82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06" s="85" t="str">
        <f>'Activos Consolidados'!Z82</f>
        <v>NO APLICA</v>
      </c>
      <c r="N106" s="84">
        <f>IF('Activos Consolidados'!AC82="","",'Activos Consolidados'!AC82)</f>
        <v>45266</v>
      </c>
      <c r="O106" s="161">
        <f>'Activos Consolidados'!AA82</f>
        <v>45657</v>
      </c>
      <c r="P106" t="str">
        <f>'Activos Consolidados'!F82</f>
        <v>INFORMACIÓN</v>
      </c>
    </row>
    <row r="107" spans="1:16" ht="24.75" customHeight="1" x14ac:dyDescent="0.25">
      <c r="A107" s="85" t="e">
        <f>'Activos Consolidados'!#REF!</f>
        <v>#REF!</v>
      </c>
      <c r="B107" s="85" t="e">
        <f>'Activos Consolidados'!#REF!</f>
        <v>#REF!</v>
      </c>
      <c r="C107" s="85" t="e">
        <f>'Activos Consolidados'!#REF!</f>
        <v>#REF!</v>
      </c>
      <c r="D107" s="85" t="e">
        <f>'Activos Consolidados'!#REF!</f>
        <v>#REF!</v>
      </c>
      <c r="E107" s="85" t="e">
        <f>'Activos Consolidados'!#REF!</f>
        <v>#REF!</v>
      </c>
      <c r="F107" s="86" t="e">
        <f>IF('Activos Consolidados'!#REF!="","",'Activos Consolidados'!#REF!)</f>
        <v>#REF!</v>
      </c>
      <c r="G107" s="85" t="e">
        <f>'Activos Consolidados'!#REF!</f>
        <v>#REF!</v>
      </c>
      <c r="H107" s="85" t="e">
        <f>'Activos Consolidados'!#REF!</f>
        <v>#REF!</v>
      </c>
      <c r="I107" s="85" t="e">
        <f>'Activos Consolidados'!#REF!</f>
        <v>#REF!</v>
      </c>
      <c r="J107" s="85" t="e">
        <f>'Activos Consolidados'!#REF!</f>
        <v>#REF!</v>
      </c>
      <c r="K107" s="85" t="e">
        <f>'Activos Consolidados'!#REF!</f>
        <v>#REF!</v>
      </c>
      <c r="L107" s="85" t="e">
        <f>'Activos Consolidados'!#REF!</f>
        <v>#REF!</v>
      </c>
      <c r="M107" s="85" t="e">
        <f>'Activos Consolidados'!#REF!</f>
        <v>#REF!</v>
      </c>
      <c r="N107" s="84" t="e">
        <f>IF('Activos Consolidados'!#REF!="","",'Activos Consolidados'!#REF!)</f>
        <v>#REF!</v>
      </c>
      <c r="O107" s="161" t="e">
        <f>'Activos Consolidados'!#REF!</f>
        <v>#REF!</v>
      </c>
      <c r="P107" t="e">
        <f>'Activos Consolidados'!#REF!</f>
        <v>#REF!</v>
      </c>
    </row>
    <row r="108" spans="1:16" ht="24.75" customHeight="1" x14ac:dyDescent="0.25">
      <c r="A108" s="85" t="str">
        <f>'Activos Consolidados'!G83</f>
        <v>N/A</v>
      </c>
      <c r="B108" s="85" t="str">
        <f>'Activos Consolidados'!H83</f>
        <v>Documento de arquitectura</v>
      </c>
      <c r="C108" s="85" t="str">
        <f>'Activos Consolidados'!I83</f>
        <v>Documento en el cual se describen los atributos de arquitectura de software del sistema de información, incluye los interesados o stakeholders del sistema, atributos de calidad, requerimientos funcionales, patrones de diseño, vistas de: alto nivel, componentes, lógica, implementación, datos e interoperabilidad.</v>
      </c>
      <c r="D108" s="85" t="str">
        <f>'Activos Consolidados'!J83</f>
        <v>CASTELLANO</v>
      </c>
      <c r="E108" s="85" t="str">
        <f>'Activos Consolidados'!K83</f>
        <v>ELECTRÓNICO</v>
      </c>
      <c r="F108" s="86">
        <f>IF('Activos Consolidados'!P83="","",'Activos Consolidados'!P83)</f>
        <v>44228</v>
      </c>
      <c r="G108" s="85" t="str">
        <f>'Activos Consolidados'!R83</f>
        <v>OFICINA TIC - ARQUITECTURA</v>
      </c>
      <c r="H108" s="85" t="str">
        <f>'Activos Consolidados'!S83</f>
        <v>GESTIÓN DOCUMENTAL</v>
      </c>
      <c r="I108" s="85" t="str">
        <f>'Activos Consolidados'!AN83</f>
        <v>2) INFORMACIÓN PÚBLICA CLASIFICADA</v>
      </c>
      <c r="J108" s="85" t="e">
        <f>'Activos Consolidados'!AO83</f>
        <v>#N/A</v>
      </c>
      <c r="K108" s="85" t="e">
        <f>'Activos Consolidados'!AP83</f>
        <v>#N/A</v>
      </c>
      <c r="L108" s="85" t="e">
        <f>'Activos Consolidados'!AQ83</f>
        <v>#N/A</v>
      </c>
      <c r="M108" s="85" t="str">
        <f>'Activos Consolidados'!Z83</f>
        <v>NO APLICA</v>
      </c>
      <c r="N108" s="84">
        <f>IF('Activos Consolidados'!AC83="","",'Activos Consolidados'!AC83)</f>
        <v>45266</v>
      </c>
      <c r="O108" s="161">
        <f>'Activos Consolidados'!AA83</f>
        <v>45657</v>
      </c>
      <c r="P108" t="str">
        <f>'Activos Consolidados'!F83</f>
        <v>INFORMACIÓN</v>
      </c>
    </row>
    <row r="109" spans="1:16" ht="24.75" customHeight="1" x14ac:dyDescent="0.25">
      <c r="A109" s="85" t="str">
        <f>'Activos Consolidados'!G84</f>
        <v>N/A</v>
      </c>
      <c r="B109" s="85" t="str">
        <f>'Activos Consolidados'!H84</f>
        <v>Acta de reunión de requerimientos</v>
      </c>
      <c r="C109" s="85" t="str">
        <f>'Activos Consolidados'!I84</f>
        <v>Documento dónde se registra el listado de requerimientos presentados en reunión por el solicitante o futuros usuarios de la solución de software</v>
      </c>
      <c r="D109" s="85" t="str">
        <f>'Activos Consolidados'!J84</f>
        <v>CASTELLANO</v>
      </c>
      <c r="E109" s="85" t="str">
        <f>'Activos Consolidados'!K84</f>
        <v>ELECTRÓNICO</v>
      </c>
      <c r="F109" s="86">
        <f>IF('Activos Consolidados'!P84="","",'Activos Consolidados'!P84)</f>
        <v>44228</v>
      </c>
      <c r="G109" s="85" t="str">
        <f>'Activos Consolidados'!R84</f>
        <v>OFICINA TIC - SISTEMAS DE INFORMACIÓN</v>
      </c>
      <c r="H109" s="85" t="str">
        <f>'Activos Consolidados'!S84</f>
        <v>GESTIÓN DOCUMENTAL</v>
      </c>
      <c r="I109" s="85" t="str">
        <f>'Activos Consolidados'!AN84</f>
        <v>2) INFORMACIÓN PÚBLICA CLASIFICADA</v>
      </c>
      <c r="J109" s="85" t="e">
        <f>'Activos Consolidados'!AO84</f>
        <v>#N/A</v>
      </c>
      <c r="K109" s="85" t="e">
        <f>'Activos Consolidados'!AP84</f>
        <v>#N/A</v>
      </c>
      <c r="L109" s="85" t="e">
        <f>'Activos Consolidados'!AQ84</f>
        <v>#N/A</v>
      </c>
      <c r="M109" s="85" t="str">
        <f>'Activos Consolidados'!Z84</f>
        <v>NO APLICA</v>
      </c>
      <c r="N109" s="84">
        <f>IF('Activos Consolidados'!AC84="","",'Activos Consolidados'!AC84)</f>
        <v>45266</v>
      </c>
      <c r="O109" s="161">
        <f>'Activos Consolidados'!AA84</f>
        <v>45657</v>
      </c>
      <c r="P109" t="str">
        <f>'Activos Consolidados'!F84</f>
        <v>INFORMACIÓN</v>
      </c>
    </row>
    <row r="110" spans="1:16" ht="24.75" customHeight="1" x14ac:dyDescent="0.25">
      <c r="A110" s="85" t="str">
        <f>'Activos Consolidados'!G85</f>
        <v>N/A</v>
      </c>
      <c r="B110" s="85" t="str">
        <f>'Activos Consolidados'!H85</f>
        <v>Documentos de análisis de historias de usuarios</v>
      </c>
      <c r="C110" s="85" t="str">
        <f>'Activos Consolidados'!I85</f>
        <v xml:space="preserve">Documento que contiene las historias de usuario asociadas a los requerimientos presentados del solicitante, requerimientos no funcionales y documentos anexos al requerimiento. </v>
      </c>
      <c r="D110" s="85" t="str">
        <f>'Activos Consolidados'!J85</f>
        <v>CASTELLANO</v>
      </c>
      <c r="E110" s="85" t="str">
        <f>'Activos Consolidados'!K85</f>
        <v>ELECTRÓNICO</v>
      </c>
      <c r="F110" s="86">
        <f>IF('Activos Consolidados'!P85="","",'Activos Consolidados'!P85)</f>
        <v>44228</v>
      </c>
      <c r="G110" s="85" t="str">
        <f>'Activos Consolidados'!R85</f>
        <v>OFICINA TIC - SISTEMAS DE INFORMACIÓN</v>
      </c>
      <c r="H110" s="85" t="str">
        <f>'Activos Consolidados'!S85</f>
        <v>GESTIÓN DOCUMENTAL</v>
      </c>
      <c r="I110" s="85" t="str">
        <f>'Activos Consolidados'!AN85</f>
        <v>2) INFORMACIÓN PÚBLICA CLASIFICADA</v>
      </c>
      <c r="J110" s="85" t="e">
        <f>'Activos Consolidados'!AO85</f>
        <v>#N/A</v>
      </c>
      <c r="K110" s="85" t="e">
        <f>'Activos Consolidados'!AP85</f>
        <v>#N/A</v>
      </c>
      <c r="L110" s="85" t="e">
        <f>'Activos Consolidados'!AQ85</f>
        <v>#N/A</v>
      </c>
      <c r="M110" s="85" t="str">
        <f>'Activos Consolidados'!Z85</f>
        <v>NO APLICA</v>
      </c>
      <c r="N110" s="84">
        <f>IF('Activos Consolidados'!AC85="","",'Activos Consolidados'!AC85)</f>
        <v>45266</v>
      </c>
      <c r="O110" s="161">
        <f>'Activos Consolidados'!AA85</f>
        <v>45657</v>
      </c>
      <c r="P110" t="str">
        <f>'Activos Consolidados'!F85</f>
        <v>INFORMACIÓN</v>
      </c>
    </row>
    <row r="111" spans="1:16" ht="24.75" customHeight="1" x14ac:dyDescent="0.25">
      <c r="A111" s="85" t="e">
        <f>'Activos Consolidados'!#REF!</f>
        <v>#REF!</v>
      </c>
      <c r="B111" s="85" t="e">
        <f>'Activos Consolidados'!#REF!</f>
        <v>#REF!</v>
      </c>
      <c r="C111" s="85" t="e">
        <f>'Activos Consolidados'!#REF!</f>
        <v>#REF!</v>
      </c>
      <c r="D111" s="85" t="e">
        <f>'Activos Consolidados'!#REF!</f>
        <v>#REF!</v>
      </c>
      <c r="E111" s="85" t="e">
        <f>'Activos Consolidados'!#REF!</f>
        <v>#REF!</v>
      </c>
      <c r="F111" s="86" t="e">
        <f>IF('Activos Consolidados'!#REF!="","",'Activos Consolidados'!#REF!)</f>
        <v>#REF!</v>
      </c>
      <c r="G111" s="85" t="e">
        <f>'Activos Consolidados'!#REF!</f>
        <v>#REF!</v>
      </c>
      <c r="H111" s="85" t="e">
        <f>'Activos Consolidados'!#REF!</f>
        <v>#REF!</v>
      </c>
      <c r="I111" s="85" t="e">
        <f>'Activos Consolidados'!#REF!</f>
        <v>#REF!</v>
      </c>
      <c r="J111" s="85" t="e">
        <f>'Activos Consolidados'!#REF!</f>
        <v>#REF!</v>
      </c>
      <c r="K111" s="85" t="e">
        <f>'Activos Consolidados'!#REF!</f>
        <v>#REF!</v>
      </c>
      <c r="L111" s="85" t="e">
        <f>'Activos Consolidados'!#REF!</f>
        <v>#REF!</v>
      </c>
      <c r="M111" s="85" t="e">
        <f>'Activos Consolidados'!#REF!</f>
        <v>#REF!</v>
      </c>
      <c r="N111" s="84" t="e">
        <f>IF('Activos Consolidados'!#REF!="","",'Activos Consolidados'!#REF!)</f>
        <v>#REF!</v>
      </c>
      <c r="O111" s="161" t="e">
        <f>'Activos Consolidados'!#REF!</f>
        <v>#REF!</v>
      </c>
      <c r="P111" t="e">
        <f>'Activos Consolidados'!#REF!</f>
        <v>#REF!</v>
      </c>
    </row>
    <row r="112" spans="1:16" ht="24.75" customHeight="1" x14ac:dyDescent="0.25">
      <c r="A112" s="85" t="str">
        <f>'Activos Consolidados'!G86</f>
        <v>N/A</v>
      </c>
      <c r="B112" s="85" t="str">
        <f>'Activos Consolidados'!H86</f>
        <v>Documento diseño base de datos</v>
      </c>
      <c r="C112" s="85" t="str">
        <f>'Activos Consolidados'!I86</f>
        <v>Documento dónde se registra el modelado conceptual, físico y lógico de una base de datos asociada a un sistema de información</v>
      </c>
      <c r="D112" s="85" t="str">
        <f>'Activos Consolidados'!J86</f>
        <v>CASTELLANO</v>
      </c>
      <c r="E112" s="85" t="str">
        <f>'Activos Consolidados'!K86</f>
        <v>ELECTRÓNICO</v>
      </c>
      <c r="F112" s="86">
        <f>IF('Activos Consolidados'!P86="","",'Activos Consolidados'!P86)</f>
        <v>44228</v>
      </c>
      <c r="G112" s="85" t="str">
        <f>'Activos Consolidados'!R86</f>
        <v>OFICINA TIC - SISTEMAS DE INFORMACIÓN</v>
      </c>
      <c r="H112" s="85" t="str">
        <f>'Activos Consolidados'!S86</f>
        <v>GESTIÓN DOCUMENTAL</v>
      </c>
      <c r="I112" s="85" t="str">
        <f>'Activos Consolidados'!AN86</f>
        <v>2) INFORMACIÓN PÚBLICA CLASIFICADA</v>
      </c>
      <c r="J112" s="85" t="e">
        <f>'Activos Consolidados'!AO86</f>
        <v>#N/A</v>
      </c>
      <c r="K112" s="85" t="e">
        <f>'Activos Consolidados'!AP86</f>
        <v>#N/A</v>
      </c>
      <c r="L112" s="85" t="e">
        <f>'Activos Consolidados'!AQ86</f>
        <v>#N/A</v>
      </c>
      <c r="M112" s="85" t="str">
        <f>'Activos Consolidados'!Z86</f>
        <v>NO APLICA</v>
      </c>
      <c r="N112" s="84">
        <f>IF('Activos Consolidados'!AC86="","",'Activos Consolidados'!AC86)</f>
        <v>45266</v>
      </c>
      <c r="O112" s="161">
        <f>'Activos Consolidados'!AA86</f>
        <v>45657</v>
      </c>
      <c r="P112" t="str">
        <f>'Activos Consolidados'!F86</f>
        <v>INFORMACIÓN</v>
      </c>
    </row>
    <row r="113" spans="1:16" ht="24.75" customHeight="1" x14ac:dyDescent="0.25">
      <c r="A113" s="85" t="str">
        <f>'Activos Consolidados'!G87</f>
        <v>N/A</v>
      </c>
      <c r="B113" s="85" t="str">
        <f>'Activos Consolidados'!H87</f>
        <v>Diccionario de datos</v>
      </c>
      <c r="C113" s="85" t="str">
        <f>'Activos Consolidados'!I87</f>
        <v>Documento dónde se registra la descripción de entidades, (tablas, atributos), y vistas de una base de datos asociada a un sistema de información.</v>
      </c>
      <c r="D113" s="85" t="str">
        <f>'Activos Consolidados'!J87</f>
        <v>CASTELLANO</v>
      </c>
      <c r="E113" s="85" t="str">
        <f>'Activos Consolidados'!K87</f>
        <v>ELECTRÓNICO</v>
      </c>
      <c r="F113" s="86">
        <f>IF('Activos Consolidados'!P87="","",'Activos Consolidados'!P87)</f>
        <v>44228</v>
      </c>
      <c r="G113" s="85" t="str">
        <f>'Activos Consolidados'!R87</f>
        <v>OFICINA TIC - SISTEMAS DE INFORMACIÓN</v>
      </c>
      <c r="H113" s="85" t="str">
        <f>'Activos Consolidados'!S87</f>
        <v>GESTIÓN DOCUMENTAL</v>
      </c>
      <c r="I113" s="85" t="str">
        <f>'Activos Consolidados'!AN87</f>
        <v>2) INFORMACIÓN PÚBLICA CLASIFICADA</v>
      </c>
      <c r="J113" s="85" t="e">
        <f>'Activos Consolidados'!AO87</f>
        <v>#N/A</v>
      </c>
      <c r="K113" s="85" t="e">
        <f>'Activos Consolidados'!AP87</f>
        <v>#N/A</v>
      </c>
      <c r="L113" s="85" t="e">
        <f>'Activos Consolidados'!AQ87</f>
        <v>#N/A</v>
      </c>
      <c r="M113" s="85" t="str">
        <f>'Activos Consolidados'!Z87</f>
        <v>NO APLICA</v>
      </c>
      <c r="N113" s="84">
        <f>IF('Activos Consolidados'!AC87="","",'Activos Consolidados'!AC87)</f>
        <v>45266</v>
      </c>
      <c r="O113" s="161">
        <f>'Activos Consolidados'!AA87</f>
        <v>45657</v>
      </c>
      <c r="P113" t="str">
        <f>'Activos Consolidados'!F87</f>
        <v>INFORMACIÓN</v>
      </c>
    </row>
    <row r="114" spans="1:16" ht="24.75" customHeight="1" x14ac:dyDescent="0.25">
      <c r="A114" s="85" t="str">
        <f>'Activos Consolidados'!G88</f>
        <v>N/A</v>
      </c>
      <c r="B114" s="85" t="str">
        <f>'Activos Consolidados'!H88</f>
        <v>Plan de pruebas</v>
      </c>
      <c r="C114" s="85" t="str">
        <f>'Activos Consolidados'!I88</f>
        <v>Documento que describen las pruebas a realizar a los desarrollos de software realizados, con el objetivo de verificar la funcionalidad y usabilidad del sistema.</v>
      </c>
      <c r="D114" s="85" t="str">
        <f>'Activos Consolidados'!J88</f>
        <v>CASTELLANO</v>
      </c>
      <c r="E114" s="85" t="str">
        <f>'Activos Consolidados'!K88</f>
        <v>ELECTRÓNICO</v>
      </c>
      <c r="F114" s="86">
        <f>IF('Activos Consolidados'!P88="","",'Activos Consolidados'!P88)</f>
        <v>44228</v>
      </c>
      <c r="G114" s="85" t="str">
        <f>'Activos Consolidados'!R88</f>
        <v>OFICINA TIC - SISTEMAS DE INFORMACIÓN</v>
      </c>
      <c r="H114" s="85" t="str">
        <f>'Activos Consolidados'!S88</f>
        <v>GESTIÓN DOCUMENTAL</v>
      </c>
      <c r="I114" s="85" t="str">
        <f>'Activos Consolidados'!AN88</f>
        <v>2) INFORMACIÓN PÚBLICA CLASIFICADA</v>
      </c>
      <c r="J114" s="85" t="e">
        <f>'Activos Consolidados'!AO88</f>
        <v>#N/A</v>
      </c>
      <c r="K114" s="85" t="e">
        <f>'Activos Consolidados'!AP88</f>
        <v>#N/A</v>
      </c>
      <c r="L114" s="85" t="e">
        <f>'Activos Consolidados'!AQ88</f>
        <v>#N/A</v>
      </c>
      <c r="M114" s="85" t="str">
        <f>'Activos Consolidados'!Z88</f>
        <v>NO APLICA</v>
      </c>
      <c r="N114" s="84">
        <f>IF('Activos Consolidados'!AC88="","",'Activos Consolidados'!AC88)</f>
        <v>45266</v>
      </c>
      <c r="O114" s="161">
        <f>'Activos Consolidados'!AA88</f>
        <v>45657</v>
      </c>
      <c r="P114" t="str">
        <f>'Activos Consolidados'!F88</f>
        <v>INFORMACIÓN</v>
      </c>
    </row>
    <row r="115" spans="1:16" ht="24.75" customHeight="1" x14ac:dyDescent="0.25">
      <c r="A115" s="85" t="str">
        <f>'Activos Consolidados'!G89</f>
        <v>N/A</v>
      </c>
      <c r="B115" s="85" t="str">
        <f>'Activos Consolidados'!H89</f>
        <v>Matriz de ejecución de pruebas</v>
      </c>
      <c r="C115" s="85" t="str">
        <f>'Activos Consolidados'!I89</f>
        <v>Formato en el cual se registran la ejecución de pruebas que fueron establecidas en el plan de pruebas de la solución de software.</v>
      </c>
      <c r="D115" s="85" t="str">
        <f>'Activos Consolidados'!J89</f>
        <v>CASTELLANO</v>
      </c>
      <c r="E115" s="85" t="str">
        <f>'Activos Consolidados'!K89</f>
        <v>ELECTRÓNICO</v>
      </c>
      <c r="F115" s="86">
        <f>IF('Activos Consolidados'!P89="","",'Activos Consolidados'!P89)</f>
        <v>44228</v>
      </c>
      <c r="G115" s="85" t="str">
        <f>'Activos Consolidados'!R89</f>
        <v>OFICINA TIC - SISTEMAS DE INFORMACIÓN</v>
      </c>
      <c r="H115" s="85" t="str">
        <f>'Activos Consolidados'!S89</f>
        <v>GESTIÓN DOCUMENTAL</v>
      </c>
      <c r="I115" s="85" t="str">
        <f>'Activos Consolidados'!AN89</f>
        <v>2) INFORMACIÓN PÚBLICA CLASIFICADA</v>
      </c>
      <c r="J115" s="85" t="e">
        <f>'Activos Consolidados'!AO89</f>
        <v>#N/A</v>
      </c>
      <c r="K115" s="85" t="e">
        <f>'Activos Consolidados'!AP89</f>
        <v>#N/A</v>
      </c>
      <c r="L115" s="85" t="e">
        <f>'Activos Consolidados'!AQ89</f>
        <v>#N/A</v>
      </c>
      <c r="M115" s="85" t="str">
        <f>'Activos Consolidados'!Z89</f>
        <v>NO APLICA</v>
      </c>
      <c r="N115" s="84">
        <f>IF('Activos Consolidados'!AC89="","",'Activos Consolidados'!AC89)</f>
        <v>45266</v>
      </c>
      <c r="O115" s="161">
        <f>'Activos Consolidados'!AA89</f>
        <v>45657</v>
      </c>
      <c r="P115" t="str">
        <f>'Activos Consolidados'!F89</f>
        <v>INFORMACIÓN</v>
      </c>
    </row>
    <row r="116" spans="1:16" ht="24.75" customHeight="1" x14ac:dyDescent="0.25">
      <c r="A116" s="85" t="str">
        <f>'Activos Consolidados'!G90</f>
        <v>N/A</v>
      </c>
      <c r="B116" s="85" t="str">
        <f>'Activos Consolidados'!H90</f>
        <v>Acta de reunión - aprobación de usuarios ambiente de pruebas</v>
      </c>
      <c r="C116" s="85" t="str">
        <f>'Activos Consolidados'!I90</f>
        <v>Documento donde se registra la reunión de aprobación de los desarrollos realizados, utilizando el ambiente de pruebas de la solución de software.</v>
      </c>
      <c r="D116" s="85" t="str">
        <f>'Activos Consolidados'!J90</f>
        <v>CASTELLANO</v>
      </c>
      <c r="E116" s="85" t="str">
        <f>'Activos Consolidados'!K90</f>
        <v>ELECTRÓNICO</v>
      </c>
      <c r="F116" s="86">
        <f>IF('Activos Consolidados'!P90="","",'Activos Consolidados'!P90)</f>
        <v>44228</v>
      </c>
      <c r="G116" s="85" t="str">
        <f>'Activos Consolidados'!R90</f>
        <v>OFICINA TIC - SISTEMAS DE INFORMACIÓN</v>
      </c>
      <c r="H116" s="85" t="str">
        <f>'Activos Consolidados'!S90</f>
        <v>GESTIÓN DOCUMENTAL</v>
      </c>
      <c r="I116" s="85" t="str">
        <f>'Activos Consolidados'!AN90</f>
        <v>2) INFORMACIÓN PÚBLICA CLASIFICADA</v>
      </c>
      <c r="J116" s="85" t="e">
        <f>'Activos Consolidados'!AO90</f>
        <v>#N/A</v>
      </c>
      <c r="K116" s="85" t="e">
        <f>'Activos Consolidados'!AP90</f>
        <v>#N/A</v>
      </c>
      <c r="L116" s="85" t="e">
        <f>'Activos Consolidados'!AQ90</f>
        <v>#N/A</v>
      </c>
      <c r="M116" s="85" t="str">
        <f>'Activos Consolidados'!Z90</f>
        <v>NO APLICA</v>
      </c>
      <c r="N116" s="84">
        <f>IF('Activos Consolidados'!AC90="","",'Activos Consolidados'!AC90)</f>
        <v>45266</v>
      </c>
      <c r="O116" s="161">
        <f>'Activos Consolidados'!AA90</f>
        <v>45657</v>
      </c>
      <c r="P116" t="str">
        <f>'Activos Consolidados'!F90</f>
        <v>INFORMACIÓN</v>
      </c>
    </row>
    <row r="117" spans="1:16" ht="24.75" customHeight="1" x14ac:dyDescent="0.25">
      <c r="A117" s="85" t="e">
        <f>'Activos Consolidados'!#REF!</f>
        <v>#REF!</v>
      </c>
      <c r="B117" s="85" t="e">
        <f>'Activos Consolidados'!#REF!</f>
        <v>#REF!</v>
      </c>
      <c r="C117" s="85" t="e">
        <f>'Activos Consolidados'!#REF!</f>
        <v>#REF!</v>
      </c>
      <c r="D117" s="85" t="e">
        <f>'Activos Consolidados'!#REF!</f>
        <v>#REF!</v>
      </c>
      <c r="E117" s="85" t="e">
        <f>'Activos Consolidados'!#REF!</f>
        <v>#REF!</v>
      </c>
      <c r="F117" s="86" t="e">
        <f>IF('Activos Consolidados'!#REF!="","",'Activos Consolidados'!#REF!)</f>
        <v>#REF!</v>
      </c>
      <c r="G117" s="85" t="e">
        <f>'Activos Consolidados'!#REF!</f>
        <v>#REF!</v>
      </c>
      <c r="H117" s="85" t="e">
        <f>'Activos Consolidados'!#REF!</f>
        <v>#REF!</v>
      </c>
      <c r="I117" s="85" t="e">
        <f>'Activos Consolidados'!#REF!</f>
        <v>#REF!</v>
      </c>
      <c r="J117" s="85" t="e">
        <f>'Activos Consolidados'!#REF!</f>
        <v>#REF!</v>
      </c>
      <c r="K117" s="85" t="e">
        <f>'Activos Consolidados'!#REF!</f>
        <v>#REF!</v>
      </c>
      <c r="L117" s="85" t="e">
        <f>'Activos Consolidados'!#REF!</f>
        <v>#REF!</v>
      </c>
      <c r="M117" s="85" t="e">
        <f>'Activos Consolidados'!#REF!</f>
        <v>#REF!</v>
      </c>
      <c r="N117" s="84" t="e">
        <f>IF('Activos Consolidados'!#REF!="","",'Activos Consolidados'!#REF!)</f>
        <v>#REF!</v>
      </c>
      <c r="O117" s="161" t="e">
        <f>'Activos Consolidados'!#REF!</f>
        <v>#REF!</v>
      </c>
      <c r="P117" t="e">
        <f>'Activos Consolidados'!#REF!</f>
        <v>#REF!</v>
      </c>
    </row>
    <row r="118" spans="1:16" ht="24.75" customHeight="1" x14ac:dyDescent="0.25">
      <c r="A118" s="85" t="str">
        <f>'Activos Consolidados'!G91</f>
        <v>N/A</v>
      </c>
      <c r="B118" s="85" t="str">
        <f>'Activos Consolidados'!H91</f>
        <v>Manual de administración de la base de datos</v>
      </c>
      <c r="C118" s="85" t="str">
        <f>'Activos Consolidados'!I91</f>
        <v>Documento donde se registran aspectos como requisitos para la instalación de una Base de Datos de un sistema de información, parámetros de configuración de la base de datos, el procedimiento de creación de la Base de datos, acciones en caso de fallos de la base de datos, procedimiento para copias de respaldo o restauración de la base de datos.</v>
      </c>
      <c r="D118" s="85" t="str">
        <f>'Activos Consolidados'!J91</f>
        <v>CASTELLANO</v>
      </c>
      <c r="E118" s="85" t="str">
        <f>'Activos Consolidados'!K91</f>
        <v>ELECTRÓNICO</v>
      </c>
      <c r="F118" s="86">
        <f>IF('Activos Consolidados'!P91="","",'Activos Consolidados'!P91)</f>
        <v>44228</v>
      </c>
      <c r="G118" s="85" t="str">
        <f>'Activos Consolidados'!R91</f>
        <v>OFICINA TIC - SISTEMAS DE INFORMACIÓN</v>
      </c>
      <c r="H118" s="85" t="str">
        <f>'Activos Consolidados'!S91</f>
        <v>GESTIÓN DOCUMENTAL</v>
      </c>
      <c r="I118" s="85" t="str">
        <f>'Activos Consolidados'!AN91</f>
        <v>2) INFORMACIÓN PÚBLICA CLASIFICADA</v>
      </c>
      <c r="J118" s="85" t="e">
        <f>'Activos Consolidados'!AO91</f>
        <v>#N/A</v>
      </c>
      <c r="K118" s="85" t="e">
        <f>'Activos Consolidados'!AP91</f>
        <v>#N/A</v>
      </c>
      <c r="L118" s="85" t="e">
        <f>'Activos Consolidados'!AQ91</f>
        <v>#N/A</v>
      </c>
      <c r="M118" s="85" t="str">
        <f>'Activos Consolidados'!Z91</f>
        <v>NO APLICA</v>
      </c>
      <c r="N118" s="84">
        <f>IF('Activos Consolidados'!AC91="","",'Activos Consolidados'!AC91)</f>
        <v>45266</v>
      </c>
      <c r="O118" s="161">
        <f>'Activos Consolidados'!AA91</f>
        <v>45657</v>
      </c>
      <c r="P118" t="str">
        <f>'Activos Consolidados'!F91</f>
        <v>INFORMACIÓN</v>
      </c>
    </row>
    <row r="119" spans="1:16" ht="24.75" customHeight="1" x14ac:dyDescent="0.25">
      <c r="A119" s="85" t="str">
        <f>'Activos Consolidados'!G92</f>
        <v>N/A</v>
      </c>
      <c r="B119" s="85" t="str">
        <f>'Activos Consolidados'!H92</f>
        <v>Plan de trabajo para la solución de software</v>
      </c>
      <c r="C119" s="85" t="str">
        <f>'Activos Consolidados'!I92</f>
        <v>Documento dónde se registra la planificación de recursos humanos para la solución de software a desarrollar</v>
      </c>
      <c r="D119" s="85" t="str">
        <f>'Activos Consolidados'!J92</f>
        <v>CASTELLANO</v>
      </c>
      <c r="E119" s="85" t="str">
        <f>'Activos Consolidados'!K92</f>
        <v>ELECTRÓNICO</v>
      </c>
      <c r="F119" s="86">
        <f>IF('Activos Consolidados'!P92="","",'Activos Consolidados'!P92)</f>
        <v>44228</v>
      </c>
      <c r="G119" s="85" t="str">
        <f>'Activos Consolidados'!R92</f>
        <v>OFICINA TIC - SISTEMAS DE INFORMACIÓN</v>
      </c>
      <c r="H119" s="85" t="str">
        <f>'Activos Consolidados'!S92</f>
        <v>GESTIÓN DOCUMENTAL</v>
      </c>
      <c r="I119" s="85" t="str">
        <f>'Activos Consolidados'!AN92</f>
        <v>2) INFORMACIÓN PÚBLICA CLASIFICADA</v>
      </c>
      <c r="J119" s="85" t="e">
        <f>'Activos Consolidados'!AO92</f>
        <v>#N/A</v>
      </c>
      <c r="K119" s="85" t="e">
        <f>'Activos Consolidados'!AP92</f>
        <v>#N/A</v>
      </c>
      <c r="L119" s="85" t="e">
        <f>'Activos Consolidados'!AQ92</f>
        <v>#N/A</v>
      </c>
      <c r="M119" s="85" t="str">
        <f>'Activos Consolidados'!Z92</f>
        <v>NO APLICA</v>
      </c>
      <c r="N119" s="84">
        <f>IF('Activos Consolidados'!AC92="","",'Activos Consolidados'!AC92)</f>
        <v>45266</v>
      </c>
      <c r="O119" s="161">
        <f>'Activos Consolidados'!AA92</f>
        <v>45657</v>
      </c>
      <c r="P119" t="str">
        <f>'Activos Consolidados'!F92</f>
        <v>INFORMACIÓN</v>
      </c>
    </row>
    <row r="120" spans="1:16" ht="24.75" customHeight="1" x14ac:dyDescent="0.25">
      <c r="A120" s="85" t="str">
        <f>'Activos Consolidados'!G93</f>
        <v>N/A</v>
      </c>
      <c r="B120" s="85" t="str">
        <f>'Activos Consolidados'!H93</f>
        <v>Manual de instalación y configuración</v>
      </c>
      <c r="C120" s="85" t="str">
        <f>'Activos Consolidados'!I93</f>
        <v>Documento dónde se describen los requisitos y procedimientos para la instalación y configuración de la solución de software, así como las acciones a tomar en caso de fallos o caídas.</v>
      </c>
      <c r="D120" s="85" t="str">
        <f>'Activos Consolidados'!J93</f>
        <v>CASTELLANO</v>
      </c>
      <c r="E120" s="85" t="str">
        <f>'Activos Consolidados'!K93</f>
        <v>ELECTRÓNICO</v>
      </c>
      <c r="F120" s="86">
        <f>IF('Activos Consolidados'!P93="","",'Activos Consolidados'!P93)</f>
        <v>44228</v>
      </c>
      <c r="G120" s="85" t="str">
        <f>'Activos Consolidados'!R93</f>
        <v>OFICINA TIC - SISTEMAS DE INFORMACIÓN</v>
      </c>
      <c r="H120" s="85" t="str">
        <f>'Activos Consolidados'!S93</f>
        <v>GESTIÓN DOCUMENTAL</v>
      </c>
      <c r="I120" s="85" t="str">
        <f>'Activos Consolidados'!AN93</f>
        <v>2) INFORMACIÓN PÚBLICA CLASIFICADA</v>
      </c>
      <c r="J120" s="85" t="e">
        <f>'Activos Consolidados'!AO93</f>
        <v>#N/A</v>
      </c>
      <c r="K120" s="85" t="e">
        <f>'Activos Consolidados'!AP93</f>
        <v>#N/A</v>
      </c>
      <c r="L120" s="85" t="e">
        <f>'Activos Consolidados'!AQ93</f>
        <v>#N/A</v>
      </c>
      <c r="M120" s="85" t="str">
        <f>'Activos Consolidados'!Z93</f>
        <v>NO APLICA</v>
      </c>
      <c r="N120" s="84">
        <f>IF('Activos Consolidados'!AC93="","",'Activos Consolidados'!AC93)</f>
        <v>45266</v>
      </c>
      <c r="O120" s="161">
        <f>'Activos Consolidados'!AA93</f>
        <v>45657</v>
      </c>
      <c r="P120" t="str">
        <f>'Activos Consolidados'!F93</f>
        <v>INFORMACIÓN</v>
      </c>
    </row>
    <row r="121" spans="1:16" ht="24.75" customHeight="1" x14ac:dyDescent="0.25">
      <c r="A121" s="85" t="str">
        <f>'Activos Consolidados'!G94</f>
        <v>N/A</v>
      </c>
      <c r="B121" s="85" t="str">
        <f>'Activos Consolidados'!H94</f>
        <v>Manual de usuario</v>
      </c>
      <c r="C121" s="85" t="str">
        <f>'Activos Consolidados'!I94</f>
        <v>Documento dónde se describen los requisitos mínimos de hardware y software que debe tener el usuario para poder utilizar el sistema de información, así como los niveles de acceso y descripción de funcionalidades del mismo.</v>
      </c>
      <c r="D121" s="85" t="str">
        <f>'Activos Consolidados'!J94</f>
        <v>CASTELLANO</v>
      </c>
      <c r="E121" s="85" t="str">
        <f>'Activos Consolidados'!K94</f>
        <v>ELECTRÓNICO</v>
      </c>
      <c r="F121" s="86">
        <f>IF('Activos Consolidados'!P94="","",'Activos Consolidados'!P94)</f>
        <v>44228</v>
      </c>
      <c r="G121" s="85" t="str">
        <f>'Activos Consolidados'!R94</f>
        <v>OFICINA TIC - SISTEMAS DE INFORMACIÓN</v>
      </c>
      <c r="H121" s="85" t="str">
        <f>'Activos Consolidados'!S94</f>
        <v>GESTIÓN DOCUMENTAL</v>
      </c>
      <c r="I121" s="85" t="str">
        <f>'Activos Consolidados'!AN94</f>
        <v>2) INFORMACIÓN PÚBLICA CLASIFICADA</v>
      </c>
      <c r="J121" s="85" t="e">
        <f>'Activos Consolidados'!AO94</f>
        <v>#N/A</v>
      </c>
      <c r="K121" s="85" t="e">
        <f>'Activos Consolidados'!AP94</f>
        <v>#N/A</v>
      </c>
      <c r="L121" s="85" t="e">
        <f>'Activos Consolidados'!AQ94</f>
        <v>#N/A</v>
      </c>
      <c r="M121" s="85" t="str">
        <f>'Activos Consolidados'!Z94</f>
        <v>NO APLICA</v>
      </c>
      <c r="N121" s="84">
        <f>IF('Activos Consolidados'!AC94="","",'Activos Consolidados'!AC94)</f>
        <v>45266</v>
      </c>
      <c r="O121" s="161">
        <f>'Activos Consolidados'!AA94</f>
        <v>45657</v>
      </c>
      <c r="P121" t="str">
        <f>'Activos Consolidados'!F94</f>
        <v>INFORMACIÓN</v>
      </c>
    </row>
    <row r="122" spans="1:16" ht="24.75" customHeight="1" x14ac:dyDescent="0.25">
      <c r="A122" s="85" t="str">
        <f>'Activos Consolidados'!G96</f>
        <v>N/A</v>
      </c>
      <c r="B122" s="85" t="str">
        <f>'Activos Consolidados'!H96</f>
        <v xml:space="preserve">Matriz de gestión de estándares-
</v>
      </c>
      <c r="C122" s="85" t="str">
        <f>'Activos Consolidados'!I96</f>
        <v>Es la compilación de los productos correspondientes al presente año y vigencias anteriores, con el seguimiento respectivo de los estándares de información acorde a los procedimientos, los cuales son: Especificación técnica, informe de evaluación de calidad y metadato</v>
      </c>
      <c r="D122" s="85" t="str">
        <f>'Activos Consolidados'!J96</f>
        <v>CASTELLANO</v>
      </c>
      <c r="E122" s="85" t="str">
        <f>'Activos Consolidados'!K96</f>
        <v>ELECTRÓNICO</v>
      </c>
      <c r="F122" s="86">
        <f>IF('Activos Consolidados'!P96="","",'Activos Consolidados'!P96)</f>
        <v>44228</v>
      </c>
      <c r="G122" s="85" t="str">
        <f>'Activos Consolidados'!R96</f>
        <v>SECRETARÍA GENERAL</v>
      </c>
      <c r="H122" s="85" t="str">
        <f>'Activos Consolidados'!S96</f>
        <v>GESTIÓN DOCUMENTAL</v>
      </c>
      <c r="I122" s="85" t="str">
        <f>'Activos Consolidados'!AN96</f>
        <v>2) INFORMACIÓN PÚBLICA CLASIFICADA</v>
      </c>
      <c r="J122" s="85" t="e">
        <f>'Activos Consolidados'!AO96</f>
        <v>#N/A</v>
      </c>
      <c r="K122" s="85" t="e">
        <f>'Activos Consolidados'!AP96</f>
        <v>#N/A</v>
      </c>
      <c r="L122" s="85" t="e">
        <f>'Activos Consolidados'!AQ96</f>
        <v>#N/A</v>
      </c>
      <c r="M122" s="85" t="str">
        <f>'Activos Consolidados'!Z96</f>
        <v>NO APLICA</v>
      </c>
      <c r="N122" s="84">
        <f>IF('Activos Consolidados'!AC96="","",'Activos Consolidados'!AC96)</f>
        <v>45266</v>
      </c>
      <c r="O122" s="161">
        <f>'Activos Consolidados'!AA96</f>
        <v>45657</v>
      </c>
      <c r="P122" t="str">
        <f>'Activos Consolidados'!F96</f>
        <v>INFORMACIÓN</v>
      </c>
    </row>
    <row r="123" spans="1:16" ht="24.75" customHeight="1" x14ac:dyDescent="0.25">
      <c r="A123" s="85" t="e">
        <f>'Activos Consolidados'!#REF!</f>
        <v>#REF!</v>
      </c>
      <c r="B123" s="85" t="e">
        <f>'Activos Consolidados'!#REF!</f>
        <v>#REF!</v>
      </c>
      <c r="C123" s="85" t="e">
        <f>'Activos Consolidados'!#REF!</f>
        <v>#REF!</v>
      </c>
      <c r="D123" s="85" t="e">
        <f>'Activos Consolidados'!#REF!</f>
        <v>#REF!</v>
      </c>
      <c r="E123" s="85" t="e">
        <f>'Activos Consolidados'!#REF!</f>
        <v>#REF!</v>
      </c>
      <c r="F123" s="86" t="e">
        <f>IF('Activos Consolidados'!#REF!="","",'Activos Consolidados'!#REF!)</f>
        <v>#REF!</v>
      </c>
      <c r="G123" s="85" t="e">
        <f>'Activos Consolidados'!#REF!</f>
        <v>#REF!</v>
      </c>
      <c r="H123" s="85" t="e">
        <f>'Activos Consolidados'!#REF!</f>
        <v>#REF!</v>
      </c>
      <c r="I123" s="85" t="e">
        <f>'Activos Consolidados'!#REF!</f>
        <v>#REF!</v>
      </c>
      <c r="J123" s="85" t="e">
        <f>'Activos Consolidados'!#REF!</f>
        <v>#REF!</v>
      </c>
      <c r="K123" s="85" t="e">
        <f>'Activos Consolidados'!#REF!</f>
        <v>#REF!</v>
      </c>
      <c r="L123" s="85" t="e">
        <f>'Activos Consolidados'!#REF!</f>
        <v>#REF!</v>
      </c>
      <c r="M123" s="85" t="e">
        <f>'Activos Consolidados'!#REF!</f>
        <v>#REF!</v>
      </c>
      <c r="N123" s="84" t="e">
        <f>IF('Activos Consolidados'!#REF!="","",'Activos Consolidados'!#REF!)</f>
        <v>#REF!</v>
      </c>
      <c r="O123" s="161" t="e">
        <f>'Activos Consolidados'!#REF!</f>
        <v>#REF!</v>
      </c>
      <c r="P123" t="e">
        <f>'Activos Consolidados'!#REF!</f>
        <v>#REF!</v>
      </c>
    </row>
    <row r="124" spans="1:16" ht="24.75" customHeight="1" x14ac:dyDescent="0.25">
      <c r="A124" s="85" t="e">
        <f>'Activos Consolidados'!#REF!</f>
        <v>#REF!</v>
      </c>
      <c r="B124" s="85" t="e">
        <f>'Activos Consolidados'!#REF!</f>
        <v>#REF!</v>
      </c>
      <c r="C124" s="85" t="e">
        <f>'Activos Consolidados'!#REF!</f>
        <v>#REF!</v>
      </c>
      <c r="D124" s="85" t="e">
        <f>'Activos Consolidados'!#REF!</f>
        <v>#REF!</v>
      </c>
      <c r="E124" s="85" t="e">
        <f>'Activos Consolidados'!#REF!</f>
        <v>#REF!</v>
      </c>
      <c r="F124" s="86" t="e">
        <f>IF('Activos Consolidados'!#REF!="","",'Activos Consolidados'!#REF!)</f>
        <v>#REF!</v>
      </c>
      <c r="G124" s="85" t="e">
        <f>'Activos Consolidados'!#REF!</f>
        <v>#REF!</v>
      </c>
      <c r="H124" s="85" t="e">
        <f>'Activos Consolidados'!#REF!</f>
        <v>#REF!</v>
      </c>
      <c r="I124" s="85" t="e">
        <f>'Activos Consolidados'!#REF!</f>
        <v>#REF!</v>
      </c>
      <c r="J124" s="85" t="e">
        <f>'Activos Consolidados'!#REF!</f>
        <v>#REF!</v>
      </c>
      <c r="K124" s="85" t="e">
        <f>'Activos Consolidados'!#REF!</f>
        <v>#REF!</v>
      </c>
      <c r="L124" s="85" t="e">
        <f>'Activos Consolidados'!#REF!</f>
        <v>#REF!</v>
      </c>
      <c r="M124" s="85" t="e">
        <f>'Activos Consolidados'!#REF!</f>
        <v>#REF!</v>
      </c>
      <c r="N124" s="84" t="e">
        <f>IF('Activos Consolidados'!#REF!="","",'Activos Consolidados'!#REF!)</f>
        <v>#REF!</v>
      </c>
      <c r="O124" s="161" t="e">
        <f>'Activos Consolidados'!#REF!</f>
        <v>#REF!</v>
      </c>
      <c r="P124" t="e">
        <f>'Activos Consolidados'!#REF!</f>
        <v>#REF!</v>
      </c>
    </row>
    <row r="125" spans="1:16" ht="24.75" customHeight="1" x14ac:dyDescent="0.25">
      <c r="A125" s="85" t="e">
        <f>'Activos Consolidados'!#REF!</f>
        <v>#REF!</v>
      </c>
      <c r="B125" s="85" t="e">
        <f>'Activos Consolidados'!#REF!</f>
        <v>#REF!</v>
      </c>
      <c r="C125" s="85" t="e">
        <f>'Activos Consolidados'!#REF!</f>
        <v>#REF!</v>
      </c>
      <c r="D125" s="85" t="e">
        <f>'Activos Consolidados'!#REF!</f>
        <v>#REF!</v>
      </c>
      <c r="E125" s="85" t="e">
        <f>'Activos Consolidados'!#REF!</f>
        <v>#REF!</v>
      </c>
      <c r="F125" s="86" t="e">
        <f>IF('Activos Consolidados'!#REF!="","",'Activos Consolidados'!#REF!)</f>
        <v>#REF!</v>
      </c>
      <c r="G125" s="85" t="e">
        <f>'Activos Consolidados'!#REF!</f>
        <v>#REF!</v>
      </c>
      <c r="H125" s="85" t="e">
        <f>'Activos Consolidados'!#REF!</f>
        <v>#REF!</v>
      </c>
      <c r="I125" s="85" t="e">
        <f>'Activos Consolidados'!#REF!</f>
        <v>#REF!</v>
      </c>
      <c r="J125" s="85" t="e">
        <f>'Activos Consolidados'!#REF!</f>
        <v>#REF!</v>
      </c>
      <c r="K125" s="85" t="e">
        <f>'Activos Consolidados'!#REF!</f>
        <v>#REF!</v>
      </c>
      <c r="L125" s="85" t="e">
        <f>'Activos Consolidados'!#REF!</f>
        <v>#REF!</v>
      </c>
      <c r="M125" s="85" t="e">
        <f>'Activos Consolidados'!#REF!</f>
        <v>#REF!</v>
      </c>
      <c r="N125" s="84" t="e">
        <f>IF('Activos Consolidados'!#REF!="","",'Activos Consolidados'!#REF!)</f>
        <v>#REF!</v>
      </c>
      <c r="O125" s="161" t="e">
        <f>'Activos Consolidados'!#REF!</f>
        <v>#REF!</v>
      </c>
      <c r="P125" t="e">
        <f>'Activos Consolidados'!#REF!</f>
        <v>#REF!</v>
      </c>
    </row>
    <row r="126" spans="1:16" ht="24.75" customHeight="1" x14ac:dyDescent="0.25">
      <c r="A126" s="85" t="e">
        <f>'Activos Consolidados'!#REF!</f>
        <v>#REF!</v>
      </c>
      <c r="B126" s="85" t="e">
        <f>'Activos Consolidados'!#REF!</f>
        <v>#REF!</v>
      </c>
      <c r="C126" s="85" t="e">
        <f>'Activos Consolidados'!#REF!</f>
        <v>#REF!</v>
      </c>
      <c r="D126" s="85" t="e">
        <f>'Activos Consolidados'!#REF!</f>
        <v>#REF!</v>
      </c>
      <c r="E126" s="85" t="e">
        <f>'Activos Consolidados'!#REF!</f>
        <v>#REF!</v>
      </c>
      <c r="F126" s="86" t="e">
        <f>IF('Activos Consolidados'!#REF!="","",'Activos Consolidados'!#REF!)</f>
        <v>#REF!</v>
      </c>
      <c r="G126" s="85" t="e">
        <f>'Activos Consolidados'!#REF!</f>
        <v>#REF!</v>
      </c>
      <c r="H126" s="85" t="e">
        <f>'Activos Consolidados'!#REF!</f>
        <v>#REF!</v>
      </c>
      <c r="I126" s="85" t="e">
        <f>'Activos Consolidados'!#REF!</f>
        <v>#REF!</v>
      </c>
      <c r="J126" s="85" t="e">
        <f>'Activos Consolidados'!#REF!</f>
        <v>#REF!</v>
      </c>
      <c r="K126" s="85" t="e">
        <f>'Activos Consolidados'!#REF!</f>
        <v>#REF!</v>
      </c>
      <c r="L126" s="85" t="e">
        <f>'Activos Consolidados'!#REF!</f>
        <v>#REF!</v>
      </c>
      <c r="M126" s="85" t="e">
        <f>'Activos Consolidados'!#REF!</f>
        <v>#REF!</v>
      </c>
      <c r="N126" s="84" t="e">
        <f>IF('Activos Consolidados'!#REF!="","",'Activos Consolidados'!#REF!)</f>
        <v>#REF!</v>
      </c>
      <c r="O126" s="161" t="e">
        <f>'Activos Consolidados'!#REF!</f>
        <v>#REF!</v>
      </c>
      <c r="P126" t="e">
        <f>'Activos Consolidados'!#REF!</f>
        <v>#REF!</v>
      </c>
    </row>
    <row r="127" spans="1:16" ht="24.75" customHeight="1" x14ac:dyDescent="0.25">
      <c r="A127" s="85" t="e">
        <f>'Activos Consolidados'!#REF!</f>
        <v>#REF!</v>
      </c>
      <c r="B127" s="85" t="e">
        <f>'Activos Consolidados'!#REF!</f>
        <v>#REF!</v>
      </c>
      <c r="C127" s="85" t="e">
        <f>'Activos Consolidados'!#REF!</f>
        <v>#REF!</v>
      </c>
      <c r="D127" s="85" t="e">
        <f>'Activos Consolidados'!#REF!</f>
        <v>#REF!</v>
      </c>
      <c r="E127" s="85" t="e">
        <f>'Activos Consolidados'!#REF!</f>
        <v>#REF!</v>
      </c>
      <c r="F127" s="86" t="e">
        <f>IF('Activos Consolidados'!#REF!="","",'Activos Consolidados'!#REF!)</f>
        <v>#REF!</v>
      </c>
      <c r="G127" s="85" t="e">
        <f>'Activos Consolidados'!#REF!</f>
        <v>#REF!</v>
      </c>
      <c r="H127" s="85" t="e">
        <f>'Activos Consolidados'!#REF!</f>
        <v>#REF!</v>
      </c>
      <c r="I127" s="85" t="e">
        <f>'Activos Consolidados'!#REF!</f>
        <v>#REF!</v>
      </c>
      <c r="J127" s="85" t="e">
        <f>'Activos Consolidados'!#REF!</f>
        <v>#REF!</v>
      </c>
      <c r="K127" s="85" t="e">
        <f>'Activos Consolidados'!#REF!</f>
        <v>#REF!</v>
      </c>
      <c r="L127" s="85" t="e">
        <f>'Activos Consolidados'!#REF!</f>
        <v>#REF!</v>
      </c>
      <c r="M127" s="85" t="e">
        <f>'Activos Consolidados'!#REF!</f>
        <v>#REF!</v>
      </c>
      <c r="N127" s="84" t="e">
        <f>IF('Activos Consolidados'!#REF!="","",'Activos Consolidados'!#REF!)</f>
        <v>#REF!</v>
      </c>
      <c r="O127" s="161" t="e">
        <f>'Activos Consolidados'!#REF!</f>
        <v>#REF!</v>
      </c>
      <c r="P127" t="e">
        <f>'Activos Consolidados'!#REF!</f>
        <v>#REF!</v>
      </c>
    </row>
    <row r="128" spans="1:16" ht="24.75" customHeight="1" x14ac:dyDescent="0.25">
      <c r="A128" s="85" t="e">
        <f>'Activos Consolidados'!#REF!</f>
        <v>#REF!</v>
      </c>
      <c r="B128" s="85" t="e">
        <f>'Activos Consolidados'!#REF!</f>
        <v>#REF!</v>
      </c>
      <c r="C128" s="85" t="e">
        <f>'Activos Consolidados'!#REF!</f>
        <v>#REF!</v>
      </c>
      <c r="D128" s="85" t="e">
        <f>'Activos Consolidados'!#REF!</f>
        <v>#REF!</v>
      </c>
      <c r="E128" s="85" t="e">
        <f>'Activos Consolidados'!#REF!</f>
        <v>#REF!</v>
      </c>
      <c r="F128" s="86" t="e">
        <f>IF('Activos Consolidados'!#REF!="","",'Activos Consolidados'!#REF!)</f>
        <v>#REF!</v>
      </c>
      <c r="G128" s="85" t="e">
        <f>'Activos Consolidados'!#REF!</f>
        <v>#REF!</v>
      </c>
      <c r="H128" s="85" t="e">
        <f>'Activos Consolidados'!#REF!</f>
        <v>#REF!</v>
      </c>
      <c r="I128" s="85" t="e">
        <f>'Activos Consolidados'!#REF!</f>
        <v>#REF!</v>
      </c>
      <c r="J128" s="85" t="e">
        <f>'Activos Consolidados'!#REF!</f>
        <v>#REF!</v>
      </c>
      <c r="K128" s="85" t="e">
        <f>'Activos Consolidados'!#REF!</f>
        <v>#REF!</v>
      </c>
      <c r="L128" s="85" t="e">
        <f>'Activos Consolidados'!#REF!</f>
        <v>#REF!</v>
      </c>
      <c r="M128" s="85" t="e">
        <f>'Activos Consolidados'!#REF!</f>
        <v>#REF!</v>
      </c>
      <c r="N128" s="84" t="e">
        <f>IF('Activos Consolidados'!#REF!="","",'Activos Consolidados'!#REF!)</f>
        <v>#REF!</v>
      </c>
      <c r="O128" s="161" t="e">
        <f>'Activos Consolidados'!#REF!</f>
        <v>#REF!</v>
      </c>
      <c r="P128" t="e">
        <f>'Activos Consolidados'!#REF!</f>
        <v>#REF!</v>
      </c>
    </row>
    <row r="129" spans="1:16" ht="24.75" customHeight="1" x14ac:dyDescent="0.25">
      <c r="A129" s="85" t="e">
        <f>'Activos Consolidados'!#REF!</f>
        <v>#REF!</v>
      </c>
      <c r="B129" s="85" t="e">
        <f>'Activos Consolidados'!#REF!</f>
        <v>#REF!</v>
      </c>
      <c r="C129" s="85" t="e">
        <f>'Activos Consolidados'!#REF!</f>
        <v>#REF!</v>
      </c>
      <c r="D129" s="85" t="e">
        <f>'Activos Consolidados'!#REF!</f>
        <v>#REF!</v>
      </c>
      <c r="E129" s="85" t="e">
        <f>'Activos Consolidados'!#REF!</f>
        <v>#REF!</v>
      </c>
      <c r="F129" s="86" t="e">
        <f>IF('Activos Consolidados'!#REF!="","",'Activos Consolidados'!#REF!)</f>
        <v>#REF!</v>
      </c>
      <c r="G129" s="85" t="e">
        <f>'Activos Consolidados'!#REF!</f>
        <v>#REF!</v>
      </c>
      <c r="H129" s="85" t="e">
        <f>'Activos Consolidados'!#REF!</f>
        <v>#REF!</v>
      </c>
      <c r="I129" s="85" t="e">
        <f>'Activos Consolidados'!#REF!</f>
        <v>#REF!</v>
      </c>
      <c r="J129" s="85" t="e">
        <f>'Activos Consolidados'!#REF!</f>
        <v>#REF!</v>
      </c>
      <c r="K129" s="85" t="e">
        <f>'Activos Consolidados'!#REF!</f>
        <v>#REF!</v>
      </c>
      <c r="L129" s="85" t="e">
        <f>'Activos Consolidados'!#REF!</f>
        <v>#REF!</v>
      </c>
      <c r="M129" s="85" t="e">
        <f>'Activos Consolidados'!#REF!</f>
        <v>#REF!</v>
      </c>
      <c r="N129" s="84" t="e">
        <f>IF('Activos Consolidados'!#REF!="","",'Activos Consolidados'!#REF!)</f>
        <v>#REF!</v>
      </c>
      <c r="O129" s="161" t="e">
        <f>'Activos Consolidados'!#REF!</f>
        <v>#REF!</v>
      </c>
      <c r="P129" t="e">
        <f>'Activos Consolidados'!#REF!</f>
        <v>#REF!</v>
      </c>
    </row>
    <row r="130" spans="1:16" ht="24.75" customHeight="1" x14ac:dyDescent="0.25">
      <c r="A130" s="85" t="str">
        <f>'Activos Consolidados'!G97</f>
        <v>PLANES</v>
      </c>
      <c r="B130" s="85" t="str">
        <f>'Activos Consolidados'!H97</f>
        <v>Planes de Divulgación y Comunicaciones</v>
      </c>
      <c r="C130" s="85" t="str">
        <f>'Activos Consolidados'!I97</f>
        <v xml:space="preserve">Plan de divulgación y comunicaciones, que contiene las actividades de comunicación y divulgación que se realizarán durante el año. </v>
      </c>
      <c r="D130" s="85" t="str">
        <f>'Activos Consolidados'!J97</f>
        <v>CASTELLANO</v>
      </c>
      <c r="E130" s="85" t="str">
        <f>'Activos Consolidados'!K97</f>
        <v>ELECTRONICO</v>
      </c>
      <c r="F130" s="86" t="str">
        <f>IF('Activos Consolidados'!P97="","",'Activos Consolidados'!P97)</f>
        <v>30/9/2014</v>
      </c>
      <c r="G130" s="85" t="str">
        <f>'Activos Consolidados'!R97</f>
        <v xml:space="preserve">GESTIÓN DEL CONOCIMIENTO Y COMUNICACIONES </v>
      </c>
      <c r="H130" s="85" t="str">
        <f>'Activos Consolidados'!S97</f>
        <v>GESTIÓN DEL CONOCIMIENTO Y COMUNICACIONES 
GESTIÓN DOCUMENTAL</v>
      </c>
      <c r="I130" s="85" t="str">
        <f>'Activos Consolidados'!AN97</f>
        <v>1) INFORMACIÓN PÚBLICA</v>
      </c>
      <c r="J130" s="85" t="str">
        <f>'Activos Consolidados'!AO97</f>
        <v>LEY 527 ARTÍCULO 27 Y 28
ARTÍCULO  27. "TODAS LAS PERSONAS TIENEN DERECHO A CONSULTAR LOS DOCUMENTOS DE ARCHIVOS PÚBLICOS Y A QUE SE LES EXPIDA COPIA DE LOS MISMOS, SIEMPRE QUE DICHOS DOCUMENTOS NO TENGAN CARÁCTER RESERVADO CONFORME A LA CONSTITUCIÓN O A LA LEY."</v>
      </c>
      <c r="K130" s="85" t="str">
        <f>'Activos Consolidados'!AP97</f>
        <v>LEY 527 ARTÍCULO 27 Y 28
ARTÍCULO  27. "TODAS LAS PERSONAS TIENEN DERECHO A CONSULTAR LOS DOCUMENTOS DE ARCHIVOS PÚBLICOS Y A QUE SE LES EXPIDA COPIA DE LOS MISMOS, SIEMPRE QUE DICHOS DOCUMENTOS NO TENGAN CARÁCTER RESERVADO CONFORME A LA CONSTITUCIÓN O A LA LEY."</v>
      </c>
      <c r="L130" s="85" t="str">
        <f>'Activos Consolidados'!AQ97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30" s="85" t="str">
        <f>'Activos Consolidados'!Z97</f>
        <v>NO APLICA</v>
      </c>
      <c r="N130" s="84">
        <f>IF('Activos Consolidados'!AC97="","",'Activos Consolidados'!AC97)</f>
        <v>45266</v>
      </c>
      <c r="O130" s="161">
        <f>'Activos Consolidados'!AA97</f>
        <v>45657</v>
      </c>
      <c r="P130" t="str">
        <f>'Activos Consolidados'!F97</f>
        <v>INFORMACIÓN</v>
      </c>
    </row>
    <row r="131" spans="1:16" ht="24.75" customHeight="1" x14ac:dyDescent="0.25">
      <c r="A131" s="85" t="e">
        <f>'Activos Consolidados'!#REF!</f>
        <v>#REF!</v>
      </c>
      <c r="B131" s="85" t="e">
        <f>'Activos Consolidados'!#REF!</f>
        <v>#REF!</v>
      </c>
      <c r="C131" s="85" t="e">
        <f>'Activos Consolidados'!#REF!</f>
        <v>#REF!</v>
      </c>
      <c r="D131" s="85" t="e">
        <f>'Activos Consolidados'!#REF!</f>
        <v>#REF!</v>
      </c>
      <c r="E131" s="85" t="e">
        <f>'Activos Consolidados'!#REF!</f>
        <v>#REF!</v>
      </c>
      <c r="F131" s="86" t="e">
        <f>IF('Activos Consolidados'!#REF!="","",'Activos Consolidados'!#REF!)</f>
        <v>#REF!</v>
      </c>
      <c r="G131" s="85" t="e">
        <f>'Activos Consolidados'!#REF!</f>
        <v>#REF!</v>
      </c>
      <c r="H131" s="85" t="e">
        <f>'Activos Consolidados'!#REF!</f>
        <v>#REF!</v>
      </c>
      <c r="I131" s="85" t="e">
        <f>'Activos Consolidados'!#REF!</f>
        <v>#REF!</v>
      </c>
      <c r="J131" s="85" t="e">
        <f>'Activos Consolidados'!#REF!</f>
        <v>#REF!</v>
      </c>
      <c r="K131" s="85" t="e">
        <f>'Activos Consolidados'!#REF!</f>
        <v>#REF!</v>
      </c>
      <c r="L131" s="85" t="e">
        <f>'Activos Consolidados'!#REF!</f>
        <v>#REF!</v>
      </c>
      <c r="M131" s="85" t="e">
        <f>'Activos Consolidados'!#REF!</f>
        <v>#REF!</v>
      </c>
      <c r="N131" s="84" t="e">
        <f>IF('Activos Consolidados'!#REF!="","",'Activos Consolidados'!#REF!)</f>
        <v>#REF!</v>
      </c>
      <c r="O131" s="161" t="e">
        <f>'Activos Consolidados'!#REF!</f>
        <v>#REF!</v>
      </c>
      <c r="P131" t="e">
        <f>'Activos Consolidados'!#REF!</f>
        <v>#REF!</v>
      </c>
    </row>
    <row r="132" spans="1:16" ht="24.75" customHeight="1" x14ac:dyDescent="0.25">
      <c r="A132" s="85" t="e">
        <f>'Activos Consolidados'!#REF!</f>
        <v>#REF!</v>
      </c>
      <c r="B132" s="85" t="e">
        <f>'Activos Consolidados'!#REF!</f>
        <v>#REF!</v>
      </c>
      <c r="C132" s="85" t="e">
        <f>'Activos Consolidados'!#REF!</f>
        <v>#REF!</v>
      </c>
      <c r="D132" s="85" t="e">
        <f>'Activos Consolidados'!#REF!</f>
        <v>#REF!</v>
      </c>
      <c r="E132" s="85" t="e">
        <f>'Activos Consolidados'!#REF!</f>
        <v>#REF!</v>
      </c>
      <c r="F132" s="86" t="e">
        <f>IF('Activos Consolidados'!#REF!="","",'Activos Consolidados'!#REF!)</f>
        <v>#REF!</v>
      </c>
      <c r="G132" s="85" t="e">
        <f>'Activos Consolidados'!#REF!</f>
        <v>#REF!</v>
      </c>
      <c r="H132" s="85" t="e">
        <f>'Activos Consolidados'!#REF!</f>
        <v>#REF!</v>
      </c>
      <c r="I132" s="85" t="e">
        <f>'Activos Consolidados'!#REF!</f>
        <v>#REF!</v>
      </c>
      <c r="J132" s="85" t="e">
        <f>'Activos Consolidados'!#REF!</f>
        <v>#REF!</v>
      </c>
      <c r="K132" s="85" t="e">
        <f>'Activos Consolidados'!#REF!</f>
        <v>#REF!</v>
      </c>
      <c r="L132" s="85" t="e">
        <f>'Activos Consolidados'!#REF!</f>
        <v>#REF!</v>
      </c>
      <c r="M132" s="85" t="e">
        <f>'Activos Consolidados'!#REF!</f>
        <v>#REF!</v>
      </c>
      <c r="N132" s="84" t="e">
        <f>IF('Activos Consolidados'!#REF!="","",'Activos Consolidados'!#REF!)</f>
        <v>#REF!</v>
      </c>
      <c r="O132" s="161" t="e">
        <f>'Activos Consolidados'!#REF!</f>
        <v>#REF!</v>
      </c>
      <c r="P132" t="e">
        <f>'Activos Consolidados'!#REF!</f>
        <v>#REF!</v>
      </c>
    </row>
    <row r="133" spans="1:16" ht="24.75" customHeight="1" x14ac:dyDescent="0.25">
      <c r="A133" s="85" t="e">
        <f>'Activos Consolidados'!#REF!</f>
        <v>#REF!</v>
      </c>
      <c r="B133" s="85" t="e">
        <f>'Activos Consolidados'!#REF!</f>
        <v>#REF!</v>
      </c>
      <c r="C133" s="85" t="e">
        <f>'Activos Consolidados'!#REF!</f>
        <v>#REF!</v>
      </c>
      <c r="D133" s="85" t="e">
        <f>'Activos Consolidados'!#REF!</f>
        <v>#REF!</v>
      </c>
      <c r="E133" s="85" t="e">
        <f>'Activos Consolidados'!#REF!</f>
        <v>#REF!</v>
      </c>
      <c r="F133" s="86" t="e">
        <f>IF('Activos Consolidados'!#REF!="","",'Activos Consolidados'!#REF!)</f>
        <v>#REF!</v>
      </c>
      <c r="G133" s="85" t="e">
        <f>'Activos Consolidados'!#REF!</f>
        <v>#REF!</v>
      </c>
      <c r="H133" s="85" t="e">
        <f>'Activos Consolidados'!#REF!</f>
        <v>#REF!</v>
      </c>
      <c r="I133" s="85" t="e">
        <f>'Activos Consolidados'!#REF!</f>
        <v>#REF!</v>
      </c>
      <c r="J133" s="85" t="e">
        <f>'Activos Consolidados'!#REF!</f>
        <v>#REF!</v>
      </c>
      <c r="K133" s="85" t="e">
        <f>'Activos Consolidados'!#REF!</f>
        <v>#REF!</v>
      </c>
      <c r="L133" s="85" t="e">
        <f>'Activos Consolidados'!#REF!</f>
        <v>#REF!</v>
      </c>
      <c r="M133" s="85" t="e">
        <f>'Activos Consolidados'!#REF!</f>
        <v>#REF!</v>
      </c>
      <c r="N133" s="84" t="e">
        <f>IF('Activos Consolidados'!#REF!="","",'Activos Consolidados'!#REF!)</f>
        <v>#REF!</v>
      </c>
      <c r="O133" s="161" t="e">
        <f>'Activos Consolidados'!#REF!</f>
        <v>#REF!</v>
      </c>
      <c r="P133" t="e">
        <f>'Activos Consolidados'!#REF!</f>
        <v>#REF!</v>
      </c>
    </row>
    <row r="134" spans="1:16" ht="24.75" customHeight="1" x14ac:dyDescent="0.25">
      <c r="A134" s="85" t="e">
        <f>'Activos Consolidados'!#REF!</f>
        <v>#REF!</v>
      </c>
      <c r="B134" s="85" t="e">
        <f>'Activos Consolidados'!#REF!</f>
        <v>#REF!</v>
      </c>
      <c r="C134" s="85" t="e">
        <f>'Activos Consolidados'!#REF!</f>
        <v>#REF!</v>
      </c>
      <c r="D134" s="85" t="e">
        <f>'Activos Consolidados'!#REF!</f>
        <v>#REF!</v>
      </c>
      <c r="E134" s="85" t="e">
        <f>'Activos Consolidados'!#REF!</f>
        <v>#REF!</v>
      </c>
      <c r="F134" s="86" t="e">
        <f>IF('Activos Consolidados'!#REF!="","",'Activos Consolidados'!#REF!)</f>
        <v>#REF!</v>
      </c>
      <c r="G134" s="85" t="e">
        <f>'Activos Consolidados'!#REF!</f>
        <v>#REF!</v>
      </c>
      <c r="H134" s="85" t="e">
        <f>'Activos Consolidados'!#REF!</f>
        <v>#REF!</v>
      </c>
      <c r="I134" s="85" t="e">
        <f>'Activos Consolidados'!#REF!</f>
        <v>#REF!</v>
      </c>
      <c r="J134" s="85" t="e">
        <f>'Activos Consolidados'!#REF!</f>
        <v>#REF!</v>
      </c>
      <c r="K134" s="85" t="e">
        <f>'Activos Consolidados'!#REF!</f>
        <v>#REF!</v>
      </c>
      <c r="L134" s="85" t="e">
        <f>'Activos Consolidados'!#REF!</f>
        <v>#REF!</v>
      </c>
      <c r="M134" s="85" t="e">
        <f>'Activos Consolidados'!#REF!</f>
        <v>#REF!</v>
      </c>
      <c r="N134" s="84" t="e">
        <f>IF('Activos Consolidados'!#REF!="","",'Activos Consolidados'!#REF!)</f>
        <v>#REF!</v>
      </c>
      <c r="O134" s="161" t="e">
        <f>'Activos Consolidados'!#REF!</f>
        <v>#REF!</v>
      </c>
      <c r="P134" t="e">
        <f>'Activos Consolidados'!#REF!</f>
        <v>#REF!</v>
      </c>
    </row>
    <row r="135" spans="1:16" ht="24.75" customHeight="1" x14ac:dyDescent="0.25">
      <c r="A135" s="85" t="e">
        <f>'Activos Consolidados'!#REF!</f>
        <v>#REF!</v>
      </c>
      <c r="B135" s="85" t="e">
        <f>'Activos Consolidados'!#REF!</f>
        <v>#REF!</v>
      </c>
      <c r="C135" s="85" t="e">
        <f>'Activos Consolidados'!#REF!</f>
        <v>#REF!</v>
      </c>
      <c r="D135" s="85" t="e">
        <f>'Activos Consolidados'!#REF!</f>
        <v>#REF!</v>
      </c>
      <c r="E135" s="85" t="e">
        <f>'Activos Consolidados'!#REF!</f>
        <v>#REF!</v>
      </c>
      <c r="F135" s="86" t="e">
        <f>IF('Activos Consolidados'!#REF!="","",'Activos Consolidados'!#REF!)</f>
        <v>#REF!</v>
      </c>
      <c r="G135" s="85" t="e">
        <f>'Activos Consolidados'!#REF!</f>
        <v>#REF!</v>
      </c>
      <c r="H135" s="85" t="e">
        <f>'Activos Consolidados'!#REF!</f>
        <v>#REF!</v>
      </c>
      <c r="I135" s="85" t="e">
        <f>'Activos Consolidados'!#REF!</f>
        <v>#REF!</v>
      </c>
      <c r="J135" s="85" t="e">
        <f>'Activos Consolidados'!#REF!</f>
        <v>#REF!</v>
      </c>
      <c r="K135" s="85" t="e">
        <f>'Activos Consolidados'!#REF!</f>
        <v>#REF!</v>
      </c>
      <c r="L135" s="85" t="e">
        <f>'Activos Consolidados'!#REF!</f>
        <v>#REF!</v>
      </c>
      <c r="M135" s="85" t="e">
        <f>'Activos Consolidados'!#REF!</f>
        <v>#REF!</v>
      </c>
      <c r="N135" s="84" t="e">
        <f>IF('Activos Consolidados'!#REF!="","",'Activos Consolidados'!#REF!)</f>
        <v>#REF!</v>
      </c>
      <c r="O135" s="161" t="e">
        <f>'Activos Consolidados'!#REF!</f>
        <v>#REF!</v>
      </c>
      <c r="P135" t="e">
        <f>'Activos Consolidados'!#REF!</f>
        <v>#REF!</v>
      </c>
    </row>
    <row r="136" spans="1:16" ht="24.75" customHeight="1" x14ac:dyDescent="0.25">
      <c r="A136" s="85" t="e">
        <f>'Activos Consolidados'!#REF!</f>
        <v>#REF!</v>
      </c>
      <c r="B136" s="85" t="e">
        <f>'Activos Consolidados'!#REF!</f>
        <v>#REF!</v>
      </c>
      <c r="C136" s="85" t="e">
        <f>'Activos Consolidados'!#REF!</f>
        <v>#REF!</v>
      </c>
      <c r="D136" s="85" t="e">
        <f>'Activos Consolidados'!#REF!</f>
        <v>#REF!</v>
      </c>
      <c r="E136" s="85" t="e">
        <f>'Activos Consolidados'!#REF!</f>
        <v>#REF!</v>
      </c>
      <c r="F136" s="86" t="e">
        <f>IF('Activos Consolidados'!#REF!="","",'Activos Consolidados'!#REF!)</f>
        <v>#REF!</v>
      </c>
      <c r="G136" s="85" t="e">
        <f>'Activos Consolidados'!#REF!</f>
        <v>#REF!</v>
      </c>
      <c r="H136" s="85" t="e">
        <f>'Activos Consolidados'!#REF!</f>
        <v>#REF!</v>
      </c>
      <c r="I136" s="85" t="e">
        <f>'Activos Consolidados'!#REF!</f>
        <v>#REF!</v>
      </c>
      <c r="J136" s="85" t="e">
        <f>'Activos Consolidados'!#REF!</f>
        <v>#REF!</v>
      </c>
      <c r="K136" s="85" t="e">
        <f>'Activos Consolidados'!#REF!</f>
        <v>#REF!</v>
      </c>
      <c r="L136" s="85" t="e">
        <f>'Activos Consolidados'!#REF!</f>
        <v>#REF!</v>
      </c>
      <c r="M136" s="85" t="e">
        <f>'Activos Consolidados'!#REF!</f>
        <v>#REF!</v>
      </c>
      <c r="N136" s="84" t="e">
        <f>IF('Activos Consolidados'!#REF!="","",'Activos Consolidados'!#REF!)</f>
        <v>#REF!</v>
      </c>
      <c r="O136" s="161" t="e">
        <f>'Activos Consolidados'!#REF!</f>
        <v>#REF!</v>
      </c>
      <c r="P136" t="e">
        <f>'Activos Consolidados'!#REF!</f>
        <v>#REF!</v>
      </c>
    </row>
    <row r="137" spans="1:16" ht="24.75" customHeight="1" x14ac:dyDescent="0.25">
      <c r="A137" s="85" t="str">
        <f>'Activos Consolidados'!G98</f>
        <v>PLANES</v>
      </c>
      <c r="B137" s="85" t="str">
        <f>'Activos Consolidados'!H98</f>
        <v xml:space="preserve">Matriz de seguimiento al plan de comunicaciones </v>
      </c>
      <c r="C137" s="85" t="str">
        <f>'Activos Consolidados'!I98</f>
        <v>Matriz de seguimiento al plan de comunicaciones, el cual contiene el seguimiento a las actividades de comunicación y divulgación que se plantearon en el plan de comunicaciones para la vigencia.</v>
      </c>
      <c r="D137" s="85" t="str">
        <f>'Activos Consolidados'!J98</f>
        <v>CASTELLANO</v>
      </c>
      <c r="E137" s="85" t="str">
        <f>'Activos Consolidados'!K98</f>
        <v>ELECTRONICO</v>
      </c>
      <c r="F137" s="86" t="str">
        <f>IF('Activos Consolidados'!P98="","",'Activos Consolidados'!P98)</f>
        <v>31/12/2015</v>
      </c>
      <c r="G137" s="85" t="str">
        <f>'Activos Consolidados'!R98</f>
        <v xml:space="preserve">GESTIÓN DEL CONOCIMIENTO Y COMUNICACIONES </v>
      </c>
      <c r="H137" s="85" t="str">
        <f>'Activos Consolidados'!S98</f>
        <v>GESTIÓN DEL CONOCIMIENTO Y COMUNICACIONES 
GESTIÓN DOCUMENTAL</v>
      </c>
      <c r="I137" s="85" t="str">
        <f>'Activos Consolidados'!AN98</f>
        <v>2) INFORMACIÓN PÚBLICA CLASIFICADA</v>
      </c>
      <c r="J137" s="85" t="e">
        <f>'Activos Consolidados'!AO98</f>
        <v>#N/A</v>
      </c>
      <c r="K137" s="85" t="e">
        <f>'Activos Consolidados'!AP98</f>
        <v>#N/A</v>
      </c>
      <c r="L137" s="85" t="e">
        <f>'Activos Consolidados'!AQ98</f>
        <v>#N/A</v>
      </c>
      <c r="M137" s="85" t="str">
        <f>'Activos Consolidados'!Z98</f>
        <v>NO APLICA</v>
      </c>
      <c r="N137" s="84">
        <f>IF('Activos Consolidados'!AC98="","",'Activos Consolidados'!AC98)</f>
        <v>45266</v>
      </c>
      <c r="O137" s="161">
        <f>'Activos Consolidados'!AA98</f>
        <v>45657</v>
      </c>
      <c r="P137" t="str">
        <f>'Activos Consolidados'!F98</f>
        <v>INFORMACIÓN</v>
      </c>
    </row>
    <row r="138" spans="1:16" ht="24.75" customHeight="1" x14ac:dyDescent="0.25">
      <c r="A138" s="85" t="e">
        <f>'Activos Consolidados'!#REF!</f>
        <v>#REF!</v>
      </c>
      <c r="B138" s="85" t="e">
        <f>'Activos Consolidados'!#REF!</f>
        <v>#REF!</v>
      </c>
      <c r="C138" s="85" t="e">
        <f>'Activos Consolidados'!#REF!</f>
        <v>#REF!</v>
      </c>
      <c r="D138" s="85" t="e">
        <f>'Activos Consolidados'!#REF!</f>
        <v>#REF!</v>
      </c>
      <c r="E138" s="85" t="e">
        <f>'Activos Consolidados'!#REF!</f>
        <v>#REF!</v>
      </c>
      <c r="F138" s="86" t="e">
        <f>IF('Activos Consolidados'!#REF!="","",'Activos Consolidados'!#REF!)</f>
        <v>#REF!</v>
      </c>
      <c r="G138" s="85" t="e">
        <f>'Activos Consolidados'!#REF!</f>
        <v>#REF!</v>
      </c>
      <c r="H138" s="85" t="e">
        <f>'Activos Consolidados'!#REF!</f>
        <v>#REF!</v>
      </c>
      <c r="I138" s="85" t="e">
        <f>'Activos Consolidados'!#REF!</f>
        <v>#REF!</v>
      </c>
      <c r="J138" s="85" t="e">
        <f>'Activos Consolidados'!#REF!</f>
        <v>#REF!</v>
      </c>
      <c r="K138" s="85" t="e">
        <f>'Activos Consolidados'!#REF!</f>
        <v>#REF!</v>
      </c>
      <c r="L138" s="85" t="e">
        <f>'Activos Consolidados'!#REF!</f>
        <v>#REF!</v>
      </c>
      <c r="M138" s="85" t="e">
        <f>'Activos Consolidados'!#REF!</f>
        <v>#REF!</v>
      </c>
      <c r="N138" s="84" t="e">
        <f>IF('Activos Consolidados'!#REF!="","",'Activos Consolidados'!#REF!)</f>
        <v>#REF!</v>
      </c>
      <c r="O138" s="161" t="e">
        <f>'Activos Consolidados'!#REF!</f>
        <v>#REF!</v>
      </c>
      <c r="P138" t="e">
        <f>'Activos Consolidados'!#REF!</f>
        <v>#REF!</v>
      </c>
    </row>
    <row r="139" spans="1:16" ht="24.75" customHeight="1" x14ac:dyDescent="0.25">
      <c r="A139" s="85" t="e">
        <f>'Activos Consolidados'!#REF!</f>
        <v>#REF!</v>
      </c>
      <c r="B139" s="85" t="e">
        <f>'Activos Consolidados'!#REF!</f>
        <v>#REF!</v>
      </c>
      <c r="C139" s="85" t="e">
        <f>'Activos Consolidados'!#REF!</f>
        <v>#REF!</v>
      </c>
      <c r="D139" s="85" t="e">
        <f>'Activos Consolidados'!#REF!</f>
        <v>#REF!</v>
      </c>
      <c r="E139" s="85" t="e">
        <f>'Activos Consolidados'!#REF!</f>
        <v>#REF!</v>
      </c>
      <c r="F139" s="86" t="e">
        <f>IF('Activos Consolidados'!#REF!="","",'Activos Consolidados'!#REF!)</f>
        <v>#REF!</v>
      </c>
      <c r="G139" s="85" t="e">
        <f>'Activos Consolidados'!#REF!</f>
        <v>#REF!</v>
      </c>
      <c r="H139" s="85" t="e">
        <f>'Activos Consolidados'!#REF!</f>
        <v>#REF!</v>
      </c>
      <c r="I139" s="85" t="e">
        <f>'Activos Consolidados'!#REF!</f>
        <v>#REF!</v>
      </c>
      <c r="J139" s="85" t="e">
        <f>'Activos Consolidados'!#REF!</f>
        <v>#REF!</v>
      </c>
      <c r="K139" s="85" t="e">
        <f>'Activos Consolidados'!#REF!</f>
        <v>#REF!</v>
      </c>
      <c r="L139" s="85" t="e">
        <f>'Activos Consolidados'!#REF!</f>
        <v>#REF!</v>
      </c>
      <c r="M139" s="85" t="e">
        <f>'Activos Consolidados'!#REF!</f>
        <v>#REF!</v>
      </c>
      <c r="N139" s="84" t="e">
        <f>IF('Activos Consolidados'!#REF!="","",'Activos Consolidados'!#REF!)</f>
        <v>#REF!</v>
      </c>
      <c r="O139" s="161" t="e">
        <f>'Activos Consolidados'!#REF!</f>
        <v>#REF!</v>
      </c>
      <c r="P139" t="e">
        <f>'Activos Consolidados'!#REF!</f>
        <v>#REF!</v>
      </c>
    </row>
    <row r="140" spans="1:16" ht="24.75" customHeight="1" x14ac:dyDescent="0.25">
      <c r="A140" s="85" t="e">
        <f>'Activos Consolidados'!#REF!</f>
        <v>#REF!</v>
      </c>
      <c r="B140" s="85" t="e">
        <f>'Activos Consolidados'!#REF!</f>
        <v>#REF!</v>
      </c>
      <c r="C140" s="85" t="e">
        <f>'Activos Consolidados'!#REF!</f>
        <v>#REF!</v>
      </c>
      <c r="D140" s="85" t="e">
        <f>'Activos Consolidados'!#REF!</f>
        <v>#REF!</v>
      </c>
      <c r="E140" s="85" t="e">
        <f>'Activos Consolidados'!#REF!</f>
        <v>#REF!</v>
      </c>
      <c r="F140" s="86" t="e">
        <f>IF('Activos Consolidados'!#REF!="","",'Activos Consolidados'!#REF!)</f>
        <v>#REF!</v>
      </c>
      <c r="G140" s="85" t="e">
        <f>'Activos Consolidados'!#REF!</f>
        <v>#REF!</v>
      </c>
      <c r="H140" s="85" t="e">
        <f>'Activos Consolidados'!#REF!</f>
        <v>#REF!</v>
      </c>
      <c r="I140" s="85" t="e">
        <f>'Activos Consolidados'!#REF!</f>
        <v>#REF!</v>
      </c>
      <c r="J140" s="85" t="e">
        <f>'Activos Consolidados'!#REF!</f>
        <v>#REF!</v>
      </c>
      <c r="K140" s="85" t="e">
        <f>'Activos Consolidados'!#REF!</f>
        <v>#REF!</v>
      </c>
      <c r="L140" s="85" t="e">
        <f>'Activos Consolidados'!#REF!</f>
        <v>#REF!</v>
      </c>
      <c r="M140" s="85" t="e">
        <f>'Activos Consolidados'!#REF!</f>
        <v>#REF!</v>
      </c>
      <c r="N140" s="84" t="e">
        <f>IF('Activos Consolidados'!#REF!="","",'Activos Consolidados'!#REF!)</f>
        <v>#REF!</v>
      </c>
      <c r="O140" s="161" t="e">
        <f>'Activos Consolidados'!#REF!</f>
        <v>#REF!</v>
      </c>
      <c r="P140" t="e">
        <f>'Activos Consolidados'!#REF!</f>
        <v>#REF!</v>
      </c>
    </row>
    <row r="141" spans="1:16" ht="24.75" customHeight="1" x14ac:dyDescent="0.25">
      <c r="A141" s="85" t="e">
        <f>'Activos Consolidados'!#REF!</f>
        <v>#REF!</v>
      </c>
      <c r="B141" s="85" t="e">
        <f>'Activos Consolidados'!#REF!</f>
        <v>#REF!</v>
      </c>
      <c r="C141" s="85" t="e">
        <f>'Activos Consolidados'!#REF!</f>
        <v>#REF!</v>
      </c>
      <c r="D141" s="85" t="e">
        <f>'Activos Consolidados'!#REF!</f>
        <v>#REF!</v>
      </c>
      <c r="E141" s="85" t="e">
        <f>'Activos Consolidados'!#REF!</f>
        <v>#REF!</v>
      </c>
      <c r="F141" s="86" t="e">
        <f>IF('Activos Consolidados'!#REF!="","",'Activos Consolidados'!#REF!)</f>
        <v>#REF!</v>
      </c>
      <c r="G141" s="85" t="e">
        <f>'Activos Consolidados'!#REF!</f>
        <v>#REF!</v>
      </c>
      <c r="H141" s="85" t="e">
        <f>'Activos Consolidados'!#REF!</f>
        <v>#REF!</v>
      </c>
      <c r="I141" s="85" t="e">
        <f>'Activos Consolidados'!#REF!</f>
        <v>#REF!</v>
      </c>
      <c r="J141" s="85" t="e">
        <f>'Activos Consolidados'!#REF!</f>
        <v>#REF!</v>
      </c>
      <c r="K141" s="85" t="e">
        <f>'Activos Consolidados'!#REF!</f>
        <v>#REF!</v>
      </c>
      <c r="L141" s="85" t="e">
        <f>'Activos Consolidados'!#REF!</f>
        <v>#REF!</v>
      </c>
      <c r="M141" s="85" t="e">
        <f>'Activos Consolidados'!#REF!</f>
        <v>#REF!</v>
      </c>
      <c r="N141" s="84" t="e">
        <f>IF('Activos Consolidados'!#REF!="","",'Activos Consolidados'!#REF!)</f>
        <v>#REF!</v>
      </c>
      <c r="O141" s="161" t="e">
        <f>'Activos Consolidados'!#REF!</f>
        <v>#REF!</v>
      </c>
      <c r="P141" t="e">
        <f>'Activos Consolidados'!#REF!</f>
        <v>#REF!</v>
      </c>
    </row>
    <row r="142" spans="1:16" ht="24.75" customHeight="1" x14ac:dyDescent="0.25">
      <c r="A142" s="85" t="e">
        <f>'Activos Consolidados'!#REF!</f>
        <v>#REF!</v>
      </c>
      <c r="B142" s="85" t="e">
        <f>'Activos Consolidados'!#REF!</f>
        <v>#REF!</v>
      </c>
      <c r="C142" s="85" t="e">
        <f>'Activos Consolidados'!#REF!</f>
        <v>#REF!</v>
      </c>
      <c r="D142" s="85" t="e">
        <f>'Activos Consolidados'!#REF!</f>
        <v>#REF!</v>
      </c>
      <c r="E142" s="85" t="e">
        <f>'Activos Consolidados'!#REF!</f>
        <v>#REF!</v>
      </c>
      <c r="F142" s="86" t="e">
        <f>IF('Activos Consolidados'!#REF!="","",'Activos Consolidados'!#REF!)</f>
        <v>#REF!</v>
      </c>
      <c r="G142" s="85" t="e">
        <f>'Activos Consolidados'!#REF!</f>
        <v>#REF!</v>
      </c>
      <c r="H142" s="85" t="e">
        <f>'Activos Consolidados'!#REF!</f>
        <v>#REF!</v>
      </c>
      <c r="I142" s="85" t="e">
        <f>'Activos Consolidados'!#REF!</f>
        <v>#REF!</v>
      </c>
      <c r="J142" s="85" t="e">
        <f>'Activos Consolidados'!#REF!</f>
        <v>#REF!</v>
      </c>
      <c r="K142" s="85" t="e">
        <f>'Activos Consolidados'!#REF!</f>
        <v>#REF!</v>
      </c>
      <c r="L142" s="85" t="e">
        <f>'Activos Consolidados'!#REF!</f>
        <v>#REF!</v>
      </c>
      <c r="M142" s="85" t="e">
        <f>'Activos Consolidados'!#REF!</f>
        <v>#REF!</v>
      </c>
      <c r="N142" s="84" t="e">
        <f>IF('Activos Consolidados'!#REF!="","",'Activos Consolidados'!#REF!)</f>
        <v>#REF!</v>
      </c>
      <c r="O142" s="161" t="e">
        <f>'Activos Consolidados'!#REF!</f>
        <v>#REF!</v>
      </c>
      <c r="P142" t="e">
        <f>'Activos Consolidados'!#REF!</f>
        <v>#REF!</v>
      </c>
    </row>
    <row r="143" spans="1:16" ht="24.75" customHeight="1" x14ac:dyDescent="0.25">
      <c r="A143" s="85" t="str">
        <f>'Activos Consolidados'!G99</f>
        <v>PLANES</v>
      </c>
      <c r="B143" s="85" t="str">
        <f>'Activos Consolidados'!H99</f>
        <v>Informe de Resultados de la Encuesta de Satisfacción</v>
      </c>
      <c r="C143" s="85" t="str">
        <f>'Activos Consolidados'!I99</f>
        <v>Informe de los resultados de la encuesta de satisfacción sobre productos de la UPRA.</v>
      </c>
      <c r="D143" s="85" t="str">
        <f>'Activos Consolidados'!J99</f>
        <v>CASTELLANO</v>
      </c>
      <c r="E143" s="85" t="str">
        <f>'Activos Consolidados'!K99</f>
        <v>ELECTRONICO</v>
      </c>
      <c r="F143" s="86" t="str">
        <f>IF('Activos Consolidados'!P99="","",'Activos Consolidados'!P99)</f>
        <v>31/12/2014</v>
      </c>
      <c r="G143" s="85" t="str">
        <f>'Activos Consolidados'!R99</f>
        <v xml:space="preserve">GESTIÓN DEL CONOCIMIENTO Y COMUNICACIONES </v>
      </c>
      <c r="H143" s="85" t="str">
        <f>'Activos Consolidados'!S99</f>
        <v>GESTIÓN DEL CONOCIMIENTO Y COMUNICACIONES 
GESTIÓN DOCUMENTAL</v>
      </c>
      <c r="I143" s="85" t="str">
        <f>'Activos Consolidados'!AN99</f>
        <v>2) INFORMACIÓN PÚBLICA CLASIFICADA</v>
      </c>
      <c r="J143" s="85" t="e">
        <f>'Activos Consolidados'!AO99</f>
        <v>#N/A</v>
      </c>
      <c r="K143" s="85" t="e">
        <f>'Activos Consolidados'!AP99</f>
        <v>#N/A</v>
      </c>
      <c r="L143" s="85" t="e">
        <f>'Activos Consolidados'!AQ99</f>
        <v>#N/A</v>
      </c>
      <c r="M143" s="85" t="str">
        <f>'Activos Consolidados'!Z99</f>
        <v>NO APLICA</v>
      </c>
      <c r="N143" s="84">
        <f>IF('Activos Consolidados'!AC99="","",'Activos Consolidados'!AC99)</f>
        <v>45266</v>
      </c>
      <c r="O143" s="161">
        <f>'Activos Consolidados'!AA99</f>
        <v>45657</v>
      </c>
      <c r="P143" t="str">
        <f>'Activos Consolidados'!F99</f>
        <v>INFORMACIÓN</v>
      </c>
    </row>
    <row r="144" spans="1:16" ht="24.75" customHeight="1" x14ac:dyDescent="0.25">
      <c r="A144" s="85" t="e">
        <f>'Activos Consolidados'!#REF!</f>
        <v>#REF!</v>
      </c>
      <c r="B144" s="85" t="e">
        <f>'Activos Consolidados'!#REF!</f>
        <v>#REF!</v>
      </c>
      <c r="C144" s="85" t="e">
        <f>'Activos Consolidados'!#REF!</f>
        <v>#REF!</v>
      </c>
      <c r="D144" s="85" t="e">
        <f>'Activos Consolidados'!#REF!</f>
        <v>#REF!</v>
      </c>
      <c r="E144" s="85" t="e">
        <f>'Activos Consolidados'!#REF!</f>
        <v>#REF!</v>
      </c>
      <c r="F144" s="86" t="e">
        <f>IF('Activos Consolidados'!#REF!="","",'Activos Consolidados'!#REF!)</f>
        <v>#REF!</v>
      </c>
      <c r="G144" s="85" t="e">
        <f>'Activos Consolidados'!#REF!</f>
        <v>#REF!</v>
      </c>
      <c r="H144" s="85" t="e">
        <f>'Activos Consolidados'!#REF!</f>
        <v>#REF!</v>
      </c>
      <c r="I144" s="85" t="e">
        <f>'Activos Consolidados'!#REF!</f>
        <v>#REF!</v>
      </c>
      <c r="J144" s="85" t="e">
        <f>'Activos Consolidados'!#REF!</f>
        <v>#REF!</v>
      </c>
      <c r="K144" s="85" t="e">
        <f>'Activos Consolidados'!#REF!</f>
        <v>#REF!</v>
      </c>
      <c r="L144" s="85" t="e">
        <f>'Activos Consolidados'!#REF!</f>
        <v>#REF!</v>
      </c>
      <c r="M144" s="85" t="e">
        <f>'Activos Consolidados'!#REF!</f>
        <v>#REF!</v>
      </c>
      <c r="N144" s="84" t="e">
        <f>IF('Activos Consolidados'!#REF!="","",'Activos Consolidados'!#REF!)</f>
        <v>#REF!</v>
      </c>
      <c r="O144" s="161" t="e">
        <f>'Activos Consolidados'!#REF!</f>
        <v>#REF!</v>
      </c>
      <c r="P144" t="e">
        <f>'Activos Consolidados'!#REF!</f>
        <v>#REF!</v>
      </c>
    </row>
    <row r="145" spans="1:16" ht="24.75" customHeight="1" x14ac:dyDescent="0.25">
      <c r="A145" s="85" t="e">
        <f>'Activos Consolidados'!#REF!</f>
        <v>#REF!</v>
      </c>
      <c r="B145" s="85" t="e">
        <f>'Activos Consolidados'!#REF!</f>
        <v>#REF!</v>
      </c>
      <c r="C145" s="85" t="e">
        <f>'Activos Consolidados'!#REF!</f>
        <v>#REF!</v>
      </c>
      <c r="D145" s="85" t="e">
        <f>'Activos Consolidados'!#REF!</f>
        <v>#REF!</v>
      </c>
      <c r="E145" s="85" t="e">
        <f>'Activos Consolidados'!#REF!</f>
        <v>#REF!</v>
      </c>
      <c r="F145" s="86" t="e">
        <f>IF('Activos Consolidados'!#REF!="","",'Activos Consolidados'!#REF!)</f>
        <v>#REF!</v>
      </c>
      <c r="G145" s="85" t="e">
        <f>'Activos Consolidados'!#REF!</f>
        <v>#REF!</v>
      </c>
      <c r="H145" s="85" t="e">
        <f>'Activos Consolidados'!#REF!</f>
        <v>#REF!</v>
      </c>
      <c r="I145" s="85" t="e">
        <f>'Activos Consolidados'!#REF!</f>
        <v>#REF!</v>
      </c>
      <c r="J145" s="85" t="e">
        <f>'Activos Consolidados'!#REF!</f>
        <v>#REF!</v>
      </c>
      <c r="K145" s="85" t="e">
        <f>'Activos Consolidados'!#REF!</f>
        <v>#REF!</v>
      </c>
      <c r="L145" s="85" t="e">
        <f>'Activos Consolidados'!#REF!</f>
        <v>#REF!</v>
      </c>
      <c r="M145" s="85" t="e">
        <f>'Activos Consolidados'!#REF!</f>
        <v>#REF!</v>
      </c>
      <c r="N145" s="84" t="e">
        <f>IF('Activos Consolidados'!#REF!="","",'Activos Consolidados'!#REF!)</f>
        <v>#REF!</v>
      </c>
      <c r="O145" s="161" t="e">
        <f>'Activos Consolidados'!#REF!</f>
        <v>#REF!</v>
      </c>
      <c r="P145" t="e">
        <f>'Activos Consolidados'!#REF!</f>
        <v>#REF!</v>
      </c>
    </row>
    <row r="146" spans="1:16" ht="24.75" customHeight="1" x14ac:dyDescent="0.25">
      <c r="A146" s="85" t="e">
        <f>'Activos Consolidados'!#REF!</f>
        <v>#REF!</v>
      </c>
      <c r="B146" s="85" t="e">
        <f>'Activos Consolidados'!#REF!</f>
        <v>#REF!</v>
      </c>
      <c r="C146" s="85" t="e">
        <f>'Activos Consolidados'!#REF!</f>
        <v>#REF!</v>
      </c>
      <c r="D146" s="85" t="e">
        <f>'Activos Consolidados'!#REF!</f>
        <v>#REF!</v>
      </c>
      <c r="E146" s="85" t="e">
        <f>'Activos Consolidados'!#REF!</f>
        <v>#REF!</v>
      </c>
      <c r="F146" s="86" t="e">
        <f>IF('Activos Consolidados'!#REF!="","",'Activos Consolidados'!#REF!)</f>
        <v>#REF!</v>
      </c>
      <c r="G146" s="85" t="e">
        <f>'Activos Consolidados'!#REF!</f>
        <v>#REF!</v>
      </c>
      <c r="H146" s="85" t="e">
        <f>'Activos Consolidados'!#REF!</f>
        <v>#REF!</v>
      </c>
      <c r="I146" s="85" t="e">
        <f>'Activos Consolidados'!#REF!</f>
        <v>#REF!</v>
      </c>
      <c r="J146" s="85" t="e">
        <f>'Activos Consolidados'!#REF!</f>
        <v>#REF!</v>
      </c>
      <c r="K146" s="85" t="e">
        <f>'Activos Consolidados'!#REF!</f>
        <v>#REF!</v>
      </c>
      <c r="L146" s="85" t="e">
        <f>'Activos Consolidados'!#REF!</f>
        <v>#REF!</v>
      </c>
      <c r="M146" s="85" t="e">
        <f>'Activos Consolidados'!#REF!</f>
        <v>#REF!</v>
      </c>
      <c r="N146" s="84" t="e">
        <f>IF('Activos Consolidados'!#REF!="","",'Activos Consolidados'!#REF!)</f>
        <v>#REF!</v>
      </c>
      <c r="O146" s="161" t="e">
        <f>'Activos Consolidados'!#REF!</f>
        <v>#REF!</v>
      </c>
      <c r="P146" t="e">
        <f>'Activos Consolidados'!#REF!</f>
        <v>#REF!</v>
      </c>
    </row>
    <row r="147" spans="1:16" ht="24.75" customHeight="1" x14ac:dyDescent="0.25">
      <c r="A147" s="85" t="e">
        <f>'Activos Consolidados'!#REF!</f>
        <v>#REF!</v>
      </c>
      <c r="B147" s="85" t="e">
        <f>'Activos Consolidados'!#REF!</f>
        <v>#REF!</v>
      </c>
      <c r="C147" s="85" t="e">
        <f>'Activos Consolidados'!#REF!</f>
        <v>#REF!</v>
      </c>
      <c r="D147" s="85" t="e">
        <f>'Activos Consolidados'!#REF!</f>
        <v>#REF!</v>
      </c>
      <c r="E147" s="85" t="e">
        <f>'Activos Consolidados'!#REF!</f>
        <v>#REF!</v>
      </c>
      <c r="F147" s="86" t="e">
        <f>IF('Activos Consolidados'!#REF!="","",'Activos Consolidados'!#REF!)</f>
        <v>#REF!</v>
      </c>
      <c r="G147" s="85" t="e">
        <f>'Activos Consolidados'!#REF!</f>
        <v>#REF!</v>
      </c>
      <c r="H147" s="85" t="e">
        <f>'Activos Consolidados'!#REF!</f>
        <v>#REF!</v>
      </c>
      <c r="I147" s="85" t="e">
        <f>'Activos Consolidados'!#REF!</f>
        <v>#REF!</v>
      </c>
      <c r="J147" s="85" t="e">
        <f>'Activos Consolidados'!#REF!</f>
        <v>#REF!</v>
      </c>
      <c r="K147" s="85" t="e">
        <f>'Activos Consolidados'!#REF!</f>
        <v>#REF!</v>
      </c>
      <c r="L147" s="85" t="e">
        <f>'Activos Consolidados'!#REF!</f>
        <v>#REF!</v>
      </c>
      <c r="M147" s="85" t="e">
        <f>'Activos Consolidados'!#REF!</f>
        <v>#REF!</v>
      </c>
      <c r="N147" s="84" t="e">
        <f>IF('Activos Consolidados'!#REF!="","",'Activos Consolidados'!#REF!)</f>
        <v>#REF!</v>
      </c>
      <c r="O147" s="161" t="e">
        <f>'Activos Consolidados'!#REF!</f>
        <v>#REF!</v>
      </c>
      <c r="P147" t="e">
        <f>'Activos Consolidados'!#REF!</f>
        <v>#REF!</v>
      </c>
    </row>
    <row r="148" spans="1:16" ht="24.75" customHeight="1" x14ac:dyDescent="0.25">
      <c r="A148" s="85" t="e">
        <f>'Activos Consolidados'!#REF!</f>
        <v>#REF!</v>
      </c>
      <c r="B148" s="85" t="e">
        <f>'Activos Consolidados'!#REF!</f>
        <v>#REF!</v>
      </c>
      <c r="C148" s="85" t="e">
        <f>'Activos Consolidados'!#REF!</f>
        <v>#REF!</v>
      </c>
      <c r="D148" s="85" t="e">
        <f>'Activos Consolidados'!#REF!</f>
        <v>#REF!</v>
      </c>
      <c r="E148" s="85" t="e">
        <f>'Activos Consolidados'!#REF!</f>
        <v>#REF!</v>
      </c>
      <c r="F148" s="86" t="e">
        <f>IF('Activos Consolidados'!#REF!="","",'Activos Consolidados'!#REF!)</f>
        <v>#REF!</v>
      </c>
      <c r="G148" s="85" t="e">
        <f>'Activos Consolidados'!#REF!</f>
        <v>#REF!</v>
      </c>
      <c r="H148" s="85" t="e">
        <f>'Activos Consolidados'!#REF!</f>
        <v>#REF!</v>
      </c>
      <c r="I148" s="85" t="e">
        <f>'Activos Consolidados'!#REF!</f>
        <v>#REF!</v>
      </c>
      <c r="J148" s="85" t="e">
        <f>'Activos Consolidados'!#REF!</f>
        <v>#REF!</v>
      </c>
      <c r="K148" s="85" t="e">
        <f>'Activos Consolidados'!#REF!</f>
        <v>#REF!</v>
      </c>
      <c r="L148" s="85" t="e">
        <f>'Activos Consolidados'!#REF!</f>
        <v>#REF!</v>
      </c>
      <c r="M148" s="85" t="e">
        <f>'Activos Consolidados'!#REF!</f>
        <v>#REF!</v>
      </c>
      <c r="N148" s="84" t="e">
        <f>IF('Activos Consolidados'!#REF!="","",'Activos Consolidados'!#REF!)</f>
        <v>#REF!</v>
      </c>
      <c r="O148" s="161" t="e">
        <f>'Activos Consolidados'!#REF!</f>
        <v>#REF!</v>
      </c>
      <c r="P148" t="e">
        <f>'Activos Consolidados'!#REF!</f>
        <v>#REF!</v>
      </c>
    </row>
    <row r="149" spans="1:16" ht="24.75" customHeight="1" x14ac:dyDescent="0.25">
      <c r="A149" s="85" t="e">
        <f>'Activos Consolidados'!#REF!</f>
        <v>#REF!</v>
      </c>
      <c r="B149" s="85" t="e">
        <f>'Activos Consolidados'!#REF!</f>
        <v>#REF!</v>
      </c>
      <c r="C149" s="85" t="e">
        <f>'Activos Consolidados'!#REF!</f>
        <v>#REF!</v>
      </c>
      <c r="D149" s="85" t="e">
        <f>'Activos Consolidados'!#REF!</f>
        <v>#REF!</v>
      </c>
      <c r="E149" s="85" t="e">
        <f>'Activos Consolidados'!#REF!</f>
        <v>#REF!</v>
      </c>
      <c r="F149" s="86" t="e">
        <f>IF('Activos Consolidados'!#REF!="","",'Activos Consolidados'!#REF!)</f>
        <v>#REF!</v>
      </c>
      <c r="G149" s="85" t="e">
        <f>'Activos Consolidados'!#REF!</f>
        <v>#REF!</v>
      </c>
      <c r="H149" s="85" t="e">
        <f>'Activos Consolidados'!#REF!</f>
        <v>#REF!</v>
      </c>
      <c r="I149" s="85" t="e">
        <f>'Activos Consolidados'!#REF!</f>
        <v>#REF!</v>
      </c>
      <c r="J149" s="85" t="e">
        <f>'Activos Consolidados'!#REF!</f>
        <v>#REF!</v>
      </c>
      <c r="K149" s="85" t="e">
        <f>'Activos Consolidados'!#REF!</f>
        <v>#REF!</v>
      </c>
      <c r="L149" s="85" t="e">
        <f>'Activos Consolidados'!#REF!</f>
        <v>#REF!</v>
      </c>
      <c r="M149" s="85" t="e">
        <f>'Activos Consolidados'!#REF!</f>
        <v>#REF!</v>
      </c>
      <c r="N149" s="84" t="e">
        <f>IF('Activos Consolidados'!#REF!="","",'Activos Consolidados'!#REF!)</f>
        <v>#REF!</v>
      </c>
      <c r="O149" s="161" t="e">
        <f>'Activos Consolidados'!#REF!</f>
        <v>#REF!</v>
      </c>
      <c r="P149" t="e">
        <f>'Activos Consolidados'!#REF!</f>
        <v>#REF!</v>
      </c>
    </row>
    <row r="150" spans="1:16" ht="24.75" customHeight="1" x14ac:dyDescent="0.25">
      <c r="A150" s="85" t="e">
        <f>'Activos Consolidados'!#REF!</f>
        <v>#REF!</v>
      </c>
      <c r="B150" s="85" t="e">
        <f>'Activos Consolidados'!#REF!</f>
        <v>#REF!</v>
      </c>
      <c r="C150" s="85" t="e">
        <f>'Activos Consolidados'!#REF!</f>
        <v>#REF!</v>
      </c>
      <c r="D150" s="85" t="e">
        <f>'Activos Consolidados'!#REF!</f>
        <v>#REF!</v>
      </c>
      <c r="E150" s="85" t="e">
        <f>'Activos Consolidados'!#REF!</f>
        <v>#REF!</v>
      </c>
      <c r="F150" s="86" t="e">
        <f>IF('Activos Consolidados'!#REF!="","",'Activos Consolidados'!#REF!)</f>
        <v>#REF!</v>
      </c>
      <c r="G150" s="85" t="e">
        <f>'Activos Consolidados'!#REF!</f>
        <v>#REF!</v>
      </c>
      <c r="H150" s="85" t="e">
        <f>'Activos Consolidados'!#REF!</f>
        <v>#REF!</v>
      </c>
      <c r="I150" s="85" t="e">
        <f>'Activos Consolidados'!#REF!</f>
        <v>#REF!</v>
      </c>
      <c r="J150" s="85" t="e">
        <f>'Activos Consolidados'!#REF!</f>
        <v>#REF!</v>
      </c>
      <c r="K150" s="85" t="e">
        <f>'Activos Consolidados'!#REF!</f>
        <v>#REF!</v>
      </c>
      <c r="L150" s="85" t="e">
        <f>'Activos Consolidados'!#REF!</f>
        <v>#REF!</v>
      </c>
      <c r="M150" s="85" t="e">
        <f>'Activos Consolidados'!#REF!</f>
        <v>#REF!</v>
      </c>
      <c r="N150" s="84" t="e">
        <f>IF('Activos Consolidados'!#REF!="","",'Activos Consolidados'!#REF!)</f>
        <v>#REF!</v>
      </c>
      <c r="O150" s="161" t="e">
        <f>'Activos Consolidados'!#REF!</f>
        <v>#REF!</v>
      </c>
      <c r="P150" t="e">
        <f>'Activos Consolidados'!#REF!</f>
        <v>#REF!</v>
      </c>
    </row>
    <row r="151" spans="1:16" ht="24.75" customHeight="1" x14ac:dyDescent="0.25">
      <c r="A151" s="85" t="e">
        <f>'Activos Consolidados'!#REF!</f>
        <v>#REF!</v>
      </c>
      <c r="B151" s="85" t="e">
        <f>'Activos Consolidados'!#REF!</f>
        <v>#REF!</v>
      </c>
      <c r="C151" s="85" t="e">
        <f>'Activos Consolidados'!#REF!</f>
        <v>#REF!</v>
      </c>
      <c r="D151" s="85" t="e">
        <f>'Activos Consolidados'!#REF!</f>
        <v>#REF!</v>
      </c>
      <c r="E151" s="85" t="e">
        <f>'Activos Consolidados'!#REF!</f>
        <v>#REF!</v>
      </c>
      <c r="F151" s="86" t="e">
        <f>IF('Activos Consolidados'!#REF!="","",'Activos Consolidados'!#REF!)</f>
        <v>#REF!</v>
      </c>
      <c r="G151" s="85" t="e">
        <f>'Activos Consolidados'!#REF!</f>
        <v>#REF!</v>
      </c>
      <c r="H151" s="85" t="e">
        <f>'Activos Consolidados'!#REF!</f>
        <v>#REF!</v>
      </c>
      <c r="I151" s="85" t="e">
        <f>'Activos Consolidados'!#REF!</f>
        <v>#REF!</v>
      </c>
      <c r="J151" s="85" t="e">
        <f>'Activos Consolidados'!#REF!</f>
        <v>#REF!</v>
      </c>
      <c r="K151" s="85" t="e">
        <f>'Activos Consolidados'!#REF!</f>
        <v>#REF!</v>
      </c>
      <c r="L151" s="85" t="e">
        <f>'Activos Consolidados'!#REF!</f>
        <v>#REF!</v>
      </c>
      <c r="M151" s="85" t="e">
        <f>'Activos Consolidados'!#REF!</f>
        <v>#REF!</v>
      </c>
      <c r="N151" s="84" t="e">
        <f>IF('Activos Consolidados'!#REF!="","",'Activos Consolidados'!#REF!)</f>
        <v>#REF!</v>
      </c>
      <c r="O151" s="161" t="e">
        <f>'Activos Consolidados'!#REF!</f>
        <v>#REF!</v>
      </c>
      <c r="P151" t="e">
        <f>'Activos Consolidados'!#REF!</f>
        <v>#REF!</v>
      </c>
    </row>
    <row r="152" spans="1:16" ht="24.75" customHeight="1" x14ac:dyDescent="0.25">
      <c r="A152" s="85" t="e">
        <f>'Activos Consolidados'!#REF!</f>
        <v>#REF!</v>
      </c>
      <c r="B152" s="85" t="e">
        <f>'Activos Consolidados'!#REF!</f>
        <v>#REF!</v>
      </c>
      <c r="C152" s="85" t="e">
        <f>'Activos Consolidados'!#REF!</f>
        <v>#REF!</v>
      </c>
      <c r="D152" s="85" t="e">
        <f>'Activos Consolidados'!#REF!</f>
        <v>#REF!</v>
      </c>
      <c r="E152" s="85" t="e">
        <f>'Activos Consolidados'!#REF!</f>
        <v>#REF!</v>
      </c>
      <c r="F152" s="86" t="e">
        <f>IF('Activos Consolidados'!#REF!="","",'Activos Consolidados'!#REF!)</f>
        <v>#REF!</v>
      </c>
      <c r="G152" s="85" t="e">
        <f>'Activos Consolidados'!#REF!</f>
        <v>#REF!</v>
      </c>
      <c r="H152" s="85" t="e">
        <f>'Activos Consolidados'!#REF!</f>
        <v>#REF!</v>
      </c>
      <c r="I152" s="85" t="e">
        <f>'Activos Consolidados'!#REF!</f>
        <v>#REF!</v>
      </c>
      <c r="J152" s="85" t="e">
        <f>'Activos Consolidados'!#REF!</f>
        <v>#REF!</v>
      </c>
      <c r="K152" s="85" t="e">
        <f>'Activos Consolidados'!#REF!</f>
        <v>#REF!</v>
      </c>
      <c r="L152" s="85" t="e">
        <f>'Activos Consolidados'!#REF!</f>
        <v>#REF!</v>
      </c>
      <c r="M152" s="85" t="e">
        <f>'Activos Consolidados'!#REF!</f>
        <v>#REF!</v>
      </c>
      <c r="N152" s="84" t="e">
        <f>IF('Activos Consolidados'!#REF!="","",'Activos Consolidados'!#REF!)</f>
        <v>#REF!</v>
      </c>
      <c r="O152" s="161" t="e">
        <f>'Activos Consolidados'!#REF!</f>
        <v>#REF!</v>
      </c>
      <c r="P152" t="e">
        <f>'Activos Consolidados'!#REF!</f>
        <v>#REF!</v>
      </c>
    </row>
    <row r="153" spans="1:16" ht="24.75" customHeight="1" x14ac:dyDescent="0.25">
      <c r="A153" s="85" t="e">
        <f>'Activos Consolidados'!#REF!</f>
        <v>#REF!</v>
      </c>
      <c r="B153" s="85" t="e">
        <f>'Activos Consolidados'!#REF!</f>
        <v>#REF!</v>
      </c>
      <c r="C153" s="85" t="e">
        <f>'Activos Consolidados'!#REF!</f>
        <v>#REF!</v>
      </c>
      <c r="D153" s="85" t="e">
        <f>'Activos Consolidados'!#REF!</f>
        <v>#REF!</v>
      </c>
      <c r="E153" s="85" t="e">
        <f>'Activos Consolidados'!#REF!</f>
        <v>#REF!</v>
      </c>
      <c r="F153" s="86" t="e">
        <f>IF('Activos Consolidados'!#REF!="","",'Activos Consolidados'!#REF!)</f>
        <v>#REF!</v>
      </c>
      <c r="G153" s="85" t="e">
        <f>'Activos Consolidados'!#REF!</f>
        <v>#REF!</v>
      </c>
      <c r="H153" s="85" t="e">
        <f>'Activos Consolidados'!#REF!</f>
        <v>#REF!</v>
      </c>
      <c r="I153" s="85" t="e">
        <f>'Activos Consolidados'!#REF!</f>
        <v>#REF!</v>
      </c>
      <c r="J153" s="85" t="e">
        <f>'Activos Consolidados'!#REF!</f>
        <v>#REF!</v>
      </c>
      <c r="K153" s="85" t="e">
        <f>'Activos Consolidados'!#REF!</f>
        <v>#REF!</v>
      </c>
      <c r="L153" s="85" t="e">
        <f>'Activos Consolidados'!#REF!</f>
        <v>#REF!</v>
      </c>
      <c r="M153" s="85" t="e">
        <f>'Activos Consolidados'!#REF!</f>
        <v>#REF!</v>
      </c>
      <c r="N153" s="84" t="e">
        <f>IF('Activos Consolidados'!#REF!="","",'Activos Consolidados'!#REF!)</f>
        <v>#REF!</v>
      </c>
      <c r="O153" s="161" t="e">
        <f>'Activos Consolidados'!#REF!</f>
        <v>#REF!</v>
      </c>
      <c r="P153" t="e">
        <f>'Activos Consolidados'!#REF!</f>
        <v>#REF!</v>
      </c>
    </row>
    <row r="154" spans="1:16" ht="24.75" customHeight="1" x14ac:dyDescent="0.25">
      <c r="A154" s="85" t="e">
        <f>'Activos Consolidados'!#REF!</f>
        <v>#REF!</v>
      </c>
      <c r="B154" s="85" t="e">
        <f>'Activos Consolidados'!#REF!</f>
        <v>#REF!</v>
      </c>
      <c r="C154" s="85" t="e">
        <f>'Activos Consolidados'!#REF!</f>
        <v>#REF!</v>
      </c>
      <c r="D154" s="85" t="e">
        <f>'Activos Consolidados'!#REF!</f>
        <v>#REF!</v>
      </c>
      <c r="E154" s="85" t="e">
        <f>'Activos Consolidados'!#REF!</f>
        <v>#REF!</v>
      </c>
      <c r="F154" s="86" t="e">
        <f>IF('Activos Consolidados'!#REF!="","",'Activos Consolidados'!#REF!)</f>
        <v>#REF!</v>
      </c>
      <c r="G154" s="85" t="e">
        <f>'Activos Consolidados'!#REF!</f>
        <v>#REF!</v>
      </c>
      <c r="H154" s="85" t="e">
        <f>'Activos Consolidados'!#REF!</f>
        <v>#REF!</v>
      </c>
      <c r="I154" s="85" t="e">
        <f>'Activos Consolidados'!#REF!</f>
        <v>#REF!</v>
      </c>
      <c r="J154" s="85" t="e">
        <f>'Activos Consolidados'!#REF!</f>
        <v>#REF!</v>
      </c>
      <c r="K154" s="85" t="e">
        <f>'Activos Consolidados'!#REF!</f>
        <v>#REF!</v>
      </c>
      <c r="L154" s="85" t="e">
        <f>'Activos Consolidados'!#REF!</f>
        <v>#REF!</v>
      </c>
      <c r="M154" s="85" t="e">
        <f>'Activos Consolidados'!#REF!</f>
        <v>#REF!</v>
      </c>
      <c r="N154" s="84" t="e">
        <f>IF('Activos Consolidados'!#REF!="","",'Activos Consolidados'!#REF!)</f>
        <v>#REF!</v>
      </c>
      <c r="O154" s="161" t="e">
        <f>'Activos Consolidados'!#REF!</f>
        <v>#REF!</v>
      </c>
      <c r="P154" t="e">
        <f>'Activos Consolidados'!#REF!</f>
        <v>#REF!</v>
      </c>
    </row>
    <row r="155" spans="1:16" ht="24.75" customHeight="1" x14ac:dyDescent="0.25">
      <c r="A155" s="85" t="e">
        <f>'Activos Consolidados'!#REF!</f>
        <v>#REF!</v>
      </c>
      <c r="B155" s="85" t="e">
        <f>'Activos Consolidados'!#REF!</f>
        <v>#REF!</v>
      </c>
      <c r="C155" s="85" t="e">
        <f>'Activos Consolidados'!#REF!</f>
        <v>#REF!</v>
      </c>
      <c r="D155" s="85" t="e">
        <f>'Activos Consolidados'!#REF!</f>
        <v>#REF!</v>
      </c>
      <c r="E155" s="85" t="e">
        <f>'Activos Consolidados'!#REF!</f>
        <v>#REF!</v>
      </c>
      <c r="F155" s="86" t="e">
        <f>IF('Activos Consolidados'!#REF!="","",'Activos Consolidados'!#REF!)</f>
        <v>#REF!</v>
      </c>
      <c r="G155" s="85" t="e">
        <f>'Activos Consolidados'!#REF!</f>
        <v>#REF!</v>
      </c>
      <c r="H155" s="85" t="e">
        <f>'Activos Consolidados'!#REF!</f>
        <v>#REF!</v>
      </c>
      <c r="I155" s="85" t="e">
        <f>'Activos Consolidados'!#REF!</f>
        <v>#REF!</v>
      </c>
      <c r="J155" s="85" t="e">
        <f>'Activos Consolidados'!#REF!</f>
        <v>#REF!</v>
      </c>
      <c r="K155" s="85" t="e">
        <f>'Activos Consolidados'!#REF!</f>
        <v>#REF!</v>
      </c>
      <c r="L155" s="85" t="e">
        <f>'Activos Consolidados'!#REF!</f>
        <v>#REF!</v>
      </c>
      <c r="M155" s="85" t="e">
        <f>'Activos Consolidados'!#REF!</f>
        <v>#REF!</v>
      </c>
      <c r="N155" s="84" t="e">
        <f>IF('Activos Consolidados'!#REF!="","",'Activos Consolidados'!#REF!)</f>
        <v>#REF!</v>
      </c>
      <c r="O155" s="161" t="e">
        <f>'Activos Consolidados'!#REF!</f>
        <v>#REF!</v>
      </c>
      <c r="P155" t="e">
        <f>'Activos Consolidados'!#REF!</f>
        <v>#REF!</v>
      </c>
    </row>
    <row r="156" spans="1:16" ht="24.75" customHeight="1" x14ac:dyDescent="0.25">
      <c r="A156" s="85" t="e">
        <f>'Activos Consolidados'!#REF!</f>
        <v>#REF!</v>
      </c>
      <c r="B156" s="85" t="e">
        <f>'Activos Consolidados'!#REF!</f>
        <v>#REF!</v>
      </c>
      <c r="C156" s="85" t="e">
        <f>'Activos Consolidados'!#REF!</f>
        <v>#REF!</v>
      </c>
      <c r="D156" s="85" t="e">
        <f>'Activos Consolidados'!#REF!</f>
        <v>#REF!</v>
      </c>
      <c r="E156" s="85" t="e">
        <f>'Activos Consolidados'!#REF!</f>
        <v>#REF!</v>
      </c>
      <c r="F156" s="86" t="e">
        <f>IF('Activos Consolidados'!#REF!="","",'Activos Consolidados'!#REF!)</f>
        <v>#REF!</v>
      </c>
      <c r="G156" s="85" t="e">
        <f>'Activos Consolidados'!#REF!</f>
        <v>#REF!</v>
      </c>
      <c r="H156" s="85" t="e">
        <f>'Activos Consolidados'!#REF!</f>
        <v>#REF!</v>
      </c>
      <c r="I156" s="85" t="e">
        <f>'Activos Consolidados'!#REF!</f>
        <v>#REF!</v>
      </c>
      <c r="J156" s="85" t="e">
        <f>'Activos Consolidados'!#REF!</f>
        <v>#REF!</v>
      </c>
      <c r="K156" s="85" t="e">
        <f>'Activos Consolidados'!#REF!</f>
        <v>#REF!</v>
      </c>
      <c r="L156" s="85" t="e">
        <f>'Activos Consolidados'!#REF!</f>
        <v>#REF!</v>
      </c>
      <c r="M156" s="85" t="e">
        <f>'Activos Consolidados'!#REF!</f>
        <v>#REF!</v>
      </c>
      <c r="N156" s="84" t="e">
        <f>IF('Activos Consolidados'!#REF!="","",'Activos Consolidados'!#REF!)</f>
        <v>#REF!</v>
      </c>
      <c r="O156" s="161" t="e">
        <f>'Activos Consolidados'!#REF!</f>
        <v>#REF!</v>
      </c>
      <c r="P156" t="e">
        <f>'Activos Consolidados'!#REF!</f>
        <v>#REF!</v>
      </c>
    </row>
    <row r="157" spans="1:16" ht="24.75" customHeight="1" x14ac:dyDescent="0.25">
      <c r="A157" s="85" t="e">
        <f>'Activos Consolidados'!#REF!</f>
        <v>#REF!</v>
      </c>
      <c r="B157" s="85" t="e">
        <f>'Activos Consolidados'!#REF!</f>
        <v>#REF!</v>
      </c>
      <c r="C157" s="85" t="e">
        <f>'Activos Consolidados'!#REF!</f>
        <v>#REF!</v>
      </c>
      <c r="D157" s="85" t="e">
        <f>'Activos Consolidados'!#REF!</f>
        <v>#REF!</v>
      </c>
      <c r="E157" s="85" t="e">
        <f>'Activos Consolidados'!#REF!</f>
        <v>#REF!</v>
      </c>
      <c r="F157" s="86" t="e">
        <f>IF('Activos Consolidados'!#REF!="","",'Activos Consolidados'!#REF!)</f>
        <v>#REF!</v>
      </c>
      <c r="G157" s="85" t="e">
        <f>'Activos Consolidados'!#REF!</f>
        <v>#REF!</v>
      </c>
      <c r="H157" s="85" t="e">
        <f>'Activos Consolidados'!#REF!</f>
        <v>#REF!</v>
      </c>
      <c r="I157" s="85" t="e">
        <f>'Activos Consolidados'!#REF!</f>
        <v>#REF!</v>
      </c>
      <c r="J157" s="85" t="e">
        <f>'Activos Consolidados'!#REF!</f>
        <v>#REF!</v>
      </c>
      <c r="K157" s="85" t="e">
        <f>'Activos Consolidados'!#REF!</f>
        <v>#REF!</v>
      </c>
      <c r="L157" s="85" t="e">
        <f>'Activos Consolidados'!#REF!</f>
        <v>#REF!</v>
      </c>
      <c r="M157" s="85" t="e">
        <f>'Activos Consolidados'!#REF!</f>
        <v>#REF!</v>
      </c>
      <c r="N157" s="84" t="e">
        <f>IF('Activos Consolidados'!#REF!="","",'Activos Consolidados'!#REF!)</f>
        <v>#REF!</v>
      </c>
      <c r="O157" s="161" t="e">
        <f>'Activos Consolidados'!#REF!</f>
        <v>#REF!</v>
      </c>
      <c r="P157" t="e">
        <f>'Activos Consolidados'!#REF!</f>
        <v>#REF!</v>
      </c>
    </row>
    <row r="158" spans="1:16" ht="24.75" customHeight="1" x14ac:dyDescent="0.25">
      <c r="A158" s="85" t="e">
        <f>'Activos Consolidados'!#REF!</f>
        <v>#REF!</v>
      </c>
      <c r="B158" s="85" t="e">
        <f>'Activos Consolidados'!#REF!</f>
        <v>#REF!</v>
      </c>
      <c r="C158" s="85" t="e">
        <f>'Activos Consolidados'!#REF!</f>
        <v>#REF!</v>
      </c>
      <c r="D158" s="85" t="e">
        <f>'Activos Consolidados'!#REF!</f>
        <v>#REF!</v>
      </c>
      <c r="E158" s="85" t="e">
        <f>'Activos Consolidados'!#REF!</f>
        <v>#REF!</v>
      </c>
      <c r="F158" s="86" t="e">
        <f>IF('Activos Consolidados'!#REF!="","",'Activos Consolidados'!#REF!)</f>
        <v>#REF!</v>
      </c>
      <c r="G158" s="85" t="e">
        <f>'Activos Consolidados'!#REF!</f>
        <v>#REF!</v>
      </c>
      <c r="H158" s="85" t="e">
        <f>'Activos Consolidados'!#REF!</f>
        <v>#REF!</v>
      </c>
      <c r="I158" s="85" t="e">
        <f>'Activos Consolidados'!#REF!</f>
        <v>#REF!</v>
      </c>
      <c r="J158" s="85" t="e">
        <f>'Activos Consolidados'!#REF!</f>
        <v>#REF!</v>
      </c>
      <c r="K158" s="85" t="e">
        <f>'Activos Consolidados'!#REF!</f>
        <v>#REF!</v>
      </c>
      <c r="L158" s="85" t="e">
        <f>'Activos Consolidados'!#REF!</f>
        <v>#REF!</v>
      </c>
      <c r="M158" s="85" t="e">
        <f>'Activos Consolidados'!#REF!</f>
        <v>#REF!</v>
      </c>
      <c r="N158" s="84" t="e">
        <f>IF('Activos Consolidados'!#REF!="","",'Activos Consolidados'!#REF!)</f>
        <v>#REF!</v>
      </c>
      <c r="O158" s="161" t="e">
        <f>'Activos Consolidados'!#REF!</f>
        <v>#REF!</v>
      </c>
      <c r="P158" t="e">
        <f>'Activos Consolidados'!#REF!</f>
        <v>#REF!</v>
      </c>
    </row>
    <row r="159" spans="1:16" ht="24.75" customHeight="1" x14ac:dyDescent="0.25">
      <c r="A159" s="85" t="e">
        <f>'Activos Consolidados'!#REF!</f>
        <v>#REF!</v>
      </c>
      <c r="B159" s="85" t="e">
        <f>'Activos Consolidados'!#REF!</f>
        <v>#REF!</v>
      </c>
      <c r="C159" s="85" t="e">
        <f>'Activos Consolidados'!#REF!</f>
        <v>#REF!</v>
      </c>
      <c r="D159" s="85" t="e">
        <f>'Activos Consolidados'!#REF!</f>
        <v>#REF!</v>
      </c>
      <c r="E159" s="85" t="e">
        <f>'Activos Consolidados'!#REF!</f>
        <v>#REF!</v>
      </c>
      <c r="F159" s="86" t="e">
        <f>IF('Activos Consolidados'!#REF!="","",'Activos Consolidados'!#REF!)</f>
        <v>#REF!</v>
      </c>
      <c r="G159" s="85" t="e">
        <f>'Activos Consolidados'!#REF!</f>
        <v>#REF!</v>
      </c>
      <c r="H159" s="85" t="e">
        <f>'Activos Consolidados'!#REF!</f>
        <v>#REF!</v>
      </c>
      <c r="I159" s="85" t="e">
        <f>'Activos Consolidados'!#REF!</f>
        <v>#REF!</v>
      </c>
      <c r="J159" s="85" t="e">
        <f>'Activos Consolidados'!#REF!</f>
        <v>#REF!</v>
      </c>
      <c r="K159" s="85" t="e">
        <f>'Activos Consolidados'!#REF!</f>
        <v>#REF!</v>
      </c>
      <c r="L159" s="85" t="e">
        <f>'Activos Consolidados'!#REF!</f>
        <v>#REF!</v>
      </c>
      <c r="M159" s="85" t="e">
        <f>'Activos Consolidados'!#REF!</f>
        <v>#REF!</v>
      </c>
      <c r="N159" s="84" t="e">
        <f>IF('Activos Consolidados'!#REF!="","",'Activos Consolidados'!#REF!)</f>
        <v>#REF!</v>
      </c>
      <c r="O159" s="161" t="e">
        <f>'Activos Consolidados'!#REF!</f>
        <v>#REF!</v>
      </c>
      <c r="P159" t="e">
        <f>'Activos Consolidados'!#REF!</f>
        <v>#REF!</v>
      </c>
    </row>
    <row r="160" spans="1:16" ht="24.75" customHeight="1" x14ac:dyDescent="0.25">
      <c r="A160" s="85" t="e">
        <f>'Activos Consolidados'!#REF!</f>
        <v>#REF!</v>
      </c>
      <c r="B160" s="85" t="e">
        <f>'Activos Consolidados'!#REF!</f>
        <v>#REF!</v>
      </c>
      <c r="C160" s="85" t="e">
        <f>'Activos Consolidados'!#REF!</f>
        <v>#REF!</v>
      </c>
      <c r="D160" s="85" t="e">
        <f>'Activos Consolidados'!#REF!</f>
        <v>#REF!</v>
      </c>
      <c r="E160" s="85" t="e">
        <f>'Activos Consolidados'!#REF!</f>
        <v>#REF!</v>
      </c>
      <c r="F160" s="86" t="e">
        <f>IF('Activos Consolidados'!#REF!="","",'Activos Consolidados'!#REF!)</f>
        <v>#REF!</v>
      </c>
      <c r="G160" s="85" t="e">
        <f>'Activos Consolidados'!#REF!</f>
        <v>#REF!</v>
      </c>
      <c r="H160" s="85" t="e">
        <f>'Activos Consolidados'!#REF!</f>
        <v>#REF!</v>
      </c>
      <c r="I160" s="85" t="e">
        <f>'Activos Consolidados'!#REF!</f>
        <v>#REF!</v>
      </c>
      <c r="J160" s="85" t="e">
        <f>'Activos Consolidados'!#REF!</f>
        <v>#REF!</v>
      </c>
      <c r="K160" s="85" t="e">
        <f>'Activos Consolidados'!#REF!</f>
        <v>#REF!</v>
      </c>
      <c r="L160" s="85" t="e">
        <f>'Activos Consolidados'!#REF!</f>
        <v>#REF!</v>
      </c>
      <c r="M160" s="85" t="e">
        <f>'Activos Consolidados'!#REF!</f>
        <v>#REF!</v>
      </c>
      <c r="N160" s="84" t="e">
        <f>IF('Activos Consolidados'!#REF!="","",'Activos Consolidados'!#REF!)</f>
        <v>#REF!</v>
      </c>
      <c r="O160" s="161" t="e">
        <f>'Activos Consolidados'!#REF!</f>
        <v>#REF!</v>
      </c>
      <c r="P160" t="e">
        <f>'Activos Consolidados'!#REF!</f>
        <v>#REF!</v>
      </c>
    </row>
    <row r="161" spans="1:16" ht="24.75" customHeight="1" x14ac:dyDescent="0.25">
      <c r="A161" s="85" t="e">
        <f>'Activos Consolidados'!#REF!</f>
        <v>#REF!</v>
      </c>
      <c r="B161" s="85" t="e">
        <f>'Activos Consolidados'!#REF!</f>
        <v>#REF!</v>
      </c>
      <c r="C161" s="85" t="e">
        <f>'Activos Consolidados'!#REF!</f>
        <v>#REF!</v>
      </c>
      <c r="D161" s="85" t="e">
        <f>'Activos Consolidados'!#REF!</f>
        <v>#REF!</v>
      </c>
      <c r="E161" s="85" t="e">
        <f>'Activos Consolidados'!#REF!</f>
        <v>#REF!</v>
      </c>
      <c r="F161" s="86" t="e">
        <f>IF('Activos Consolidados'!#REF!="","",'Activos Consolidados'!#REF!)</f>
        <v>#REF!</v>
      </c>
      <c r="G161" s="85" t="e">
        <f>'Activos Consolidados'!#REF!</f>
        <v>#REF!</v>
      </c>
      <c r="H161" s="85" t="e">
        <f>'Activos Consolidados'!#REF!</f>
        <v>#REF!</v>
      </c>
      <c r="I161" s="85" t="e">
        <f>'Activos Consolidados'!#REF!</f>
        <v>#REF!</v>
      </c>
      <c r="J161" s="85" t="e">
        <f>'Activos Consolidados'!#REF!</f>
        <v>#REF!</v>
      </c>
      <c r="K161" s="85" t="e">
        <f>'Activos Consolidados'!#REF!</f>
        <v>#REF!</v>
      </c>
      <c r="L161" s="85" t="e">
        <f>'Activos Consolidados'!#REF!</f>
        <v>#REF!</v>
      </c>
      <c r="M161" s="85" t="e">
        <f>'Activos Consolidados'!#REF!</f>
        <v>#REF!</v>
      </c>
      <c r="N161" s="84" t="e">
        <f>IF('Activos Consolidados'!#REF!="","",'Activos Consolidados'!#REF!)</f>
        <v>#REF!</v>
      </c>
      <c r="O161" s="161" t="e">
        <f>'Activos Consolidados'!#REF!</f>
        <v>#REF!</v>
      </c>
      <c r="P161" t="e">
        <f>'Activos Consolidados'!#REF!</f>
        <v>#REF!</v>
      </c>
    </row>
    <row r="162" spans="1:16" ht="24.75" customHeight="1" x14ac:dyDescent="0.25">
      <c r="A162" s="85" t="e">
        <f>'Activos Consolidados'!#REF!</f>
        <v>#REF!</v>
      </c>
      <c r="B162" s="85" t="e">
        <f>'Activos Consolidados'!#REF!</f>
        <v>#REF!</v>
      </c>
      <c r="C162" s="85" t="e">
        <f>'Activos Consolidados'!#REF!</f>
        <v>#REF!</v>
      </c>
      <c r="D162" s="85" t="e">
        <f>'Activos Consolidados'!#REF!</f>
        <v>#REF!</v>
      </c>
      <c r="E162" s="85" t="e">
        <f>'Activos Consolidados'!#REF!</f>
        <v>#REF!</v>
      </c>
      <c r="F162" s="86" t="e">
        <f>IF('Activos Consolidados'!#REF!="","",'Activos Consolidados'!#REF!)</f>
        <v>#REF!</v>
      </c>
      <c r="G162" s="85" t="e">
        <f>'Activos Consolidados'!#REF!</f>
        <v>#REF!</v>
      </c>
      <c r="H162" s="85" t="e">
        <f>'Activos Consolidados'!#REF!</f>
        <v>#REF!</v>
      </c>
      <c r="I162" s="85" t="e">
        <f>'Activos Consolidados'!#REF!</f>
        <v>#REF!</v>
      </c>
      <c r="J162" s="85" t="e">
        <f>'Activos Consolidados'!#REF!</f>
        <v>#REF!</v>
      </c>
      <c r="K162" s="85" t="e">
        <f>'Activos Consolidados'!#REF!</f>
        <v>#REF!</v>
      </c>
      <c r="L162" s="85" t="e">
        <f>'Activos Consolidados'!#REF!</f>
        <v>#REF!</v>
      </c>
      <c r="M162" s="85" t="e">
        <f>'Activos Consolidados'!#REF!</f>
        <v>#REF!</v>
      </c>
      <c r="N162" s="84" t="e">
        <f>IF('Activos Consolidados'!#REF!="","",'Activos Consolidados'!#REF!)</f>
        <v>#REF!</v>
      </c>
      <c r="O162" s="161" t="e">
        <f>'Activos Consolidados'!#REF!</f>
        <v>#REF!</v>
      </c>
      <c r="P162" t="e">
        <f>'Activos Consolidados'!#REF!</f>
        <v>#REF!</v>
      </c>
    </row>
    <row r="163" spans="1:16" ht="24.75" customHeight="1" x14ac:dyDescent="0.25">
      <c r="A163" s="85" t="str">
        <f>'Activos Consolidados'!G100</f>
        <v>PRODUCTOS DE DISEÑO, PUBLICACIÓN Y COMUNICACIÓN</v>
      </c>
      <c r="B163" s="85" t="str">
        <f>'Activos Consolidados'!H100</f>
        <v>N/A</v>
      </c>
      <c r="C163" s="85" t="str">
        <f>'Activos Consolidados'!I100</f>
        <v>Piezas de comunicación finales (audiovisual, gráfico, publicaciones), realizadas para la vigencia.</v>
      </c>
      <c r="D163" s="85" t="str">
        <f>'Activos Consolidados'!J100</f>
        <v>CASTELLANO</v>
      </c>
      <c r="E163" s="85" t="str">
        <f>'Activos Consolidados'!K100</f>
        <v>ELECTRONICO</v>
      </c>
      <c r="F163" s="86">
        <f>IF('Activos Consolidados'!P100="","",'Activos Consolidados'!P100)</f>
        <v>42735</v>
      </c>
      <c r="G163" s="85" t="str">
        <f>'Activos Consolidados'!R100</f>
        <v xml:space="preserve">GESTIÓN DEL CONOCIMIENTO Y COMUNICACIONES </v>
      </c>
      <c r="H163" s="85" t="str">
        <f>'Activos Consolidados'!S100</f>
        <v>GESTIÓN DEL CONOCIMIENTO Y COMUNICACIONES 
GESTIÓN DOCUMENTAL</v>
      </c>
      <c r="I163" s="85" t="str">
        <f>'Activos Consolidados'!AN100</f>
        <v>2) INFORMACIÓN PÚBLICA CLASIFICADA</v>
      </c>
      <c r="J163" s="85" t="e">
        <f>'Activos Consolidados'!AO100</f>
        <v>#N/A</v>
      </c>
      <c r="K163" s="85" t="e">
        <f>'Activos Consolidados'!AP100</f>
        <v>#N/A</v>
      </c>
      <c r="L163" s="85" t="e">
        <f>'Activos Consolidados'!AQ100</f>
        <v>#N/A</v>
      </c>
      <c r="M163" s="85" t="str">
        <f>'Activos Consolidados'!Z100</f>
        <v>NO APLICA</v>
      </c>
      <c r="N163" s="84">
        <f>IF('Activos Consolidados'!AC100="","",'Activos Consolidados'!AC100)</f>
        <v>45266</v>
      </c>
      <c r="O163" s="161">
        <f>'Activos Consolidados'!AA100</f>
        <v>45657</v>
      </c>
      <c r="P163" t="str">
        <f>'Activos Consolidados'!F100</f>
        <v>INFORMACIÓN</v>
      </c>
    </row>
    <row r="164" spans="1:16" ht="24.75" customHeight="1" x14ac:dyDescent="0.25">
      <c r="A164" s="85" t="str">
        <f>'Activos Consolidados'!G101</f>
        <v>INFORMES</v>
      </c>
      <c r="B164" s="85" t="str">
        <f>'Activos Consolidados'!H101</f>
        <v>N/A</v>
      </c>
      <c r="C164" s="85" t="str">
        <f>'Activos Consolidados'!I101</f>
        <v>Reporte de solicitudes recibidas de piezas de comunicación y eventos.</v>
      </c>
      <c r="D164" s="85" t="str">
        <f>'Activos Consolidados'!J101</f>
        <v>CASTELLANO</v>
      </c>
      <c r="E164" s="85" t="str">
        <f>'Activos Consolidados'!K101</f>
        <v>ELECTRONICO</v>
      </c>
      <c r="F164" s="86">
        <f>IF('Activos Consolidados'!P101="","",'Activos Consolidados'!P101)</f>
        <v>44440</v>
      </c>
      <c r="G164" s="85" t="str">
        <f>'Activos Consolidados'!R101</f>
        <v xml:space="preserve">GESTIÓN DEL CONOCIMIENTO Y COMUNICACIONES </v>
      </c>
      <c r="H164" s="85" t="str">
        <f>'Activos Consolidados'!S101</f>
        <v>GESTIÓN DEL CONOCIMIENTO Y COMUNICACIONES 
GESTIÓN DOCUMENTAL</v>
      </c>
      <c r="I164" s="85" t="str">
        <f>'Activos Consolidados'!AN101</f>
        <v>2) INFORMACIÓN PÚBLICA CLASIFICADA</v>
      </c>
      <c r="J164" s="85" t="e">
        <f>'Activos Consolidados'!AO101</f>
        <v>#N/A</v>
      </c>
      <c r="K164" s="85" t="e">
        <f>'Activos Consolidados'!AP101</f>
        <v>#N/A</v>
      </c>
      <c r="L164" s="85" t="e">
        <f>'Activos Consolidados'!AQ101</f>
        <v>#N/A</v>
      </c>
      <c r="M164" s="85" t="str">
        <f>'Activos Consolidados'!Z101</f>
        <v>NO APLICA</v>
      </c>
      <c r="N164" s="84">
        <f>IF('Activos Consolidados'!AC101="","",'Activos Consolidados'!AC101)</f>
        <v>45266</v>
      </c>
      <c r="O164" s="161">
        <f>'Activos Consolidados'!AA101</f>
        <v>45657</v>
      </c>
      <c r="P164" t="str">
        <f>'Activos Consolidados'!F101</f>
        <v>INFORMACIÓN</v>
      </c>
    </row>
    <row r="165" spans="1:16" ht="24.75" customHeight="1" x14ac:dyDescent="0.25">
      <c r="A165" s="85" t="e">
        <f>'Activos Consolidados'!#REF!</f>
        <v>#REF!</v>
      </c>
      <c r="B165" s="85" t="e">
        <f>'Activos Consolidados'!#REF!</f>
        <v>#REF!</v>
      </c>
      <c r="C165" s="85" t="e">
        <f>'Activos Consolidados'!#REF!</f>
        <v>#REF!</v>
      </c>
      <c r="D165" s="85" t="e">
        <f>'Activos Consolidados'!#REF!</f>
        <v>#REF!</v>
      </c>
      <c r="E165" s="85" t="e">
        <f>'Activos Consolidados'!#REF!</f>
        <v>#REF!</v>
      </c>
      <c r="F165" s="86" t="e">
        <f>IF('Activos Consolidados'!#REF!="","",'Activos Consolidados'!#REF!)</f>
        <v>#REF!</v>
      </c>
      <c r="G165" s="85" t="e">
        <f>'Activos Consolidados'!#REF!</f>
        <v>#REF!</v>
      </c>
      <c r="H165" s="85" t="e">
        <f>'Activos Consolidados'!#REF!</f>
        <v>#REF!</v>
      </c>
      <c r="I165" s="85" t="e">
        <f>'Activos Consolidados'!#REF!</f>
        <v>#REF!</v>
      </c>
      <c r="J165" s="85" t="e">
        <f>'Activos Consolidados'!#REF!</f>
        <v>#REF!</v>
      </c>
      <c r="K165" s="85" t="e">
        <f>'Activos Consolidados'!#REF!</f>
        <v>#REF!</v>
      </c>
      <c r="L165" s="85" t="e">
        <f>'Activos Consolidados'!#REF!</f>
        <v>#REF!</v>
      </c>
      <c r="M165" s="85" t="e">
        <f>'Activos Consolidados'!#REF!</f>
        <v>#REF!</v>
      </c>
      <c r="N165" s="84" t="e">
        <f>IF('Activos Consolidados'!#REF!="","",'Activos Consolidados'!#REF!)</f>
        <v>#REF!</v>
      </c>
      <c r="O165" s="161" t="e">
        <f>'Activos Consolidados'!#REF!</f>
        <v>#REF!</v>
      </c>
      <c r="P165" t="e">
        <f>'Activos Consolidados'!#REF!</f>
        <v>#REF!</v>
      </c>
    </row>
    <row r="166" spans="1:16" ht="24.75" customHeight="1" x14ac:dyDescent="0.25">
      <c r="A166" s="85" t="e">
        <f>'Activos Consolidados'!#REF!</f>
        <v>#REF!</v>
      </c>
      <c r="B166" s="85" t="e">
        <f>'Activos Consolidados'!#REF!</f>
        <v>#REF!</v>
      </c>
      <c r="C166" s="85" t="e">
        <f>'Activos Consolidados'!#REF!</f>
        <v>#REF!</v>
      </c>
      <c r="D166" s="85" t="e">
        <f>'Activos Consolidados'!#REF!</f>
        <v>#REF!</v>
      </c>
      <c r="E166" s="85" t="e">
        <f>'Activos Consolidados'!#REF!</f>
        <v>#REF!</v>
      </c>
      <c r="F166" s="86" t="e">
        <f>IF('Activos Consolidados'!#REF!="","",'Activos Consolidados'!#REF!)</f>
        <v>#REF!</v>
      </c>
      <c r="G166" s="85" t="e">
        <f>'Activos Consolidados'!#REF!</f>
        <v>#REF!</v>
      </c>
      <c r="H166" s="85" t="e">
        <f>'Activos Consolidados'!#REF!</f>
        <v>#REF!</v>
      </c>
      <c r="I166" s="85" t="e">
        <f>'Activos Consolidados'!#REF!</f>
        <v>#REF!</v>
      </c>
      <c r="J166" s="85" t="e">
        <f>'Activos Consolidados'!#REF!</f>
        <v>#REF!</v>
      </c>
      <c r="K166" s="85" t="e">
        <f>'Activos Consolidados'!#REF!</f>
        <v>#REF!</v>
      </c>
      <c r="L166" s="85" t="e">
        <f>'Activos Consolidados'!#REF!</f>
        <v>#REF!</v>
      </c>
      <c r="M166" s="85" t="e">
        <f>'Activos Consolidados'!#REF!</f>
        <v>#REF!</v>
      </c>
      <c r="N166" s="84" t="e">
        <f>IF('Activos Consolidados'!#REF!="","",'Activos Consolidados'!#REF!)</f>
        <v>#REF!</v>
      </c>
      <c r="O166" s="161" t="e">
        <f>'Activos Consolidados'!#REF!</f>
        <v>#REF!</v>
      </c>
      <c r="P166" t="e">
        <f>'Activos Consolidados'!#REF!</f>
        <v>#REF!</v>
      </c>
    </row>
    <row r="167" spans="1:16" ht="24.75" customHeight="1" x14ac:dyDescent="0.25">
      <c r="A167" s="85" t="e">
        <f>'Activos Consolidados'!#REF!</f>
        <v>#REF!</v>
      </c>
      <c r="B167" s="85" t="e">
        <f>'Activos Consolidados'!#REF!</f>
        <v>#REF!</v>
      </c>
      <c r="C167" s="85" t="e">
        <f>'Activos Consolidados'!#REF!</f>
        <v>#REF!</v>
      </c>
      <c r="D167" s="85" t="e">
        <f>'Activos Consolidados'!#REF!</f>
        <v>#REF!</v>
      </c>
      <c r="E167" s="85" t="e">
        <f>'Activos Consolidados'!#REF!</f>
        <v>#REF!</v>
      </c>
      <c r="F167" s="86" t="e">
        <f>IF('Activos Consolidados'!#REF!="","",'Activos Consolidados'!#REF!)</f>
        <v>#REF!</v>
      </c>
      <c r="G167" s="85" t="e">
        <f>'Activos Consolidados'!#REF!</f>
        <v>#REF!</v>
      </c>
      <c r="H167" s="85" t="e">
        <f>'Activos Consolidados'!#REF!</f>
        <v>#REF!</v>
      </c>
      <c r="I167" s="85" t="e">
        <f>'Activos Consolidados'!#REF!</f>
        <v>#REF!</v>
      </c>
      <c r="J167" s="85" t="e">
        <f>'Activos Consolidados'!#REF!</f>
        <v>#REF!</v>
      </c>
      <c r="K167" s="85" t="e">
        <f>'Activos Consolidados'!#REF!</f>
        <v>#REF!</v>
      </c>
      <c r="L167" s="85" t="e">
        <f>'Activos Consolidados'!#REF!</f>
        <v>#REF!</v>
      </c>
      <c r="M167" s="85" t="e">
        <f>'Activos Consolidados'!#REF!</f>
        <v>#REF!</v>
      </c>
      <c r="N167" s="84" t="e">
        <f>IF('Activos Consolidados'!#REF!="","",'Activos Consolidados'!#REF!)</f>
        <v>#REF!</v>
      </c>
      <c r="O167" s="161" t="e">
        <f>'Activos Consolidados'!#REF!</f>
        <v>#REF!</v>
      </c>
      <c r="P167" t="e">
        <f>'Activos Consolidados'!#REF!</f>
        <v>#REF!</v>
      </c>
    </row>
    <row r="168" spans="1:16" ht="24.75" customHeight="1" x14ac:dyDescent="0.25">
      <c r="A168" s="85" t="e">
        <f>'Activos Consolidados'!#REF!</f>
        <v>#REF!</v>
      </c>
      <c r="B168" s="85" t="e">
        <f>'Activos Consolidados'!#REF!</f>
        <v>#REF!</v>
      </c>
      <c r="C168" s="85" t="e">
        <f>'Activos Consolidados'!#REF!</f>
        <v>#REF!</v>
      </c>
      <c r="D168" s="85" t="e">
        <f>'Activos Consolidados'!#REF!</f>
        <v>#REF!</v>
      </c>
      <c r="E168" s="85" t="e">
        <f>'Activos Consolidados'!#REF!</f>
        <v>#REF!</v>
      </c>
      <c r="F168" s="86" t="e">
        <f>IF('Activos Consolidados'!#REF!="","",'Activos Consolidados'!#REF!)</f>
        <v>#REF!</v>
      </c>
      <c r="G168" s="85" t="e">
        <f>'Activos Consolidados'!#REF!</f>
        <v>#REF!</v>
      </c>
      <c r="H168" s="85" t="e">
        <f>'Activos Consolidados'!#REF!</f>
        <v>#REF!</v>
      </c>
      <c r="I168" s="85" t="e">
        <f>'Activos Consolidados'!#REF!</f>
        <v>#REF!</v>
      </c>
      <c r="J168" s="85" t="e">
        <f>'Activos Consolidados'!#REF!</f>
        <v>#REF!</v>
      </c>
      <c r="K168" s="85" t="e">
        <f>'Activos Consolidados'!#REF!</f>
        <v>#REF!</v>
      </c>
      <c r="L168" s="85" t="e">
        <f>'Activos Consolidados'!#REF!</f>
        <v>#REF!</v>
      </c>
      <c r="M168" s="85" t="e">
        <f>'Activos Consolidados'!#REF!</f>
        <v>#REF!</v>
      </c>
      <c r="N168" s="84" t="e">
        <f>IF('Activos Consolidados'!#REF!="","",'Activos Consolidados'!#REF!)</f>
        <v>#REF!</v>
      </c>
      <c r="O168" s="161" t="e">
        <f>'Activos Consolidados'!#REF!</f>
        <v>#REF!</v>
      </c>
      <c r="P168" t="e">
        <f>'Activos Consolidados'!#REF!</f>
        <v>#REF!</v>
      </c>
    </row>
    <row r="169" spans="1:16" ht="24.75" customHeight="1" x14ac:dyDescent="0.25">
      <c r="A169" s="85" t="e">
        <f>'Activos Consolidados'!#REF!</f>
        <v>#REF!</v>
      </c>
      <c r="B169" s="85" t="e">
        <f>'Activos Consolidados'!#REF!</f>
        <v>#REF!</v>
      </c>
      <c r="C169" s="85" t="e">
        <f>'Activos Consolidados'!#REF!</f>
        <v>#REF!</v>
      </c>
      <c r="D169" s="85" t="e">
        <f>'Activos Consolidados'!#REF!</f>
        <v>#REF!</v>
      </c>
      <c r="E169" s="85" t="e">
        <f>'Activos Consolidados'!#REF!</f>
        <v>#REF!</v>
      </c>
      <c r="F169" s="86" t="e">
        <f>IF('Activos Consolidados'!#REF!="","",'Activos Consolidados'!#REF!)</f>
        <v>#REF!</v>
      </c>
      <c r="G169" s="85" t="e">
        <f>'Activos Consolidados'!#REF!</f>
        <v>#REF!</v>
      </c>
      <c r="H169" s="85" t="e">
        <f>'Activos Consolidados'!#REF!</f>
        <v>#REF!</v>
      </c>
      <c r="I169" s="85" t="e">
        <f>'Activos Consolidados'!#REF!</f>
        <v>#REF!</v>
      </c>
      <c r="J169" s="85" t="e">
        <f>'Activos Consolidados'!#REF!</f>
        <v>#REF!</v>
      </c>
      <c r="K169" s="85" t="e">
        <f>'Activos Consolidados'!#REF!</f>
        <v>#REF!</v>
      </c>
      <c r="L169" s="85" t="e">
        <f>'Activos Consolidados'!#REF!</f>
        <v>#REF!</v>
      </c>
      <c r="M169" s="85" t="e">
        <f>'Activos Consolidados'!#REF!</f>
        <v>#REF!</v>
      </c>
      <c r="N169" s="84" t="e">
        <f>IF('Activos Consolidados'!#REF!="","",'Activos Consolidados'!#REF!)</f>
        <v>#REF!</v>
      </c>
      <c r="O169" s="161" t="e">
        <f>'Activos Consolidados'!#REF!</f>
        <v>#REF!</v>
      </c>
      <c r="P169" t="e">
        <f>'Activos Consolidados'!#REF!</f>
        <v>#REF!</v>
      </c>
    </row>
    <row r="170" spans="1:16" ht="24.75" customHeight="1" x14ac:dyDescent="0.25">
      <c r="A170" s="85" t="e">
        <f>'Activos Consolidados'!#REF!</f>
        <v>#REF!</v>
      </c>
      <c r="B170" s="85" t="e">
        <f>'Activos Consolidados'!#REF!</f>
        <v>#REF!</v>
      </c>
      <c r="C170" s="85" t="e">
        <f>'Activos Consolidados'!#REF!</f>
        <v>#REF!</v>
      </c>
      <c r="D170" s="85" t="e">
        <f>'Activos Consolidados'!#REF!</f>
        <v>#REF!</v>
      </c>
      <c r="E170" s="85" t="e">
        <f>'Activos Consolidados'!#REF!</f>
        <v>#REF!</v>
      </c>
      <c r="F170" s="86" t="e">
        <f>IF('Activos Consolidados'!#REF!="","",'Activos Consolidados'!#REF!)</f>
        <v>#REF!</v>
      </c>
      <c r="G170" s="85" t="e">
        <f>'Activos Consolidados'!#REF!</f>
        <v>#REF!</v>
      </c>
      <c r="H170" s="85" t="e">
        <f>'Activos Consolidados'!#REF!</f>
        <v>#REF!</v>
      </c>
      <c r="I170" s="85" t="e">
        <f>'Activos Consolidados'!#REF!</f>
        <v>#REF!</v>
      </c>
      <c r="J170" s="85" t="e">
        <f>'Activos Consolidados'!#REF!</f>
        <v>#REF!</v>
      </c>
      <c r="K170" s="85" t="e">
        <f>'Activos Consolidados'!#REF!</f>
        <v>#REF!</v>
      </c>
      <c r="L170" s="85" t="e">
        <f>'Activos Consolidados'!#REF!</f>
        <v>#REF!</v>
      </c>
      <c r="M170" s="85" t="e">
        <f>'Activos Consolidados'!#REF!</f>
        <v>#REF!</v>
      </c>
      <c r="N170" s="84" t="e">
        <f>IF('Activos Consolidados'!#REF!="","",'Activos Consolidados'!#REF!)</f>
        <v>#REF!</v>
      </c>
      <c r="O170" s="161" t="e">
        <f>'Activos Consolidados'!#REF!</f>
        <v>#REF!</v>
      </c>
      <c r="P170" t="e">
        <f>'Activos Consolidados'!#REF!</f>
        <v>#REF!</v>
      </c>
    </row>
    <row r="171" spans="1:16" ht="24.75" customHeight="1" x14ac:dyDescent="0.25">
      <c r="A171" s="85" t="str">
        <f>'Activos Consolidados'!G102</f>
        <v>INFORMES</v>
      </c>
      <c r="B171" s="85" t="str">
        <f>'Activos Consolidados'!H102</f>
        <v>N/A</v>
      </c>
      <c r="C171" s="85" t="str">
        <f>'Activos Consolidados'!I102</f>
        <v>Informes de evaluación de los eventos realizados.</v>
      </c>
      <c r="D171" s="85" t="str">
        <f>'Activos Consolidados'!J102</f>
        <v>CASTELLANO</v>
      </c>
      <c r="E171" s="85" t="str">
        <f>'Activos Consolidados'!K102</f>
        <v>ELECTRONICO</v>
      </c>
      <c r="F171" s="86" t="str">
        <f>IF('Activos Consolidados'!P102="","",'Activos Consolidados'!P102)</f>
        <v>31/12/2014</v>
      </c>
      <c r="G171" s="85" t="str">
        <f>'Activos Consolidados'!R102</f>
        <v xml:space="preserve">  </v>
      </c>
      <c r="H171" s="85" t="str">
        <f>'Activos Consolidados'!S102</f>
        <v>GESTIÓN DEL CONOCIMIENTO Y COMUNICACIONES 
GESTIÓN DOCUMENTAL</v>
      </c>
      <c r="I171" s="85" t="str">
        <f>'Activos Consolidados'!AN102</f>
        <v>2) INFORMACIÓN PÚBLICA CLASIFICADA</v>
      </c>
      <c r="J171" s="85" t="e">
        <f>'Activos Consolidados'!AO102</f>
        <v>#N/A</v>
      </c>
      <c r="K171" s="85" t="e">
        <f>'Activos Consolidados'!AP102</f>
        <v>#N/A</v>
      </c>
      <c r="L171" s="85" t="e">
        <f>'Activos Consolidados'!AQ102</f>
        <v>#N/A</v>
      </c>
      <c r="M171" s="85" t="str">
        <f>'Activos Consolidados'!Z102</f>
        <v>NO APLICA</v>
      </c>
      <c r="N171" s="84">
        <f>IF('Activos Consolidados'!AC102="","",'Activos Consolidados'!AC102)</f>
        <v>45266</v>
      </c>
      <c r="O171" s="161">
        <f>'Activos Consolidados'!AA102</f>
        <v>45657</v>
      </c>
      <c r="P171" t="str">
        <f>'Activos Consolidados'!F102</f>
        <v>INFORMACIÓN</v>
      </c>
    </row>
    <row r="172" spans="1:16" ht="24.75" customHeight="1" x14ac:dyDescent="0.25">
      <c r="A172" s="85" t="e">
        <f>'Activos Consolidados'!#REF!</f>
        <v>#REF!</v>
      </c>
      <c r="B172" s="85" t="e">
        <f>'Activos Consolidados'!#REF!</f>
        <v>#REF!</v>
      </c>
      <c r="C172" s="85" t="e">
        <f>'Activos Consolidados'!#REF!</f>
        <v>#REF!</v>
      </c>
      <c r="D172" s="85" t="e">
        <f>'Activos Consolidados'!#REF!</f>
        <v>#REF!</v>
      </c>
      <c r="E172" s="85" t="e">
        <f>'Activos Consolidados'!#REF!</f>
        <v>#REF!</v>
      </c>
      <c r="F172" s="86" t="e">
        <f>IF('Activos Consolidados'!#REF!="","",'Activos Consolidados'!#REF!)</f>
        <v>#REF!</v>
      </c>
      <c r="G172" s="85" t="e">
        <f>'Activos Consolidados'!#REF!</f>
        <v>#REF!</v>
      </c>
      <c r="H172" s="85" t="e">
        <f>'Activos Consolidados'!#REF!</f>
        <v>#REF!</v>
      </c>
      <c r="I172" s="85" t="e">
        <f>'Activos Consolidados'!#REF!</f>
        <v>#REF!</v>
      </c>
      <c r="J172" s="85" t="e">
        <f>'Activos Consolidados'!#REF!</f>
        <v>#REF!</v>
      </c>
      <c r="K172" s="85" t="e">
        <f>'Activos Consolidados'!#REF!</f>
        <v>#REF!</v>
      </c>
      <c r="L172" s="85" t="e">
        <f>'Activos Consolidados'!#REF!</f>
        <v>#REF!</v>
      </c>
      <c r="M172" s="85" t="e">
        <f>'Activos Consolidados'!#REF!</f>
        <v>#REF!</v>
      </c>
      <c r="N172" s="84" t="e">
        <f>IF('Activos Consolidados'!#REF!="","",'Activos Consolidados'!#REF!)</f>
        <v>#REF!</v>
      </c>
      <c r="O172" s="161" t="e">
        <f>'Activos Consolidados'!#REF!</f>
        <v>#REF!</v>
      </c>
      <c r="P172" t="e">
        <f>'Activos Consolidados'!#REF!</f>
        <v>#REF!</v>
      </c>
    </row>
    <row r="173" spans="1:16" ht="24.75" customHeight="1" x14ac:dyDescent="0.25">
      <c r="A173" s="85" t="e">
        <f>'Activos Consolidados'!#REF!</f>
        <v>#REF!</v>
      </c>
      <c r="B173" s="85" t="e">
        <f>'Activos Consolidados'!#REF!</f>
        <v>#REF!</v>
      </c>
      <c r="C173" s="85" t="e">
        <f>'Activos Consolidados'!#REF!</f>
        <v>#REF!</v>
      </c>
      <c r="D173" s="85" t="e">
        <f>'Activos Consolidados'!#REF!</f>
        <v>#REF!</v>
      </c>
      <c r="E173" s="85" t="e">
        <f>'Activos Consolidados'!#REF!</f>
        <v>#REF!</v>
      </c>
      <c r="F173" s="86" t="e">
        <f>IF('Activos Consolidados'!#REF!="","",'Activos Consolidados'!#REF!)</f>
        <v>#REF!</v>
      </c>
      <c r="G173" s="85" t="e">
        <f>'Activos Consolidados'!#REF!</f>
        <v>#REF!</v>
      </c>
      <c r="H173" s="85" t="e">
        <f>'Activos Consolidados'!#REF!</f>
        <v>#REF!</v>
      </c>
      <c r="I173" s="85" t="e">
        <f>'Activos Consolidados'!#REF!</f>
        <v>#REF!</v>
      </c>
      <c r="J173" s="85" t="e">
        <f>'Activos Consolidados'!#REF!</f>
        <v>#REF!</v>
      </c>
      <c r="K173" s="85" t="e">
        <f>'Activos Consolidados'!#REF!</f>
        <v>#REF!</v>
      </c>
      <c r="L173" s="85" t="e">
        <f>'Activos Consolidados'!#REF!</f>
        <v>#REF!</v>
      </c>
      <c r="M173" s="85" t="e">
        <f>'Activos Consolidados'!#REF!</f>
        <v>#REF!</v>
      </c>
      <c r="N173" s="84" t="e">
        <f>IF('Activos Consolidados'!#REF!="","",'Activos Consolidados'!#REF!)</f>
        <v>#REF!</v>
      </c>
      <c r="O173" s="161" t="e">
        <f>'Activos Consolidados'!#REF!</f>
        <v>#REF!</v>
      </c>
      <c r="P173" t="e">
        <f>'Activos Consolidados'!#REF!</f>
        <v>#REF!</v>
      </c>
    </row>
    <row r="174" spans="1:16" ht="24.75" customHeight="1" x14ac:dyDescent="0.25">
      <c r="A174" s="85" t="e">
        <f>'Activos Consolidados'!#REF!</f>
        <v>#REF!</v>
      </c>
      <c r="B174" s="85" t="e">
        <f>'Activos Consolidados'!#REF!</f>
        <v>#REF!</v>
      </c>
      <c r="C174" s="85" t="e">
        <f>'Activos Consolidados'!#REF!</f>
        <v>#REF!</v>
      </c>
      <c r="D174" s="85" t="e">
        <f>'Activos Consolidados'!#REF!</f>
        <v>#REF!</v>
      </c>
      <c r="E174" s="85" t="e">
        <f>'Activos Consolidados'!#REF!</f>
        <v>#REF!</v>
      </c>
      <c r="F174" s="86" t="e">
        <f>IF('Activos Consolidados'!#REF!="","",'Activos Consolidados'!#REF!)</f>
        <v>#REF!</v>
      </c>
      <c r="G174" s="85" t="e">
        <f>'Activos Consolidados'!#REF!</f>
        <v>#REF!</v>
      </c>
      <c r="H174" s="85" t="e">
        <f>'Activos Consolidados'!#REF!</f>
        <v>#REF!</v>
      </c>
      <c r="I174" s="85" t="e">
        <f>'Activos Consolidados'!#REF!</f>
        <v>#REF!</v>
      </c>
      <c r="J174" s="85" t="e">
        <f>'Activos Consolidados'!#REF!</f>
        <v>#REF!</v>
      </c>
      <c r="K174" s="85" t="e">
        <f>'Activos Consolidados'!#REF!</f>
        <v>#REF!</v>
      </c>
      <c r="L174" s="85" t="e">
        <f>'Activos Consolidados'!#REF!</f>
        <v>#REF!</v>
      </c>
      <c r="M174" s="85" t="e">
        <f>'Activos Consolidados'!#REF!</f>
        <v>#REF!</v>
      </c>
      <c r="N174" s="84" t="e">
        <f>IF('Activos Consolidados'!#REF!="","",'Activos Consolidados'!#REF!)</f>
        <v>#REF!</v>
      </c>
      <c r="O174" s="161" t="e">
        <f>'Activos Consolidados'!#REF!</f>
        <v>#REF!</v>
      </c>
      <c r="P174" t="e">
        <f>'Activos Consolidados'!#REF!</f>
        <v>#REF!</v>
      </c>
    </row>
    <row r="175" spans="1:16" ht="24.75" customHeight="1" x14ac:dyDescent="0.25">
      <c r="A175" s="85" t="e">
        <f>'Activos Consolidados'!#REF!</f>
        <v>#REF!</v>
      </c>
      <c r="B175" s="85" t="e">
        <f>'Activos Consolidados'!#REF!</f>
        <v>#REF!</v>
      </c>
      <c r="C175" s="85" t="e">
        <f>'Activos Consolidados'!#REF!</f>
        <v>#REF!</v>
      </c>
      <c r="D175" s="85" t="e">
        <f>'Activos Consolidados'!#REF!</f>
        <v>#REF!</v>
      </c>
      <c r="E175" s="85" t="e">
        <f>'Activos Consolidados'!#REF!</f>
        <v>#REF!</v>
      </c>
      <c r="F175" s="86" t="e">
        <f>IF('Activos Consolidados'!#REF!="","",'Activos Consolidados'!#REF!)</f>
        <v>#REF!</v>
      </c>
      <c r="G175" s="85" t="e">
        <f>'Activos Consolidados'!#REF!</f>
        <v>#REF!</v>
      </c>
      <c r="H175" s="85" t="e">
        <f>'Activos Consolidados'!#REF!</f>
        <v>#REF!</v>
      </c>
      <c r="I175" s="85" t="e">
        <f>'Activos Consolidados'!#REF!</f>
        <v>#REF!</v>
      </c>
      <c r="J175" s="85" t="e">
        <f>'Activos Consolidados'!#REF!</f>
        <v>#REF!</v>
      </c>
      <c r="K175" s="85" t="e">
        <f>'Activos Consolidados'!#REF!</f>
        <v>#REF!</v>
      </c>
      <c r="L175" s="85" t="e">
        <f>'Activos Consolidados'!#REF!</f>
        <v>#REF!</v>
      </c>
      <c r="M175" s="85" t="e">
        <f>'Activos Consolidados'!#REF!</f>
        <v>#REF!</v>
      </c>
      <c r="N175" s="84" t="e">
        <f>IF('Activos Consolidados'!#REF!="","",'Activos Consolidados'!#REF!)</f>
        <v>#REF!</v>
      </c>
      <c r="O175" s="161" t="e">
        <f>'Activos Consolidados'!#REF!</f>
        <v>#REF!</v>
      </c>
      <c r="P175" t="e">
        <f>'Activos Consolidados'!#REF!</f>
        <v>#REF!</v>
      </c>
    </row>
    <row r="176" spans="1:16" ht="24.75" customHeight="1" x14ac:dyDescent="0.25">
      <c r="A176" s="85" t="e">
        <f>'Activos Consolidados'!#REF!</f>
        <v>#REF!</v>
      </c>
      <c r="B176" s="85" t="e">
        <f>'Activos Consolidados'!#REF!</f>
        <v>#REF!</v>
      </c>
      <c r="C176" s="85" t="e">
        <f>'Activos Consolidados'!#REF!</f>
        <v>#REF!</v>
      </c>
      <c r="D176" s="85" t="e">
        <f>'Activos Consolidados'!#REF!</f>
        <v>#REF!</v>
      </c>
      <c r="E176" s="85" t="e">
        <f>'Activos Consolidados'!#REF!</f>
        <v>#REF!</v>
      </c>
      <c r="F176" s="86" t="e">
        <f>IF('Activos Consolidados'!#REF!="","",'Activos Consolidados'!#REF!)</f>
        <v>#REF!</v>
      </c>
      <c r="G176" s="85" t="e">
        <f>'Activos Consolidados'!#REF!</f>
        <v>#REF!</v>
      </c>
      <c r="H176" s="85" t="e">
        <f>'Activos Consolidados'!#REF!</f>
        <v>#REF!</v>
      </c>
      <c r="I176" s="85" t="e">
        <f>'Activos Consolidados'!#REF!</f>
        <v>#REF!</v>
      </c>
      <c r="J176" s="85" t="e">
        <f>'Activos Consolidados'!#REF!</f>
        <v>#REF!</v>
      </c>
      <c r="K176" s="85" t="e">
        <f>'Activos Consolidados'!#REF!</f>
        <v>#REF!</v>
      </c>
      <c r="L176" s="85" t="e">
        <f>'Activos Consolidados'!#REF!</f>
        <v>#REF!</v>
      </c>
      <c r="M176" s="85" t="e">
        <f>'Activos Consolidados'!#REF!</f>
        <v>#REF!</v>
      </c>
      <c r="N176" s="84" t="e">
        <f>IF('Activos Consolidados'!#REF!="","",'Activos Consolidados'!#REF!)</f>
        <v>#REF!</v>
      </c>
      <c r="O176" s="161" t="e">
        <f>'Activos Consolidados'!#REF!</f>
        <v>#REF!</v>
      </c>
      <c r="P176" t="e">
        <f>'Activos Consolidados'!#REF!</f>
        <v>#REF!</v>
      </c>
    </row>
    <row r="177" spans="1:16" ht="24.75" customHeight="1" x14ac:dyDescent="0.25">
      <c r="A177" s="85" t="e">
        <f>'Activos Consolidados'!#REF!</f>
        <v>#REF!</v>
      </c>
      <c r="B177" s="85" t="e">
        <f>'Activos Consolidados'!#REF!</f>
        <v>#REF!</v>
      </c>
      <c r="C177" s="85" t="e">
        <f>'Activos Consolidados'!#REF!</f>
        <v>#REF!</v>
      </c>
      <c r="D177" s="85" t="e">
        <f>'Activos Consolidados'!#REF!</f>
        <v>#REF!</v>
      </c>
      <c r="E177" s="85" t="e">
        <f>'Activos Consolidados'!#REF!</f>
        <v>#REF!</v>
      </c>
      <c r="F177" s="86" t="e">
        <f>IF('Activos Consolidados'!#REF!="","",'Activos Consolidados'!#REF!)</f>
        <v>#REF!</v>
      </c>
      <c r="G177" s="85" t="e">
        <f>'Activos Consolidados'!#REF!</f>
        <v>#REF!</v>
      </c>
      <c r="H177" s="85" t="e">
        <f>'Activos Consolidados'!#REF!</f>
        <v>#REF!</v>
      </c>
      <c r="I177" s="85" t="e">
        <f>'Activos Consolidados'!#REF!</f>
        <v>#REF!</v>
      </c>
      <c r="J177" s="85" t="e">
        <f>'Activos Consolidados'!#REF!</f>
        <v>#REF!</v>
      </c>
      <c r="K177" s="85" t="e">
        <f>'Activos Consolidados'!#REF!</f>
        <v>#REF!</v>
      </c>
      <c r="L177" s="85" t="e">
        <f>'Activos Consolidados'!#REF!</f>
        <v>#REF!</v>
      </c>
      <c r="M177" s="85" t="e">
        <f>'Activos Consolidados'!#REF!</f>
        <v>#REF!</v>
      </c>
      <c r="N177" s="84" t="e">
        <f>IF('Activos Consolidados'!#REF!="","",'Activos Consolidados'!#REF!)</f>
        <v>#REF!</v>
      </c>
      <c r="O177" s="161" t="e">
        <f>'Activos Consolidados'!#REF!</f>
        <v>#REF!</v>
      </c>
      <c r="P177" t="e">
        <f>'Activos Consolidados'!#REF!</f>
        <v>#REF!</v>
      </c>
    </row>
    <row r="178" spans="1:16" ht="24.75" customHeight="1" x14ac:dyDescent="0.25">
      <c r="A178" s="85" t="str">
        <f>'Activos Consolidados'!G103</f>
        <v>INFORMES MAC</v>
      </c>
      <c r="B178" s="85" t="str">
        <f>'Activos Consolidados'!H103</f>
        <v>N/A</v>
      </c>
      <c r="C178" s="85" t="str">
        <f>'Activos Consolidados'!I103</f>
        <v>Informes con los resultados del diagnóstico de los mapas de activos de conocimiento por procesos.</v>
      </c>
      <c r="D178" s="85" t="str">
        <f>'Activos Consolidados'!J103</f>
        <v>CASTELLANO</v>
      </c>
      <c r="E178" s="85" t="str">
        <f>'Activos Consolidados'!K103</f>
        <v>ELECTRONICO</v>
      </c>
      <c r="F178" s="86">
        <f>IF('Activos Consolidados'!P103="","",'Activos Consolidados'!P103)</f>
        <v>44306</v>
      </c>
      <c r="G178" s="85" t="str">
        <f>'Activos Consolidados'!R103</f>
        <v xml:space="preserve">SECRETARÍA GENERAL -OFICINA TIC (UATI) </v>
      </c>
      <c r="H178" s="85" t="str">
        <f>'Activos Consolidados'!S103</f>
        <v xml:space="preserve">SECRETARÍA GENERAL </v>
      </c>
      <c r="I178" s="85" t="str">
        <f>'Activos Consolidados'!AN103</f>
        <v>2) INFORMACIÓN PÚBLICA CLASIFICADA</v>
      </c>
      <c r="J178" s="85" t="e">
        <f>'Activos Consolidados'!AO103</f>
        <v>#N/A</v>
      </c>
      <c r="K178" s="85" t="e">
        <f>'Activos Consolidados'!AP103</f>
        <v>#N/A</v>
      </c>
      <c r="L178" s="85" t="e">
        <f>'Activos Consolidados'!AQ103</f>
        <v>#N/A</v>
      </c>
      <c r="M178" s="85" t="str">
        <f>'Activos Consolidados'!Z103</f>
        <v>NO APLICA</v>
      </c>
      <c r="N178" s="84">
        <f>IF('Activos Consolidados'!AC103="","",'Activos Consolidados'!AC103)</f>
        <v>45266</v>
      </c>
      <c r="O178" s="161">
        <f>'Activos Consolidados'!AA103</f>
        <v>45657</v>
      </c>
      <c r="P178" t="str">
        <f>'Activos Consolidados'!F103</f>
        <v>INFORMACIÓN</v>
      </c>
    </row>
    <row r="179" spans="1:16" ht="24.75" customHeight="1" x14ac:dyDescent="0.25">
      <c r="A179" s="85" t="e">
        <f>'Activos Consolidados'!#REF!</f>
        <v>#REF!</v>
      </c>
      <c r="B179" s="85" t="e">
        <f>'Activos Consolidados'!#REF!</f>
        <v>#REF!</v>
      </c>
      <c r="C179" s="85" t="e">
        <f>'Activos Consolidados'!#REF!</f>
        <v>#REF!</v>
      </c>
      <c r="D179" s="85" t="e">
        <f>'Activos Consolidados'!#REF!</f>
        <v>#REF!</v>
      </c>
      <c r="E179" s="85" t="e">
        <f>'Activos Consolidados'!#REF!</f>
        <v>#REF!</v>
      </c>
      <c r="F179" s="86" t="e">
        <f>IF('Activos Consolidados'!#REF!="","",'Activos Consolidados'!#REF!)</f>
        <v>#REF!</v>
      </c>
      <c r="G179" s="85" t="e">
        <f>'Activos Consolidados'!#REF!</f>
        <v>#REF!</v>
      </c>
      <c r="H179" s="85" t="e">
        <f>'Activos Consolidados'!#REF!</f>
        <v>#REF!</v>
      </c>
      <c r="I179" s="85" t="e">
        <f>'Activos Consolidados'!#REF!</f>
        <v>#REF!</v>
      </c>
      <c r="J179" s="85" t="e">
        <f>'Activos Consolidados'!#REF!</f>
        <v>#REF!</v>
      </c>
      <c r="K179" s="85" t="e">
        <f>'Activos Consolidados'!#REF!</f>
        <v>#REF!</v>
      </c>
      <c r="L179" s="85" t="e">
        <f>'Activos Consolidados'!#REF!</f>
        <v>#REF!</v>
      </c>
      <c r="M179" s="85" t="e">
        <f>'Activos Consolidados'!#REF!</f>
        <v>#REF!</v>
      </c>
      <c r="N179" s="84" t="e">
        <f>IF('Activos Consolidados'!#REF!="","",'Activos Consolidados'!#REF!)</f>
        <v>#REF!</v>
      </c>
      <c r="O179" s="161" t="e">
        <f>'Activos Consolidados'!#REF!</f>
        <v>#REF!</v>
      </c>
      <c r="P179" t="e">
        <f>'Activos Consolidados'!#REF!</f>
        <v>#REF!</v>
      </c>
    </row>
    <row r="180" spans="1:16" ht="24.75" customHeight="1" x14ac:dyDescent="0.25">
      <c r="A180" s="85" t="e">
        <f>'Activos Consolidados'!#REF!</f>
        <v>#REF!</v>
      </c>
      <c r="B180" s="85" t="e">
        <f>'Activos Consolidados'!#REF!</f>
        <v>#REF!</v>
      </c>
      <c r="C180" s="85" t="e">
        <f>'Activos Consolidados'!#REF!</f>
        <v>#REF!</v>
      </c>
      <c r="D180" s="85" t="e">
        <f>'Activos Consolidados'!#REF!</f>
        <v>#REF!</v>
      </c>
      <c r="E180" s="85" t="e">
        <f>'Activos Consolidados'!#REF!</f>
        <v>#REF!</v>
      </c>
      <c r="F180" s="86" t="e">
        <f>IF('Activos Consolidados'!#REF!="","",'Activos Consolidados'!#REF!)</f>
        <v>#REF!</v>
      </c>
      <c r="G180" s="85" t="e">
        <f>'Activos Consolidados'!#REF!</f>
        <v>#REF!</v>
      </c>
      <c r="H180" s="85" t="e">
        <f>'Activos Consolidados'!#REF!</f>
        <v>#REF!</v>
      </c>
      <c r="I180" s="85" t="e">
        <f>'Activos Consolidados'!#REF!</f>
        <v>#REF!</v>
      </c>
      <c r="J180" s="85" t="e">
        <f>'Activos Consolidados'!#REF!</f>
        <v>#REF!</v>
      </c>
      <c r="K180" s="85" t="e">
        <f>'Activos Consolidados'!#REF!</f>
        <v>#REF!</v>
      </c>
      <c r="L180" s="85" t="e">
        <f>'Activos Consolidados'!#REF!</f>
        <v>#REF!</v>
      </c>
      <c r="M180" s="85" t="e">
        <f>'Activos Consolidados'!#REF!</f>
        <v>#REF!</v>
      </c>
      <c r="N180" s="84" t="e">
        <f>IF('Activos Consolidados'!#REF!="","",'Activos Consolidados'!#REF!)</f>
        <v>#REF!</v>
      </c>
      <c r="O180" s="161" t="e">
        <f>'Activos Consolidados'!#REF!</f>
        <v>#REF!</v>
      </c>
      <c r="P180" t="e">
        <f>'Activos Consolidados'!#REF!</f>
        <v>#REF!</v>
      </c>
    </row>
    <row r="181" spans="1:16" ht="24.75" customHeight="1" x14ac:dyDescent="0.25">
      <c r="A181" s="85" t="e">
        <f>'Activos Consolidados'!#REF!</f>
        <v>#REF!</v>
      </c>
      <c r="B181" s="85" t="e">
        <f>'Activos Consolidados'!#REF!</f>
        <v>#REF!</v>
      </c>
      <c r="C181" s="85" t="e">
        <f>'Activos Consolidados'!#REF!</f>
        <v>#REF!</v>
      </c>
      <c r="D181" s="85" t="e">
        <f>'Activos Consolidados'!#REF!</f>
        <v>#REF!</v>
      </c>
      <c r="E181" s="85" t="e">
        <f>'Activos Consolidados'!#REF!</f>
        <v>#REF!</v>
      </c>
      <c r="F181" s="86" t="e">
        <f>IF('Activos Consolidados'!#REF!="","",'Activos Consolidados'!#REF!)</f>
        <v>#REF!</v>
      </c>
      <c r="G181" s="85" t="e">
        <f>'Activos Consolidados'!#REF!</f>
        <v>#REF!</v>
      </c>
      <c r="H181" s="85" t="e">
        <f>'Activos Consolidados'!#REF!</f>
        <v>#REF!</v>
      </c>
      <c r="I181" s="85" t="e">
        <f>'Activos Consolidados'!#REF!</f>
        <v>#REF!</v>
      </c>
      <c r="J181" s="85" t="e">
        <f>'Activos Consolidados'!#REF!</f>
        <v>#REF!</v>
      </c>
      <c r="K181" s="85" t="e">
        <f>'Activos Consolidados'!#REF!</f>
        <v>#REF!</v>
      </c>
      <c r="L181" s="85" t="e">
        <f>'Activos Consolidados'!#REF!</f>
        <v>#REF!</v>
      </c>
      <c r="M181" s="85" t="e">
        <f>'Activos Consolidados'!#REF!</f>
        <v>#REF!</v>
      </c>
      <c r="N181" s="84" t="e">
        <f>IF('Activos Consolidados'!#REF!="","",'Activos Consolidados'!#REF!)</f>
        <v>#REF!</v>
      </c>
      <c r="O181" s="161" t="e">
        <f>'Activos Consolidados'!#REF!</f>
        <v>#REF!</v>
      </c>
      <c r="P181" t="e">
        <f>'Activos Consolidados'!#REF!</f>
        <v>#REF!</v>
      </c>
    </row>
    <row r="182" spans="1:16" ht="24.75" customHeight="1" x14ac:dyDescent="0.25">
      <c r="A182" s="85" t="e">
        <f>'Activos Consolidados'!#REF!</f>
        <v>#REF!</v>
      </c>
      <c r="B182" s="85" t="e">
        <f>'Activos Consolidados'!#REF!</f>
        <v>#REF!</v>
      </c>
      <c r="C182" s="85" t="e">
        <f>'Activos Consolidados'!#REF!</f>
        <v>#REF!</v>
      </c>
      <c r="D182" s="85" t="e">
        <f>'Activos Consolidados'!#REF!</f>
        <v>#REF!</v>
      </c>
      <c r="E182" s="85" t="e">
        <f>'Activos Consolidados'!#REF!</f>
        <v>#REF!</v>
      </c>
      <c r="F182" s="86" t="e">
        <f>IF('Activos Consolidados'!#REF!="","",'Activos Consolidados'!#REF!)</f>
        <v>#REF!</v>
      </c>
      <c r="G182" s="85" t="e">
        <f>'Activos Consolidados'!#REF!</f>
        <v>#REF!</v>
      </c>
      <c r="H182" s="85" t="e">
        <f>'Activos Consolidados'!#REF!</f>
        <v>#REF!</v>
      </c>
      <c r="I182" s="85" t="e">
        <f>'Activos Consolidados'!#REF!</f>
        <v>#REF!</v>
      </c>
      <c r="J182" s="85" t="e">
        <f>'Activos Consolidados'!#REF!</f>
        <v>#REF!</v>
      </c>
      <c r="K182" s="85" t="e">
        <f>'Activos Consolidados'!#REF!</f>
        <v>#REF!</v>
      </c>
      <c r="L182" s="85" t="e">
        <f>'Activos Consolidados'!#REF!</f>
        <v>#REF!</v>
      </c>
      <c r="M182" s="85" t="e">
        <f>'Activos Consolidados'!#REF!</f>
        <v>#REF!</v>
      </c>
      <c r="N182" s="84" t="e">
        <f>IF('Activos Consolidados'!#REF!="","",'Activos Consolidados'!#REF!)</f>
        <v>#REF!</v>
      </c>
      <c r="O182" s="161" t="e">
        <f>'Activos Consolidados'!#REF!</f>
        <v>#REF!</v>
      </c>
      <c r="P182" t="e">
        <f>'Activos Consolidados'!#REF!</f>
        <v>#REF!</v>
      </c>
    </row>
    <row r="183" spans="1:16" ht="24.75" customHeight="1" x14ac:dyDescent="0.25">
      <c r="A183" s="85" t="e">
        <f>'Activos Consolidados'!#REF!</f>
        <v>#REF!</v>
      </c>
      <c r="B183" s="85" t="e">
        <f>'Activos Consolidados'!#REF!</f>
        <v>#REF!</v>
      </c>
      <c r="C183" s="85" t="e">
        <f>'Activos Consolidados'!#REF!</f>
        <v>#REF!</v>
      </c>
      <c r="D183" s="85" t="e">
        <f>'Activos Consolidados'!#REF!</f>
        <v>#REF!</v>
      </c>
      <c r="E183" s="85" t="e">
        <f>'Activos Consolidados'!#REF!</f>
        <v>#REF!</v>
      </c>
      <c r="F183" s="86" t="e">
        <f>IF('Activos Consolidados'!#REF!="","",'Activos Consolidados'!#REF!)</f>
        <v>#REF!</v>
      </c>
      <c r="G183" s="85" t="e">
        <f>'Activos Consolidados'!#REF!</f>
        <v>#REF!</v>
      </c>
      <c r="H183" s="85" t="e">
        <f>'Activos Consolidados'!#REF!</f>
        <v>#REF!</v>
      </c>
      <c r="I183" s="85" t="e">
        <f>'Activos Consolidados'!#REF!</f>
        <v>#REF!</v>
      </c>
      <c r="J183" s="85" t="e">
        <f>'Activos Consolidados'!#REF!</f>
        <v>#REF!</v>
      </c>
      <c r="K183" s="85" t="e">
        <f>'Activos Consolidados'!#REF!</f>
        <v>#REF!</v>
      </c>
      <c r="L183" s="85" t="e">
        <f>'Activos Consolidados'!#REF!</f>
        <v>#REF!</v>
      </c>
      <c r="M183" s="85" t="e">
        <f>'Activos Consolidados'!#REF!</f>
        <v>#REF!</v>
      </c>
      <c r="N183" s="84" t="e">
        <f>IF('Activos Consolidados'!#REF!="","",'Activos Consolidados'!#REF!)</f>
        <v>#REF!</v>
      </c>
      <c r="O183" s="161" t="e">
        <f>'Activos Consolidados'!#REF!</f>
        <v>#REF!</v>
      </c>
      <c r="P183" t="e">
        <f>'Activos Consolidados'!#REF!</f>
        <v>#REF!</v>
      </c>
    </row>
    <row r="184" spans="1:16" ht="24.75" customHeight="1" x14ac:dyDescent="0.25">
      <c r="A184" s="85" t="e">
        <f>'Activos Consolidados'!#REF!</f>
        <v>#REF!</v>
      </c>
      <c r="B184" s="85" t="e">
        <f>'Activos Consolidados'!#REF!</f>
        <v>#REF!</v>
      </c>
      <c r="C184" s="85" t="e">
        <f>'Activos Consolidados'!#REF!</f>
        <v>#REF!</v>
      </c>
      <c r="D184" s="85" t="e">
        <f>'Activos Consolidados'!#REF!</f>
        <v>#REF!</v>
      </c>
      <c r="E184" s="85" t="e">
        <f>'Activos Consolidados'!#REF!</f>
        <v>#REF!</v>
      </c>
      <c r="F184" s="86" t="e">
        <f>IF('Activos Consolidados'!#REF!="","",'Activos Consolidados'!#REF!)</f>
        <v>#REF!</v>
      </c>
      <c r="G184" s="85" t="e">
        <f>'Activos Consolidados'!#REF!</f>
        <v>#REF!</v>
      </c>
      <c r="H184" s="85" t="e">
        <f>'Activos Consolidados'!#REF!</f>
        <v>#REF!</v>
      </c>
      <c r="I184" s="85" t="e">
        <f>'Activos Consolidados'!#REF!</f>
        <v>#REF!</v>
      </c>
      <c r="J184" s="85" t="e">
        <f>'Activos Consolidados'!#REF!</f>
        <v>#REF!</v>
      </c>
      <c r="K184" s="85" t="e">
        <f>'Activos Consolidados'!#REF!</f>
        <v>#REF!</v>
      </c>
      <c r="L184" s="85" t="e">
        <f>'Activos Consolidados'!#REF!</f>
        <v>#REF!</v>
      </c>
      <c r="M184" s="85" t="e">
        <f>'Activos Consolidados'!#REF!</f>
        <v>#REF!</v>
      </c>
      <c r="N184" s="84" t="e">
        <f>IF('Activos Consolidados'!#REF!="","",'Activos Consolidados'!#REF!)</f>
        <v>#REF!</v>
      </c>
      <c r="O184" s="161" t="e">
        <f>'Activos Consolidados'!#REF!</f>
        <v>#REF!</v>
      </c>
      <c r="P184" t="e">
        <f>'Activos Consolidados'!#REF!</f>
        <v>#REF!</v>
      </c>
    </row>
    <row r="185" spans="1:16" ht="24.75" customHeight="1" x14ac:dyDescent="0.25">
      <c r="A185" s="85" t="e">
        <f>'Activos Consolidados'!#REF!</f>
        <v>#REF!</v>
      </c>
      <c r="B185" s="85" t="e">
        <f>'Activos Consolidados'!#REF!</f>
        <v>#REF!</v>
      </c>
      <c r="C185" s="85" t="e">
        <f>'Activos Consolidados'!#REF!</f>
        <v>#REF!</v>
      </c>
      <c r="D185" s="85" t="e">
        <f>'Activos Consolidados'!#REF!</f>
        <v>#REF!</v>
      </c>
      <c r="E185" s="85" t="e">
        <f>'Activos Consolidados'!#REF!</f>
        <v>#REF!</v>
      </c>
      <c r="F185" s="86" t="e">
        <f>IF('Activos Consolidados'!#REF!="","",'Activos Consolidados'!#REF!)</f>
        <v>#REF!</v>
      </c>
      <c r="G185" s="85" t="e">
        <f>'Activos Consolidados'!#REF!</f>
        <v>#REF!</v>
      </c>
      <c r="H185" s="85" t="e">
        <f>'Activos Consolidados'!#REF!</f>
        <v>#REF!</v>
      </c>
      <c r="I185" s="85" t="e">
        <f>'Activos Consolidados'!#REF!</f>
        <v>#REF!</v>
      </c>
      <c r="J185" s="85" t="e">
        <f>'Activos Consolidados'!#REF!</f>
        <v>#REF!</v>
      </c>
      <c r="K185" s="85" t="e">
        <f>'Activos Consolidados'!#REF!</f>
        <v>#REF!</v>
      </c>
      <c r="L185" s="85" t="e">
        <f>'Activos Consolidados'!#REF!</f>
        <v>#REF!</v>
      </c>
      <c r="M185" s="85" t="e">
        <f>'Activos Consolidados'!#REF!</f>
        <v>#REF!</v>
      </c>
      <c r="N185" s="84" t="e">
        <f>IF('Activos Consolidados'!#REF!="","",'Activos Consolidados'!#REF!)</f>
        <v>#REF!</v>
      </c>
      <c r="O185" s="161" t="e">
        <f>'Activos Consolidados'!#REF!</f>
        <v>#REF!</v>
      </c>
      <c r="P185" t="e">
        <f>'Activos Consolidados'!#REF!</f>
        <v>#REF!</v>
      </c>
    </row>
    <row r="186" spans="1:16" ht="24.75" customHeight="1" x14ac:dyDescent="0.25">
      <c r="A186" s="85" t="str">
        <f>'Activos Consolidados'!G105</f>
        <v>OBLIGACIONES TRIBUTARIAS</v>
      </c>
      <c r="B186" s="85" t="str">
        <f>'Activos Consolidados'!H105</f>
        <v>N/A</v>
      </c>
      <c r="C186" s="85" t="str">
        <f>'Activos Consolidados'!I105</f>
        <v>Carpeta que contiene las declaraciones de Retención en la Fuente mensual y declaración de Rete-ICA bimestral.</v>
      </c>
      <c r="D186" s="85" t="str">
        <f>'Activos Consolidados'!J105</f>
        <v>CASTELLANO</v>
      </c>
      <c r="E186" s="85" t="str">
        <f>'Activos Consolidados'!K105</f>
        <v>ELECTRONICO</v>
      </c>
      <c r="F186" s="86">
        <f>IF('Activos Consolidados'!P105="","",'Activos Consolidados'!P105)</f>
        <v>40850</v>
      </c>
      <c r="G186" s="85" t="str">
        <f>'Activos Consolidados'!R105</f>
        <v xml:space="preserve">CONTABILIDAD </v>
      </c>
      <c r="H186" s="85" t="str">
        <f>'Activos Consolidados'!S105</f>
        <v>CONTABILIDAD
CONTROL INTERNO</v>
      </c>
      <c r="I186" s="85" t="str">
        <f>'Activos Consolidados'!AN105</f>
        <v>2) INFORMACIÓN PÚBLICA CLASIFICADA</v>
      </c>
      <c r="J186" s="85" t="e">
        <f>'Activos Consolidados'!AO105</f>
        <v>#N/A</v>
      </c>
      <c r="K186" s="85" t="e">
        <f>'Activos Consolidados'!AP105</f>
        <v>#N/A</v>
      </c>
      <c r="L186" s="85" t="e">
        <f>'Activos Consolidados'!AQ105</f>
        <v>#N/A</v>
      </c>
      <c r="M186" s="85" t="str">
        <f>'Activos Consolidados'!Z105</f>
        <v>NO APLICA</v>
      </c>
      <c r="N186" s="84">
        <f>IF('Activos Consolidados'!AC105="","",'Activos Consolidados'!AC105)</f>
        <v>45266</v>
      </c>
      <c r="O186" s="161">
        <f>'Activos Consolidados'!AA105</f>
        <v>45657</v>
      </c>
      <c r="P186" t="str">
        <f>'Activos Consolidados'!F105</f>
        <v>INFORMACIÓN</v>
      </c>
    </row>
    <row r="187" spans="1:16" ht="24.75" customHeight="1" x14ac:dyDescent="0.25">
      <c r="A187" s="85" t="str">
        <f>'Activos Consolidados'!G106</f>
        <v>ÓRDENES DE PAGO</v>
      </c>
      <c r="B187" s="85" t="str">
        <f>'Activos Consolidados'!H106</f>
        <v>N/A</v>
      </c>
      <c r="C187" s="85" t="str">
        <f>'Activos Consolidados'!I106</f>
        <v>Es la que hace una persona física o jurídica (ordenante) a su entidad bancaria, para que inmediatamente ponga a disposición de un tercero una cuantía determinada</v>
      </c>
      <c r="D187" s="85" t="str">
        <f>'Activos Consolidados'!J106</f>
        <v>CASTELLANO</v>
      </c>
      <c r="E187" s="85" t="str">
        <f>'Activos Consolidados'!K106</f>
        <v>ELECTRONICO</v>
      </c>
      <c r="F187" s="86">
        <f>IF('Activos Consolidados'!P106="","",'Activos Consolidados'!P106)</f>
        <v>41264</v>
      </c>
      <c r="G187" s="85" t="str">
        <f>'Activos Consolidados'!R106</f>
        <v>SECRETARÍA GENERAL
PAGADURÍA</v>
      </c>
      <c r="H187" s="85" t="str">
        <f>'Activos Consolidados'!S106</f>
        <v>GESTIÓN DOCUMENTAL</v>
      </c>
      <c r="I187" s="85" t="str">
        <f>'Activos Consolidados'!AN106</f>
        <v>2) INFORMACIÓN PÚBLICA CLASIFICADA</v>
      </c>
      <c r="J187" s="85" t="e">
        <f>'Activos Consolidados'!AO106</f>
        <v>#N/A</v>
      </c>
      <c r="K187" s="85" t="e">
        <f>'Activos Consolidados'!AP106</f>
        <v>#N/A</v>
      </c>
      <c r="L187" s="85" t="e">
        <f>'Activos Consolidados'!AQ106</f>
        <v>#N/A</v>
      </c>
      <c r="M187" s="85" t="str">
        <f>'Activos Consolidados'!Z106</f>
        <v>NO APLICA</v>
      </c>
      <c r="N187" s="84">
        <f>IF('Activos Consolidados'!AC106="","",'Activos Consolidados'!AC106)</f>
        <v>45266</v>
      </c>
      <c r="O187" s="161">
        <f>'Activos Consolidados'!AA106</f>
        <v>45657</v>
      </c>
      <c r="P187" t="str">
        <f>'Activos Consolidados'!F106</f>
        <v>INFORMACIÓN</v>
      </c>
    </row>
    <row r="188" spans="1:16" ht="24.75" customHeight="1" x14ac:dyDescent="0.25">
      <c r="A188" s="85" t="str">
        <f>'Activos Consolidados'!G107</f>
        <v>PROGRAMAS MENSUALIZADOS DE CAJA - PAC</v>
      </c>
      <c r="B188" s="85" t="str">
        <f>'Activos Consolidados'!H107</f>
        <v>N/A</v>
      </c>
      <c r="C188" s="85" t="str">
        <f>'Activos Consolidados'!I107</f>
        <v>Documento por el cual se programa, administra, verifica y aprueba el monto máximo mensual de fondos disponibles para el gasto en cualquier entidad financiada con recursos Públicos.</v>
      </c>
      <c r="D188" s="85" t="str">
        <f>'Activos Consolidados'!J107</f>
        <v>CASTELLANO</v>
      </c>
      <c r="E188" s="85" t="str">
        <f>'Activos Consolidados'!K107</f>
        <v>ELECTRONICO</v>
      </c>
      <c r="F188" s="86">
        <f>IF('Activos Consolidados'!P107="","",'Activos Consolidados'!P107)</f>
        <v>41264</v>
      </c>
      <c r="G188" s="85" t="str">
        <f>'Activos Consolidados'!R107</f>
        <v>SECRETARÍA GENERAL
PAGADURÍA</v>
      </c>
      <c r="H188" s="85" t="str">
        <f>'Activos Consolidados'!S107</f>
        <v>GESTIÓN DOCUMENTAL</v>
      </c>
      <c r="I188" s="85" t="str">
        <f>'Activos Consolidados'!AN107</f>
        <v>2) INFORMACIÓN PÚBLICA CLASIFICADA</v>
      </c>
      <c r="J188" s="85" t="e">
        <f>'Activos Consolidados'!AO107</f>
        <v>#N/A</v>
      </c>
      <c r="K188" s="85" t="e">
        <f>'Activos Consolidados'!AP107</f>
        <v>#N/A</v>
      </c>
      <c r="L188" s="85" t="e">
        <f>'Activos Consolidados'!AQ107</f>
        <v>#N/A</v>
      </c>
      <c r="M188" s="85" t="str">
        <f>'Activos Consolidados'!Z107</f>
        <v>NO APLICA</v>
      </c>
      <c r="N188" s="84">
        <f>IF('Activos Consolidados'!AC107="","",'Activos Consolidados'!AC107)</f>
        <v>45266</v>
      </c>
      <c r="O188" s="161">
        <f>'Activos Consolidados'!AA107</f>
        <v>45657</v>
      </c>
      <c r="P188" t="str">
        <f>'Activos Consolidados'!F107</f>
        <v>INFORMACIÓN</v>
      </c>
    </row>
    <row r="189" spans="1:16" ht="24.75" customHeight="1" x14ac:dyDescent="0.25">
      <c r="A189" s="85" t="str">
        <f>'Activos Consolidados'!G108</f>
        <v>TRASLADOS PRESUPUESTALES</v>
      </c>
      <c r="B189" s="85" t="str">
        <f>'Activos Consolidados'!H108</f>
        <v>Traslados presupuestales externos</v>
      </c>
      <c r="C189" s="85" t="str">
        <f>'Activos Consolidados'!I108</f>
        <v>Contiene los documentos por los cuales se traslada el presupuesto de la UPRA a otra Entidad en cumplimiento a las funciones establecidas en el Decreto 4143 de 2011.</v>
      </c>
      <c r="D189" s="85" t="str">
        <f>'Activos Consolidados'!J108</f>
        <v>CASTELLANO</v>
      </c>
      <c r="E189" s="85" t="str">
        <f>'Activos Consolidados'!K108</f>
        <v>ELECTRONICO</v>
      </c>
      <c r="F189" s="86">
        <f>IF('Activos Consolidados'!P108="","",'Activos Consolidados'!P108)</f>
        <v>40850</v>
      </c>
      <c r="G189" s="85" t="str">
        <f>'Activos Consolidados'!R108</f>
        <v xml:space="preserve">
PLANEACIÓN</v>
      </c>
      <c r="H189" s="85" t="str">
        <f>'Activos Consolidados'!S108</f>
        <v>PRESUPUESTO
GESTIÓN DOCUMENTAL</v>
      </c>
      <c r="I189" s="85" t="str">
        <f>'Activos Consolidados'!AN108</f>
        <v>2) INFORMACIÓN PÚBLICA CLASIFICADA</v>
      </c>
      <c r="J189" s="85" t="e">
        <f>'Activos Consolidados'!AO108</f>
        <v>#N/A</v>
      </c>
      <c r="K189" s="85" t="e">
        <f>'Activos Consolidados'!AP108</f>
        <v>#N/A</v>
      </c>
      <c r="L189" s="85" t="e">
        <f>'Activos Consolidados'!AQ108</f>
        <v>#N/A</v>
      </c>
      <c r="M189" s="85" t="str">
        <f>'Activos Consolidados'!Z108</f>
        <v>NO APLICA</v>
      </c>
      <c r="N189" s="84">
        <f>IF('Activos Consolidados'!AC108="","",'Activos Consolidados'!AC108)</f>
        <v>45266</v>
      </c>
      <c r="O189" s="161">
        <f>'Activos Consolidados'!AA108</f>
        <v>45657</v>
      </c>
      <c r="P189" t="str">
        <f>'Activos Consolidados'!F108</f>
        <v>INFORMACIÓN</v>
      </c>
    </row>
    <row r="190" spans="1:16" ht="24.75" customHeight="1" x14ac:dyDescent="0.25">
      <c r="A190" s="85" t="str">
        <f>'Activos Consolidados'!G109</f>
        <v>TRASLADOS PRESUPUESTALES</v>
      </c>
      <c r="B190" s="85" t="str">
        <f>'Activos Consolidados'!H109</f>
        <v>Traslados presupuestales internos</v>
      </c>
      <c r="C190" s="85" t="str">
        <f>'Activos Consolidados'!I109</f>
        <v>Contiene los documentos por los cuales se modifica el presupuesto de la UPRA en cumplimiento a las funciones establecidas en el Decreto 4143 de 2011.</v>
      </c>
      <c r="D190" s="85" t="str">
        <f>'Activos Consolidados'!J109</f>
        <v>CASTELLANO</v>
      </c>
      <c r="E190" s="85" t="str">
        <f>'Activos Consolidados'!K109</f>
        <v>ELECTRONICO</v>
      </c>
      <c r="F190" s="86">
        <f>IF('Activos Consolidados'!P109="","",'Activos Consolidados'!P109)</f>
        <v>40850</v>
      </c>
      <c r="G190" s="85" t="str">
        <f>'Activos Consolidados'!R109</f>
        <v xml:space="preserve">PRESUPUESTO </v>
      </c>
      <c r="H190" s="85" t="str">
        <f>'Activos Consolidados'!S109</f>
        <v>PRESUPUESTO
GESTIÓN DOCUMENTAL</v>
      </c>
      <c r="I190" s="85" t="str">
        <f>'Activos Consolidados'!AN109</f>
        <v>2) INFORMACIÓN PÚBLICA CLASIFICADA</v>
      </c>
      <c r="J190" s="85" t="e">
        <f>'Activos Consolidados'!AO109</f>
        <v>#N/A</v>
      </c>
      <c r="K190" s="85" t="e">
        <f>'Activos Consolidados'!AP109</f>
        <v>#N/A</v>
      </c>
      <c r="L190" s="85" t="e">
        <f>'Activos Consolidados'!AQ109</f>
        <v>#N/A</v>
      </c>
      <c r="M190" s="85" t="str">
        <f>'Activos Consolidados'!Z109</f>
        <v>NO APLICA</v>
      </c>
      <c r="N190" s="84">
        <f>IF('Activos Consolidados'!AC109="","",'Activos Consolidados'!AC109)</f>
        <v>45266</v>
      </c>
      <c r="O190" s="161">
        <f>'Activos Consolidados'!AA109</f>
        <v>45657</v>
      </c>
      <c r="P190" t="str">
        <f>'Activos Consolidados'!F109</f>
        <v>INFORMACIÓN</v>
      </c>
    </row>
    <row r="191" spans="1:16" ht="24.75" customHeight="1" x14ac:dyDescent="0.25">
      <c r="A191" s="85" t="e">
        <f>'Activos Consolidados'!#REF!</f>
        <v>#REF!</v>
      </c>
      <c r="B191" s="85" t="e">
        <f>'Activos Consolidados'!#REF!</f>
        <v>#REF!</v>
      </c>
      <c r="C191" s="85" t="e">
        <f>'Activos Consolidados'!#REF!</f>
        <v>#REF!</v>
      </c>
      <c r="D191" s="85" t="e">
        <f>'Activos Consolidados'!#REF!</f>
        <v>#REF!</v>
      </c>
      <c r="E191" s="85" t="e">
        <f>'Activos Consolidados'!#REF!</f>
        <v>#REF!</v>
      </c>
      <c r="F191" s="86" t="e">
        <f>IF('Activos Consolidados'!#REF!="","",'Activos Consolidados'!#REF!)</f>
        <v>#REF!</v>
      </c>
      <c r="G191" s="85" t="e">
        <f>'Activos Consolidados'!#REF!</f>
        <v>#REF!</v>
      </c>
      <c r="H191" s="85" t="e">
        <f>'Activos Consolidados'!#REF!</f>
        <v>#REF!</v>
      </c>
      <c r="I191" s="85" t="e">
        <f>'Activos Consolidados'!#REF!</f>
        <v>#REF!</v>
      </c>
      <c r="J191" s="85" t="e">
        <f>'Activos Consolidados'!#REF!</f>
        <v>#REF!</v>
      </c>
      <c r="K191" s="85" t="e">
        <f>'Activos Consolidados'!#REF!</f>
        <v>#REF!</v>
      </c>
      <c r="L191" s="85" t="e">
        <f>'Activos Consolidados'!#REF!</f>
        <v>#REF!</v>
      </c>
      <c r="M191" s="85" t="e">
        <f>'Activos Consolidados'!#REF!</f>
        <v>#REF!</v>
      </c>
      <c r="N191" s="84" t="e">
        <f>IF('Activos Consolidados'!#REF!="","",'Activos Consolidados'!#REF!)</f>
        <v>#REF!</v>
      </c>
      <c r="O191" s="161" t="e">
        <f>'Activos Consolidados'!#REF!</f>
        <v>#REF!</v>
      </c>
      <c r="P191" t="e">
        <f>'Activos Consolidados'!#REF!</f>
        <v>#REF!</v>
      </c>
    </row>
    <row r="192" spans="1:16" ht="24.75" customHeight="1" x14ac:dyDescent="0.25">
      <c r="A192" s="85" t="e">
        <f>'Activos Consolidados'!#REF!</f>
        <v>#REF!</v>
      </c>
      <c r="B192" s="85" t="e">
        <f>'Activos Consolidados'!#REF!</f>
        <v>#REF!</v>
      </c>
      <c r="C192" s="85" t="e">
        <f>'Activos Consolidados'!#REF!</f>
        <v>#REF!</v>
      </c>
      <c r="D192" s="85" t="e">
        <f>'Activos Consolidados'!#REF!</f>
        <v>#REF!</v>
      </c>
      <c r="E192" s="85" t="e">
        <f>'Activos Consolidados'!#REF!</f>
        <v>#REF!</v>
      </c>
      <c r="F192" s="86" t="e">
        <f>IF('Activos Consolidados'!#REF!="","",'Activos Consolidados'!#REF!)</f>
        <v>#REF!</v>
      </c>
      <c r="G192" s="85" t="e">
        <f>'Activos Consolidados'!#REF!</f>
        <v>#REF!</v>
      </c>
      <c r="H192" s="85" t="e">
        <f>'Activos Consolidados'!#REF!</f>
        <v>#REF!</v>
      </c>
      <c r="I192" s="85" t="e">
        <f>'Activos Consolidados'!#REF!</f>
        <v>#REF!</v>
      </c>
      <c r="J192" s="85" t="e">
        <f>'Activos Consolidados'!#REF!</f>
        <v>#REF!</v>
      </c>
      <c r="K192" s="85" t="e">
        <f>'Activos Consolidados'!#REF!</f>
        <v>#REF!</v>
      </c>
      <c r="L192" s="85" t="e">
        <f>'Activos Consolidados'!#REF!</f>
        <v>#REF!</v>
      </c>
      <c r="M192" s="85" t="e">
        <f>'Activos Consolidados'!#REF!</f>
        <v>#REF!</v>
      </c>
      <c r="N192" s="84" t="e">
        <f>IF('Activos Consolidados'!#REF!="","",'Activos Consolidados'!#REF!)</f>
        <v>#REF!</v>
      </c>
      <c r="O192" s="161" t="e">
        <f>'Activos Consolidados'!#REF!</f>
        <v>#REF!</v>
      </c>
      <c r="P192" t="e">
        <f>'Activos Consolidados'!#REF!</f>
        <v>#REF!</v>
      </c>
    </row>
    <row r="193" spans="1:16" ht="24.75" customHeight="1" x14ac:dyDescent="0.25">
      <c r="A193" s="85" t="str">
        <f>'Activos Consolidados'!G110</f>
        <v>CERTIFICADOS DE DISPONIBILIDAD PRESUPUESTAL</v>
      </c>
      <c r="B193" s="85" t="str">
        <f>'Activos Consolidados'!H110</f>
        <v>Certificado de disponibilidad presupuestal SIIF</v>
      </c>
      <c r="C193" s="85" t="str">
        <f>'Activos Consolidados'!I110</f>
        <v>Es el documento expedido por el jefe de presupuesto o quien haga sus veces con el cual se garantiza la existencia de apropiación presupuestal disponible y libre de afectación para la generación de compromisos.” En la Unidad.</v>
      </c>
      <c r="D193" s="85" t="str">
        <f>'Activos Consolidados'!J110</f>
        <v>CASTELLANO</v>
      </c>
      <c r="E193" s="85" t="str">
        <f>'Activos Consolidados'!K110</f>
        <v>ELECTRONICO</v>
      </c>
      <c r="F193" s="86">
        <f>IF('Activos Consolidados'!P110="","",'Activos Consolidados'!P110)</f>
        <v>40850</v>
      </c>
      <c r="G193" s="85" t="str">
        <f>'Activos Consolidados'!R110</f>
        <v xml:space="preserve">PRESUPUESTO </v>
      </c>
      <c r="H193" s="85" t="str">
        <f>'Activos Consolidados'!S110</f>
        <v>PRESUPUESTO
GESTIÓN DOCUMENTAL</v>
      </c>
      <c r="I193" s="85" t="str">
        <f>'Activos Consolidados'!AN110</f>
        <v>2) INFORMACIÓN PÚBLICA CLASIFICADA</v>
      </c>
      <c r="J193" s="85" t="e">
        <f>'Activos Consolidados'!AO110</f>
        <v>#N/A</v>
      </c>
      <c r="K193" s="85" t="e">
        <f>'Activos Consolidados'!AP110</f>
        <v>#N/A</v>
      </c>
      <c r="L193" s="85" t="e">
        <f>'Activos Consolidados'!AQ110</f>
        <v>#N/A</v>
      </c>
      <c r="M193" s="85" t="str">
        <f>'Activos Consolidados'!Z110</f>
        <v>NO APLICA</v>
      </c>
      <c r="N193" s="84">
        <f>IF('Activos Consolidados'!AC110="","",'Activos Consolidados'!AC110)</f>
        <v>45266</v>
      </c>
      <c r="O193" s="161">
        <f>'Activos Consolidados'!AA110</f>
        <v>45657</v>
      </c>
      <c r="P193" t="str">
        <f>'Activos Consolidados'!F110</f>
        <v>INFORMACIÓN</v>
      </c>
    </row>
    <row r="194" spans="1:16" ht="24.75" customHeight="1" x14ac:dyDescent="0.25">
      <c r="A194" s="85" t="str">
        <f>'Activos Consolidados'!G111</f>
        <v>CERTIFICADOS DE REGISTRO PRESUPUESTAL</v>
      </c>
      <c r="B194" s="85" t="str">
        <f>'Activos Consolidados'!H111</f>
        <v>Certificado de registro presupuestal SIIF</v>
      </c>
      <c r="C194" s="85" t="str">
        <f>'Activos Consolidados'!I111</f>
        <v>El registro presupuestal es la operación mediante la cual se perfecciona el compromiso y se afecta en forma definitiva la apropiación, garantizando que ésta no será desviada a ningún otro fin. En esta operación se debe indicar claramente el valor y el plazo de las prestaciones a las que haya lugar</v>
      </c>
      <c r="D194" s="85" t="str">
        <f>'Activos Consolidados'!J111</f>
        <v>CASTELLANO</v>
      </c>
      <c r="E194" s="85" t="str">
        <f>'Activos Consolidados'!K111</f>
        <v>ELECTRONICO</v>
      </c>
      <c r="F194" s="86">
        <f>IF('Activos Consolidados'!P111="","",'Activos Consolidados'!P111)</f>
        <v>40850</v>
      </c>
      <c r="G194" s="85" t="str">
        <f>'Activos Consolidados'!R111</f>
        <v xml:space="preserve">PRESUPUESTO </v>
      </c>
      <c r="H194" s="85" t="str">
        <f>'Activos Consolidados'!S111</f>
        <v>PRESUPUESTO
GESTIÓN DOCUMENTAL</v>
      </c>
      <c r="I194" s="85" t="str">
        <f>'Activos Consolidados'!AN111</f>
        <v>2) INFORMACIÓN PÚBLICA CLASIFICADA</v>
      </c>
      <c r="J194" s="85" t="e">
        <f>'Activos Consolidados'!AO111</f>
        <v>#N/A</v>
      </c>
      <c r="K194" s="85" t="e">
        <f>'Activos Consolidados'!AP111</f>
        <v>#N/A</v>
      </c>
      <c r="L194" s="85" t="e">
        <f>'Activos Consolidados'!AQ111</f>
        <v>#N/A</v>
      </c>
      <c r="M194" s="85" t="str">
        <f>'Activos Consolidados'!Z111</f>
        <v>NO APLICA</v>
      </c>
      <c r="N194" s="84">
        <f>IF('Activos Consolidados'!AC111="","",'Activos Consolidados'!AC111)</f>
        <v>45266</v>
      </c>
      <c r="O194" s="161">
        <f>'Activos Consolidados'!AA111</f>
        <v>45657</v>
      </c>
      <c r="P194" t="str">
        <f>'Activos Consolidados'!F111</f>
        <v>INFORMACIÓN</v>
      </c>
    </row>
    <row r="195" spans="1:16" ht="24.75" customHeight="1" x14ac:dyDescent="0.25">
      <c r="A195" s="85" t="str">
        <f>'Activos Consolidados'!G112</f>
        <v>CONCILIACIONES FINANCIERAS</v>
      </c>
      <c r="B195" s="85" t="str">
        <f>'Activos Consolidados'!H112</f>
        <v>N/A</v>
      </c>
      <c r="C195" s="85" t="str">
        <f>'Activos Consolidados'!I112</f>
        <v>La conciliación financiera es el proceso de comparar los movimientos registrados en los libros de contabilidad frente a los asentados en el auxiliar de los proveedores de información y que es remitida para su revisión . El objetivo consiste en determinar si la información coincide para llevar un control preciso de la información.</v>
      </c>
      <c r="D195" s="85" t="str">
        <f>'Activos Consolidados'!J112</f>
        <v>CASTELLANO</v>
      </c>
      <c r="E195" s="85" t="str">
        <f>'Activos Consolidados'!K112</f>
        <v>ELECTRONICO</v>
      </c>
      <c r="F195" s="86">
        <f>IF('Activos Consolidados'!P112="","",'Activos Consolidados'!P112)</f>
        <v>40850</v>
      </c>
      <c r="G195" s="85" t="str">
        <f>'Activos Consolidados'!R112</f>
        <v xml:space="preserve">CONTABILIDAD </v>
      </c>
      <c r="H195" s="85" t="str">
        <f>'Activos Consolidados'!S112</f>
        <v>CONTABILIDAD 
GESTIÓN DOCUMENTAL</v>
      </c>
      <c r="I195" s="85" t="str">
        <f>'Activos Consolidados'!AN112</f>
        <v>2) INFORMACIÓN PÚBLICA CLASIFICADA</v>
      </c>
      <c r="J195" s="85" t="e">
        <f>'Activos Consolidados'!AO112</f>
        <v>#N/A</v>
      </c>
      <c r="K195" s="85" t="e">
        <f>'Activos Consolidados'!AP112</f>
        <v>#N/A</v>
      </c>
      <c r="L195" s="85" t="e">
        <f>'Activos Consolidados'!AQ112</f>
        <v>#N/A</v>
      </c>
      <c r="M195" s="85" t="str">
        <f>'Activos Consolidados'!Z112</f>
        <v>NO APLICA</v>
      </c>
      <c r="N195" s="84">
        <f>IF('Activos Consolidados'!AC112="","",'Activos Consolidados'!AC112)</f>
        <v>45266</v>
      </c>
      <c r="O195" s="161">
        <f>'Activos Consolidados'!AA112</f>
        <v>45657</v>
      </c>
      <c r="P195" t="str">
        <f>'Activos Consolidados'!F112</f>
        <v>INFORMACIÓN</v>
      </c>
    </row>
    <row r="196" spans="1:16" ht="24.75" customHeight="1" x14ac:dyDescent="0.25">
      <c r="A196" s="85" t="str">
        <f>'Activos Consolidados'!G113</f>
        <v>INFORMES</v>
      </c>
      <c r="B196" s="85" t="str">
        <f>'Activos Consolidados'!H113</f>
        <v>Informes contables</v>
      </c>
      <c r="C196" s="85" t="str">
        <f>'Activos Consolidados'!I113</f>
        <v>Los informes contables son cálculos y análisis a nivel profundo del estado financiero de una entidad. Estos pueden ser de un ítem en específico o abarcan información general. Pueden estar presentados en diferentes lapsos de tiempo.</v>
      </c>
      <c r="D196" s="85" t="str">
        <f>'Activos Consolidados'!J113</f>
        <v>CASTELLANO</v>
      </c>
      <c r="E196" s="85" t="str">
        <f>'Activos Consolidados'!K113</f>
        <v>ELECTRONICO</v>
      </c>
      <c r="F196" s="86">
        <f>IF('Activos Consolidados'!P113="","",'Activos Consolidados'!P113)</f>
        <v>40850</v>
      </c>
      <c r="G196" s="85" t="str">
        <f>'Activos Consolidados'!R113</f>
        <v xml:space="preserve">CONTABILIDAD </v>
      </c>
      <c r="H196" s="85" t="str">
        <f>'Activos Consolidados'!S113</f>
        <v>CONTABILIDAD 
GESTIÓN DOCUMENTAL</v>
      </c>
      <c r="I196" s="85" t="str">
        <f>'Activos Consolidados'!AN113</f>
        <v>1) INFORMACIÓN PÚBLICA</v>
      </c>
      <c r="J196" s="85" t="str">
        <f>'Activos Consolidados'!AO113</f>
        <v>LEY 527 ARTÍCULO 27 Y 28
ARTÍCULO  27. "TODAS LAS PERSONAS TIENEN DERECHO A CONSULTAR LOS DOCUMENTOS DE ARCHIVOS PÚBLICOS Y A QUE SE LES EXPIDA COPIA DE LOS MISMOS, SIEMPRE QUE DICHOS DOCUMENTOS NO TENGAN CARÁCTER RESERVADO CONFORME A LA CONSTITUCIÓN O A LA LEY."</v>
      </c>
      <c r="K196" s="85" t="str">
        <f>'Activos Consolidados'!AP113</f>
        <v>LEY 527 ARTÍCULO 27 Y 28
ARTÍCULO  27. "TODAS LAS PERSONAS TIENEN DERECHO A CONSULTAR LOS DOCUMENTOS DE ARCHIVOS PÚBLICOS Y A QUE SE LES EXPIDA COPIA DE LOS MISMOS, SIEMPRE QUE DICHOS DOCUMENTOS NO TENGAN CARÁCTER RESERVADO CONFORME A LA CONSTITUCIÓN O A LA LEY."</v>
      </c>
      <c r="L196" s="85" t="str">
        <f>'Activos Consolidados'!AQ113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96" s="85" t="str">
        <f>'Activos Consolidados'!Z113</f>
        <v>NO APLICA</v>
      </c>
      <c r="N196" s="84">
        <f>IF('Activos Consolidados'!AC113="","",'Activos Consolidados'!AC113)</f>
        <v>45266</v>
      </c>
      <c r="O196" s="161">
        <f>'Activos Consolidados'!AA113</f>
        <v>45657</v>
      </c>
      <c r="P196" t="str">
        <f>'Activos Consolidados'!F113</f>
        <v>INFORMACIÓN</v>
      </c>
    </row>
    <row r="197" spans="1:16" ht="24.75" customHeight="1" x14ac:dyDescent="0.25">
      <c r="A197" s="85" t="str">
        <f>'Activos Consolidados'!G114</f>
        <v>VIGENCIAS FUTURAS</v>
      </c>
      <c r="B197" s="85" t="str">
        <f>'Activos Consolidados'!H114</f>
        <v>Vigencias futuras</v>
      </c>
      <c r="C197" s="85" t="str">
        <f>'Activos Consolidados'!I114</f>
        <v>Son aquellas donde la ejecución del contrato se inicia afectando el presupuesto de la vigencia en curso y el objeto del compromiso continúa llevándose a cabo en una vigencia futura autorizada.</v>
      </c>
      <c r="D197" s="85" t="str">
        <f>'Activos Consolidados'!J114</f>
        <v>CASTELLANO</v>
      </c>
      <c r="E197" s="85" t="str">
        <f>'Activos Consolidados'!K114</f>
        <v>ELECTRONICO</v>
      </c>
      <c r="F197" s="86">
        <f>IF('Activos Consolidados'!P114="","",'Activos Consolidados'!P114)</f>
        <v>40850</v>
      </c>
      <c r="G197" s="85" t="str">
        <f>'Activos Consolidados'!R114</f>
        <v xml:space="preserve">PRESUPUESTO </v>
      </c>
      <c r="H197" s="85" t="str">
        <f>'Activos Consolidados'!S114</f>
        <v>PRESUPUESTO
GESTIÓN DOCUMENTAL</v>
      </c>
      <c r="I197" s="85" t="str">
        <f>'Activos Consolidados'!AN114</f>
        <v>2) INFORMACIÓN PÚBLICA CLASIFICADA</v>
      </c>
      <c r="J197" s="85" t="e">
        <f>'Activos Consolidados'!AO114</f>
        <v>#N/A</v>
      </c>
      <c r="K197" s="85" t="e">
        <f>'Activos Consolidados'!AP114</f>
        <v>#N/A</v>
      </c>
      <c r="L197" s="85" t="e">
        <f>'Activos Consolidados'!AQ114</f>
        <v>#N/A</v>
      </c>
      <c r="M197" s="85" t="str">
        <f>'Activos Consolidados'!Z114</f>
        <v>NO APLICA</v>
      </c>
      <c r="N197" s="84">
        <f>IF('Activos Consolidados'!AC114="","",'Activos Consolidados'!AC114)</f>
        <v>45266</v>
      </c>
      <c r="O197" s="161">
        <f>'Activos Consolidados'!AA114</f>
        <v>45657</v>
      </c>
      <c r="P197" t="str">
        <f>'Activos Consolidados'!F114</f>
        <v>INFORMACIÓN</v>
      </c>
    </row>
    <row r="198" spans="1:16" ht="24.75" customHeight="1" x14ac:dyDescent="0.25">
      <c r="A198" s="85" t="str">
        <f>'Activos Consolidados'!G115</f>
        <v>INFORMES</v>
      </c>
      <c r="B198" s="85" t="str">
        <f>'Activos Consolidados'!H115</f>
        <v>Informe de ejecución presupuestal y de PAC</v>
      </c>
      <c r="C198" s="85" t="str">
        <f>'Activos Consolidados'!I115</f>
        <v xml:space="preserve">Informe que indica la ejecución del Presupuesto de la Entidad. </v>
      </c>
      <c r="D198" s="85" t="str">
        <f>'Activos Consolidados'!J115</f>
        <v>CASTELLANO</v>
      </c>
      <c r="E198" s="85" t="str">
        <f>'Activos Consolidados'!K115</f>
        <v>ELECTRONICO</v>
      </c>
      <c r="F198" s="86">
        <f>IF('Activos Consolidados'!P115="","",'Activos Consolidados'!P115)</f>
        <v>40850</v>
      </c>
      <c r="G198" s="85" t="str">
        <f>'Activos Consolidados'!R115</f>
        <v>PRESUPUESTO 
PAGADURÍA</v>
      </c>
      <c r="H198" s="85" t="str">
        <f>'Activos Consolidados'!S115</f>
        <v>PRESUPUESTO 
PAGADURÍA
GESTIÓN DOCUMENTAL</v>
      </c>
      <c r="I198" s="85" t="str">
        <f>'Activos Consolidados'!AN115</f>
        <v>1) INFORMACIÓN PÚBLICA</v>
      </c>
      <c r="J198" s="85" t="str">
        <f>'Activos Consolidados'!AO115</f>
        <v>LEY 527 ARTÍCULO 27 Y 28
ARTÍCULO  27. "TODAS LAS PERSONAS TIENEN DERECHO A CONSULTAR LOS DOCUMENTOS DE ARCHIVOS PÚBLICOS Y A QUE SE LES EXPIDA COPIA DE LOS MISMOS, SIEMPRE QUE DICHOS DOCUMENTOS NO TENGAN CARÁCTER RESERVADO CONFORME A LA CONSTITUCIÓN O A LA LEY."</v>
      </c>
      <c r="K198" s="85" t="str">
        <f>'Activos Consolidados'!AP115</f>
        <v>LEY 527 ARTÍCULO 27 Y 28
ARTÍCULO  27. "TODAS LAS PERSONAS TIENEN DERECHO A CONSULTAR LOS DOCUMENTOS DE ARCHIVOS PÚBLICOS Y A QUE SE LES EXPIDA COPIA DE LOS MISMOS, SIEMPRE QUE DICHOS DOCUMENTOS NO TENGAN CARÁCTER RESERVADO CONFORME A LA CONSTITUCIÓN O A LA LEY."</v>
      </c>
      <c r="L198" s="85" t="str">
        <f>'Activos Consolidados'!AQ115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98" s="85" t="str">
        <f>'Activos Consolidados'!Z115</f>
        <v>NO APLICA</v>
      </c>
      <c r="N198" s="84">
        <f>IF('Activos Consolidados'!AC115="","",'Activos Consolidados'!AC115)</f>
        <v>45266</v>
      </c>
      <c r="O198" s="161">
        <f>'Activos Consolidados'!AA115</f>
        <v>45657</v>
      </c>
      <c r="P198" t="str">
        <f>'Activos Consolidados'!F115</f>
        <v>INFORMACIÓN</v>
      </c>
    </row>
    <row r="199" spans="1:16" ht="24.75" customHeight="1" x14ac:dyDescent="0.25">
      <c r="A199" s="85" t="e">
        <f>'Activos Consolidados'!#REF!</f>
        <v>#REF!</v>
      </c>
      <c r="B199" s="85" t="e">
        <f>'Activos Consolidados'!#REF!</f>
        <v>#REF!</v>
      </c>
      <c r="C199" s="85" t="e">
        <f>'Activos Consolidados'!#REF!</f>
        <v>#REF!</v>
      </c>
      <c r="D199" s="85" t="e">
        <f>'Activos Consolidados'!#REF!</f>
        <v>#REF!</v>
      </c>
      <c r="E199" s="85" t="e">
        <f>'Activos Consolidados'!#REF!</f>
        <v>#REF!</v>
      </c>
      <c r="F199" s="86" t="e">
        <f>IF('Activos Consolidados'!#REF!="","",'Activos Consolidados'!#REF!)</f>
        <v>#REF!</v>
      </c>
      <c r="G199" s="85" t="e">
        <f>'Activos Consolidados'!#REF!</f>
        <v>#REF!</v>
      </c>
      <c r="H199" s="85" t="e">
        <f>'Activos Consolidados'!#REF!</f>
        <v>#REF!</v>
      </c>
      <c r="I199" s="85" t="e">
        <f>'Activos Consolidados'!#REF!</f>
        <v>#REF!</v>
      </c>
      <c r="J199" s="85" t="e">
        <f>'Activos Consolidados'!#REF!</f>
        <v>#REF!</v>
      </c>
      <c r="K199" s="85" t="e">
        <f>'Activos Consolidados'!#REF!</f>
        <v>#REF!</v>
      </c>
      <c r="L199" s="85" t="e">
        <f>'Activos Consolidados'!#REF!</f>
        <v>#REF!</v>
      </c>
      <c r="M199" s="85" t="e">
        <f>'Activos Consolidados'!#REF!</f>
        <v>#REF!</v>
      </c>
      <c r="N199" s="84" t="e">
        <f>IF('Activos Consolidados'!#REF!="","",'Activos Consolidados'!#REF!)</f>
        <v>#REF!</v>
      </c>
      <c r="O199" s="161" t="e">
        <f>'Activos Consolidados'!#REF!</f>
        <v>#REF!</v>
      </c>
      <c r="P199" t="e">
        <f>'Activos Consolidados'!#REF!</f>
        <v>#REF!</v>
      </c>
    </row>
    <row r="200" spans="1:16" ht="24.75" customHeight="1" x14ac:dyDescent="0.25">
      <c r="A200" s="85" t="str">
        <f>'Activos Consolidados'!G119</f>
        <v>CONCEPTOS</v>
      </c>
      <c r="B200" s="85" t="str">
        <f>'Activos Consolidados'!H119</f>
        <v>Conceptos Jurídicos</v>
      </c>
      <c r="C200" s="85" t="str">
        <f>'Activos Consolidados'!I119</f>
        <v>Conjunto de los documentos que cuentan con opiniones, juicios o respuestas de importancia jurídica y legal para el sector agropecuario, entre otros aspectos.</v>
      </c>
      <c r="D200" s="85" t="str">
        <f>'Activos Consolidados'!J119</f>
        <v>CASTELLANO</v>
      </c>
      <c r="E200" s="85" t="str">
        <f>'Activos Consolidados'!K119</f>
        <v>ELECTRÓNICO</v>
      </c>
      <c r="F200" s="86" t="str">
        <f>IF('Activos Consolidados'!P119="","",'Activos Consolidados'!P119)</f>
        <v>01/01/2012</v>
      </c>
      <c r="G200" s="85" t="str">
        <f>'Activos Consolidados'!R119</f>
        <v>ASESORÍA JURIDICA</v>
      </c>
      <c r="H200" s="85" t="str">
        <f>'Activos Consolidados'!S119</f>
        <v>ASESORÍA JURIDICA
GESTIÓN DOCUMENTAL</v>
      </c>
      <c r="I200" s="85" t="str">
        <f>'Activos Consolidados'!AN119</f>
        <v>3) INFORMACIÓN PÚBLICA RESERVADA</v>
      </c>
      <c r="J200" s="85" t="e">
        <f>'Activos Consolidados'!AO119</f>
        <v>#N/A</v>
      </c>
      <c r="K200" s="85" t="e">
        <f>'Activos Consolidados'!AP119</f>
        <v>#N/A</v>
      </c>
      <c r="L200" s="85" t="e">
        <f>'Activos Consolidados'!AQ119</f>
        <v>#N/A</v>
      </c>
      <c r="M200" s="85" t="str">
        <f>'Activos Consolidados'!Z119</f>
        <v>NO APLICA</v>
      </c>
      <c r="N200" s="84">
        <f>IF('Activos Consolidados'!AC119="","",'Activos Consolidados'!AC119)</f>
        <v>45266</v>
      </c>
      <c r="O200" s="161">
        <f>'Activos Consolidados'!AA119</f>
        <v>45657</v>
      </c>
      <c r="P200" t="str">
        <f>'Activos Consolidados'!F119</f>
        <v>INFORMACIÓN</v>
      </c>
    </row>
    <row r="201" spans="1:16" ht="24.75" customHeight="1" x14ac:dyDescent="0.25">
      <c r="A201" s="85" t="str">
        <f>'Activos Consolidados'!G120</f>
        <v>ACCIONES JUDICIALES</v>
      </c>
      <c r="B201" s="85" t="str">
        <f>'Activos Consolidados'!H120</f>
        <v>Acciones de cumplimiento</v>
      </c>
      <c r="C201" s="85" t="str">
        <f>'Activos Consolidados'!I120</f>
        <v>Documentos producidos y recibidos dentro de las Acciones de Cumplimiento.</v>
      </c>
      <c r="D201" s="85" t="str">
        <f>'Activos Consolidados'!J120</f>
        <v>CASTELLANO</v>
      </c>
      <c r="E201" s="85" t="str">
        <f>'Activos Consolidados'!K120</f>
        <v>ELECTRÓNICO</v>
      </c>
      <c r="F201" s="86" t="str">
        <f>IF('Activos Consolidados'!P120="","",'Activos Consolidados'!P120)</f>
        <v>A la fecha no se ha generado información relacionada con este activo</v>
      </c>
      <c r="G201" s="85" t="str">
        <f>'Activos Consolidados'!R120</f>
        <v>ASESORÍA JURIDICA</v>
      </c>
      <c r="H201" s="85" t="str">
        <f>'Activos Consolidados'!S120</f>
        <v>ASESORÍA JURIDICA
GESTIÓN DOCUMENTAL</v>
      </c>
      <c r="I201" s="85" t="str">
        <f>'Activos Consolidados'!AN120</f>
        <v>3) INFORMACIÓN PÚBLICA RESERVADA</v>
      </c>
      <c r="J201" s="85" t="e">
        <f>'Activos Consolidados'!AO120</f>
        <v>#N/A</v>
      </c>
      <c r="K201" s="85" t="e">
        <f>'Activos Consolidados'!AP120</f>
        <v>#N/A</v>
      </c>
      <c r="L201" s="85" t="e">
        <f>'Activos Consolidados'!AQ120</f>
        <v>#N/A</v>
      </c>
      <c r="M201" s="85" t="str">
        <f>'Activos Consolidados'!Z120</f>
        <v>TOTAL</v>
      </c>
      <c r="N201" s="84">
        <f>IF('Activos Consolidados'!AC120="","",'Activos Consolidados'!AC120)</f>
        <v>45266</v>
      </c>
      <c r="O201" s="161">
        <f>'Activos Consolidados'!AA120</f>
        <v>45657</v>
      </c>
      <c r="P201" t="str">
        <f>'Activos Consolidados'!F120</f>
        <v>INFORMACIÓN</v>
      </c>
    </row>
    <row r="202" spans="1:16" ht="24.75" customHeight="1" x14ac:dyDescent="0.25">
      <c r="A202" s="85" t="str">
        <f>'Activos Consolidados'!G121</f>
        <v>ACCIONES CONSTITUCIONALES</v>
      </c>
      <c r="B202" s="85" t="str">
        <f>'Activos Consolidados'!H121</f>
        <v>Acciones de tutela</v>
      </c>
      <c r="C202" s="85" t="str">
        <f>'Activos Consolidados'!I121</f>
        <v>Documentos producidos y recibidos dentro de las Acciones de Tutela.</v>
      </c>
      <c r="D202" s="85" t="str">
        <f>'Activos Consolidados'!J121</f>
        <v>CASTELLANO</v>
      </c>
      <c r="E202" s="85" t="str">
        <f>'Activos Consolidados'!K121</f>
        <v>ELECTRÓNICO</v>
      </c>
      <c r="F202" s="86">
        <f>IF('Activos Consolidados'!P121="","",'Activos Consolidados'!P121)</f>
        <v>43435</v>
      </c>
      <c r="G202" s="85" t="str">
        <f>'Activos Consolidados'!R121</f>
        <v>ASESORÍA JURIDICA</v>
      </c>
      <c r="H202" s="85" t="str">
        <f>'Activos Consolidados'!S121</f>
        <v>ASESORÍA JURIDICA
SERVICIOS TECNOLÓGICOS</v>
      </c>
      <c r="I202" s="85" t="str">
        <f>'Activos Consolidados'!AN121</f>
        <v>3) INFORMACIÓN PÚBLICA RESERVADA</v>
      </c>
      <c r="J202" s="85" t="e">
        <f>'Activos Consolidados'!AO121</f>
        <v>#N/A</v>
      </c>
      <c r="K202" s="85" t="e">
        <f>'Activos Consolidados'!AP121</f>
        <v>#N/A</v>
      </c>
      <c r="L202" s="85" t="e">
        <f>'Activos Consolidados'!AQ121</f>
        <v>#N/A</v>
      </c>
      <c r="M202" s="85" t="str">
        <f>'Activos Consolidados'!Z121</f>
        <v>TOTAL</v>
      </c>
      <c r="N202" s="84">
        <f>IF('Activos Consolidados'!AC121="","",'Activos Consolidados'!AC121)</f>
        <v>45266</v>
      </c>
      <c r="O202" s="161">
        <f>'Activos Consolidados'!AA121</f>
        <v>45657</v>
      </c>
      <c r="P202" t="str">
        <f>'Activos Consolidados'!F121</f>
        <v>INFORMACIÓN</v>
      </c>
    </row>
    <row r="203" spans="1:16" ht="24.75" customHeight="1" x14ac:dyDescent="0.25">
      <c r="A203" s="85" t="str">
        <f>'Activos Consolidados'!G122</f>
        <v>ACCIONES CONSTITUCIONALES</v>
      </c>
      <c r="B203" s="85" t="str">
        <f>'Activos Consolidados'!H122</f>
        <v>Acciones populares</v>
      </c>
      <c r="C203" s="85" t="str">
        <f>'Activos Consolidados'!I122</f>
        <v>Documentos producidos y recibidos dentro de las Acciones Populares.</v>
      </c>
      <c r="D203" s="85" t="str">
        <f>'Activos Consolidados'!J122</f>
        <v>CASTELLANO</v>
      </c>
      <c r="E203" s="85" t="str">
        <f>'Activos Consolidados'!K122</f>
        <v>ELECTRÓNICO</v>
      </c>
      <c r="F203" s="86" t="str">
        <f>IF('Activos Consolidados'!P122="","",'Activos Consolidados'!P122)</f>
        <v>08/10/2020</v>
      </c>
      <c r="G203" s="85" t="str">
        <f>'Activos Consolidados'!R122</f>
        <v>ASESORÍA JURIDICA</v>
      </c>
      <c r="H203" s="85" t="str">
        <f>'Activos Consolidados'!S122</f>
        <v>ASESORÍA JURIDICA
SERVICIOS TECNOLÓGICOS</v>
      </c>
      <c r="I203" s="85" t="str">
        <f>'Activos Consolidados'!AN122</f>
        <v>3) INFORMACIÓN PÚBLICA RESERVADA</v>
      </c>
      <c r="J203" s="85" t="e">
        <f>'Activos Consolidados'!AO122</f>
        <v>#N/A</v>
      </c>
      <c r="K203" s="85" t="e">
        <f>'Activos Consolidados'!AP122</f>
        <v>#N/A</v>
      </c>
      <c r="L203" s="85" t="e">
        <f>'Activos Consolidados'!AQ122</f>
        <v>#N/A</v>
      </c>
      <c r="M203" s="85" t="str">
        <f>'Activos Consolidados'!Z122</f>
        <v>TOTAL</v>
      </c>
      <c r="N203" s="84">
        <f>IF('Activos Consolidados'!AC122="","",'Activos Consolidados'!AC122)</f>
        <v>45266</v>
      </c>
      <c r="O203" s="161">
        <f>'Activos Consolidados'!AA122</f>
        <v>45657</v>
      </c>
      <c r="P203" t="str">
        <f>'Activos Consolidados'!F122</f>
        <v>INFORMACIÓN</v>
      </c>
    </row>
    <row r="204" spans="1:16" ht="24.75" customHeight="1" x14ac:dyDescent="0.25">
      <c r="A204" s="85" t="str">
        <f>'Activos Consolidados'!G123</f>
        <v>PROCESOS JUDICIALES</v>
      </c>
      <c r="B204" s="85" t="str">
        <f>'Activos Consolidados'!H123</f>
        <v>Procesos civiles</v>
      </c>
      <c r="C204" s="85" t="str">
        <f>'Activos Consolidados'!I123</f>
        <v>Documentos producidos y recibidos dentro de procesos civiles</v>
      </c>
      <c r="D204" s="85" t="str">
        <f>'Activos Consolidados'!J123</f>
        <v>CASTELLANO</v>
      </c>
      <c r="E204" s="85" t="str">
        <f>'Activos Consolidados'!K123</f>
        <v>ELECTRÓNICO</v>
      </c>
      <c r="F204" s="86" t="str">
        <f>IF('Activos Consolidados'!P123="","",'Activos Consolidados'!P123)</f>
        <v>A la fecha no se ha generado información relacionada con este activo</v>
      </c>
      <c r="G204" s="85" t="str">
        <f>'Activos Consolidados'!R123</f>
        <v>ASESORÍA JURIDICA</v>
      </c>
      <c r="H204" s="85" t="str">
        <f>'Activos Consolidados'!S123</f>
        <v>ASESORÍA JURIDICA
SERVICIOS TECNOLÓGICOS</v>
      </c>
      <c r="I204" s="85" t="str">
        <f>'Activos Consolidados'!AN123</f>
        <v>3) INFORMACIÓN PÚBLICA RESERVADA</v>
      </c>
      <c r="J204" s="85" t="e">
        <f>'Activos Consolidados'!AO123</f>
        <v>#N/A</v>
      </c>
      <c r="K204" s="85" t="e">
        <f>'Activos Consolidados'!AP123</f>
        <v>#N/A</v>
      </c>
      <c r="L204" s="85" t="e">
        <f>'Activos Consolidados'!AQ123</f>
        <v>#N/A</v>
      </c>
      <c r="M204" s="85" t="str">
        <f>'Activos Consolidados'!Z123</f>
        <v>TOTAL</v>
      </c>
      <c r="N204" s="84">
        <f>IF('Activos Consolidados'!AC123="","",'Activos Consolidados'!AC123)</f>
        <v>45266</v>
      </c>
      <c r="O204" s="161">
        <f>'Activos Consolidados'!AA123</f>
        <v>45657</v>
      </c>
      <c r="P204" t="str">
        <f>'Activos Consolidados'!F123</f>
        <v>INFORMACIÓN</v>
      </c>
    </row>
    <row r="205" spans="1:16" ht="24.75" customHeight="1" x14ac:dyDescent="0.25">
      <c r="A205" s="85" t="str">
        <f>'Activos Consolidados'!G124</f>
        <v>ACCIONES CONSTITUCIONALES</v>
      </c>
      <c r="B205" s="85" t="str">
        <f>'Activos Consolidados'!H124</f>
        <v>Acciones contenciosas</v>
      </c>
      <c r="C205" s="85" t="str">
        <f>'Activos Consolidados'!I124</f>
        <v>Documentos producidos y recibidos dentro de las acciones  Contenciosas Administrativas</v>
      </c>
      <c r="D205" s="85" t="str">
        <f>'Activos Consolidados'!J124</f>
        <v>CASTELLANO</v>
      </c>
      <c r="E205" s="85" t="str">
        <f>'Activos Consolidados'!K124</f>
        <v>ELECTRÓNICO</v>
      </c>
      <c r="F205" s="86" t="str">
        <f>IF('Activos Consolidados'!P124="","",'Activos Consolidados'!P124)</f>
        <v>01/03/2019</v>
      </c>
      <c r="G205" s="85" t="str">
        <f>'Activos Consolidados'!R124</f>
        <v>ASESORÍA JURIDICA</v>
      </c>
      <c r="H205" s="85" t="str">
        <f>'Activos Consolidados'!S124</f>
        <v>ASESORÍA JURIDICA
SERVICIOS TECNOLÓGICOS</v>
      </c>
      <c r="I205" s="85" t="str">
        <f>'Activos Consolidados'!AN124</f>
        <v>3) INFORMACIÓN PÚBLICA RESERVADA</v>
      </c>
      <c r="J205" s="85" t="e">
        <f>'Activos Consolidados'!AO124</f>
        <v>#N/A</v>
      </c>
      <c r="K205" s="85" t="e">
        <f>'Activos Consolidados'!AP124</f>
        <v>#N/A</v>
      </c>
      <c r="L205" s="85" t="e">
        <f>'Activos Consolidados'!AQ124</f>
        <v>#N/A</v>
      </c>
      <c r="M205" s="85" t="str">
        <f>'Activos Consolidados'!Z124</f>
        <v>TOTAL</v>
      </c>
      <c r="N205" s="84">
        <f>IF('Activos Consolidados'!AC124="","",'Activos Consolidados'!AC124)</f>
        <v>45266</v>
      </c>
      <c r="O205" s="161">
        <f>'Activos Consolidados'!AA124</f>
        <v>45657</v>
      </c>
      <c r="P205" t="str">
        <f>'Activos Consolidados'!F124</f>
        <v>INFORMACIÓN</v>
      </c>
    </row>
    <row r="206" spans="1:16" ht="24.75" customHeight="1" x14ac:dyDescent="0.25">
      <c r="A206" s="85" t="str">
        <f>'Activos Consolidados'!G125</f>
        <v>ACCIONES CONSTITUCIONALES</v>
      </c>
      <c r="B206" s="85" t="str">
        <f>'Activos Consolidados'!H125</f>
        <v>Acciones de grupo</v>
      </c>
      <c r="C206" s="85" t="str">
        <f>'Activos Consolidados'!I125</f>
        <v>Documentos producidos y recibidos dentro de las Acciones de Grupo.</v>
      </c>
      <c r="D206" s="85" t="str">
        <f>'Activos Consolidados'!J125</f>
        <v>CASTELLANO</v>
      </c>
      <c r="E206" s="85" t="str">
        <f>'Activos Consolidados'!K125</f>
        <v>ELECTRÓNICO</v>
      </c>
      <c r="F206" s="86" t="str">
        <f>IF('Activos Consolidados'!P125="","",'Activos Consolidados'!P125)</f>
        <v>A la fecha no se ha generado información relacionada con este activo</v>
      </c>
      <c r="G206" s="85" t="str">
        <f>'Activos Consolidados'!R125</f>
        <v>ASESORÍA JURIDICA</v>
      </c>
      <c r="H206" s="85" t="str">
        <f>'Activos Consolidados'!S125</f>
        <v>ASESORÍA JURIDICA
SERVICIOS TECNOLÓGICOS</v>
      </c>
      <c r="I206" s="85" t="str">
        <f>'Activos Consolidados'!AN125</f>
        <v>3) INFORMACIÓN PÚBLICA RESERVADA</v>
      </c>
      <c r="J206" s="85" t="e">
        <f>'Activos Consolidados'!AO125</f>
        <v>#N/A</v>
      </c>
      <c r="K206" s="85" t="e">
        <f>'Activos Consolidados'!AP125</f>
        <v>#N/A</v>
      </c>
      <c r="L206" s="85" t="e">
        <f>'Activos Consolidados'!AQ125</f>
        <v>#N/A</v>
      </c>
      <c r="M206" s="85" t="str">
        <f>'Activos Consolidados'!Z125</f>
        <v>TOTAL</v>
      </c>
      <c r="N206" s="84">
        <f>IF('Activos Consolidados'!AC125="","",'Activos Consolidados'!AC125)</f>
        <v>45266</v>
      </c>
      <c r="O206" s="161">
        <f>'Activos Consolidados'!AA125</f>
        <v>45657</v>
      </c>
      <c r="P206" t="str">
        <f>'Activos Consolidados'!F125</f>
        <v>INFORMACIÓN</v>
      </c>
    </row>
    <row r="207" spans="1:16" ht="24.75" customHeight="1" x14ac:dyDescent="0.25">
      <c r="A207" s="85" t="str">
        <f>'Activos Consolidados'!G126</f>
        <v>ACCIONES CONSTITUCIONALES</v>
      </c>
      <c r="B207" s="85" t="str">
        <f>'Activos Consolidados'!H126</f>
        <v>Acción restitución de tierras</v>
      </c>
      <c r="C207" s="85" t="str">
        <f>'Activos Consolidados'!I126</f>
        <v>Documentos producidos y recibidos dentro de las Acciones de Restitución de Tierras.</v>
      </c>
      <c r="D207" s="85" t="str">
        <f>'Activos Consolidados'!J126</f>
        <v>CASTELLANO</v>
      </c>
      <c r="E207" s="85" t="str">
        <f>'Activos Consolidados'!K126</f>
        <v>ELECTRÓNICO</v>
      </c>
      <c r="F207" s="86" t="str">
        <f>IF('Activos Consolidados'!P126="","",'Activos Consolidados'!P126)</f>
        <v>14/08/2018</v>
      </c>
      <c r="G207" s="85" t="str">
        <f>'Activos Consolidados'!R126</f>
        <v>ASESORÍA JURIDICA</v>
      </c>
      <c r="H207" s="85" t="str">
        <f>'Activos Consolidados'!S126</f>
        <v>ASESORÍA JURIDICA
SERVICIOS TECNOLÓGICOS</v>
      </c>
      <c r="I207" s="85" t="str">
        <f>'Activos Consolidados'!AN126</f>
        <v>3) INFORMACIÓN PÚBLICA RESERVADA</v>
      </c>
      <c r="J207" s="85" t="e">
        <f>'Activos Consolidados'!AO126</f>
        <v>#N/A</v>
      </c>
      <c r="K207" s="85" t="e">
        <f>'Activos Consolidados'!AP126</f>
        <v>#N/A</v>
      </c>
      <c r="L207" s="85" t="e">
        <f>'Activos Consolidados'!AQ126</f>
        <v>#N/A</v>
      </c>
      <c r="M207" s="85" t="str">
        <f>'Activos Consolidados'!Z126</f>
        <v>TOTAL</v>
      </c>
      <c r="N207" s="84">
        <f>IF('Activos Consolidados'!AC126="","",'Activos Consolidados'!AC126)</f>
        <v>45266</v>
      </c>
      <c r="O207" s="161">
        <f>'Activos Consolidados'!AA126</f>
        <v>45657</v>
      </c>
      <c r="P207" t="str">
        <f>'Activos Consolidados'!F126</f>
        <v>INFORMACIÓN</v>
      </c>
    </row>
    <row r="208" spans="1:16" ht="24.75" customHeight="1" x14ac:dyDescent="0.25">
      <c r="A208" s="85" t="str">
        <f>'Activos Consolidados'!G127</f>
        <v>ACTAS</v>
      </c>
      <c r="B208" s="85" t="str">
        <f>'Activos Consolidados'!H127</f>
        <v>Actas del comité de conciliación</v>
      </c>
      <c r="C208" s="85" t="str">
        <f>'Activos Consolidados'!I127</f>
        <v>Documento en el que se relacionan los temas tratados y las decisiones adoptadas por el Comité de Conciliación, dentro de los procesos judiciales y extrajudiciales.</v>
      </c>
      <c r="D208" s="85" t="str">
        <f>'Activos Consolidados'!J127</f>
        <v>CASTELLANO</v>
      </c>
      <c r="E208" s="85" t="str">
        <f>'Activos Consolidados'!K127</f>
        <v>ELECTRÓNICO</v>
      </c>
      <c r="F208" s="86" t="str">
        <f>IF('Activos Consolidados'!P127="","",'Activos Consolidados'!P127)</f>
        <v>27/01/2017</v>
      </c>
      <c r="G208" s="85" t="str">
        <f>'Activos Consolidados'!R127</f>
        <v>ASESORÍA JURIDICA</v>
      </c>
      <c r="H208" s="85" t="str">
        <f>'Activos Consolidados'!S127</f>
        <v>ASESORÍA JURIDICA
SERVICIOS TECNOLÓGICOS</v>
      </c>
      <c r="I208" s="85" t="str">
        <f>'Activos Consolidados'!AN127</f>
        <v>2) INFORMACIÓN PÚBLICA CLASIFICADA</v>
      </c>
      <c r="J208" s="85" t="e">
        <f>'Activos Consolidados'!AO127</f>
        <v>#N/A</v>
      </c>
      <c r="K208" s="85" t="e">
        <f>'Activos Consolidados'!AP127</f>
        <v>#N/A</v>
      </c>
      <c r="L208" s="85" t="e">
        <f>'Activos Consolidados'!AQ127</f>
        <v>#N/A</v>
      </c>
      <c r="M208" s="85" t="str">
        <f>'Activos Consolidados'!Z127</f>
        <v>TOTAL</v>
      </c>
      <c r="N208" s="84">
        <f>IF('Activos Consolidados'!AC127="","",'Activos Consolidados'!AC127)</f>
        <v>45266</v>
      </c>
      <c r="O208" s="161">
        <f>'Activos Consolidados'!AA127</f>
        <v>45657</v>
      </c>
      <c r="P208" t="str">
        <f>'Activos Consolidados'!F127</f>
        <v>INFORMACIÓN</v>
      </c>
    </row>
    <row r="209" spans="1:16" ht="24.75" customHeight="1" x14ac:dyDescent="0.25">
      <c r="A209" s="85" t="str">
        <f>'Activos Consolidados'!G128</f>
        <v>PROCESOS JUDICIALES</v>
      </c>
      <c r="B209" s="85" t="str">
        <f>'Activos Consolidados'!H128</f>
        <v>Procesos laborales</v>
      </c>
      <c r="C209" s="85" t="str">
        <f>'Activos Consolidados'!I128</f>
        <v>Documentos producidos y recibidos dentro de los Procesos Laborales.</v>
      </c>
      <c r="D209" s="85" t="str">
        <f>'Activos Consolidados'!J128</f>
        <v>CASTELLANO</v>
      </c>
      <c r="E209" s="85" t="str">
        <f>'Activos Consolidados'!K128</f>
        <v>ELECTRÓNICO</v>
      </c>
      <c r="F209" s="86" t="str">
        <f>IF('Activos Consolidados'!P128="","",'Activos Consolidados'!P128)</f>
        <v>A la fecha no se ha generado información relacionada con este activo</v>
      </c>
      <c r="G209" s="85" t="str">
        <f>'Activos Consolidados'!R128</f>
        <v>ASESORÍA JURIDICA</v>
      </c>
      <c r="H209" s="85" t="str">
        <f>'Activos Consolidados'!S128</f>
        <v>ASESORÍA JURIDICA
SERVICIOS TECNOLÓGICOS</v>
      </c>
      <c r="I209" s="85" t="str">
        <f>'Activos Consolidados'!AN128</f>
        <v>2) INFORMACIÓN PÚBLICA CLASIFICADA</v>
      </c>
      <c r="J209" s="85" t="e">
        <f>'Activos Consolidados'!AO128</f>
        <v>#N/A</v>
      </c>
      <c r="K209" s="85" t="e">
        <f>'Activos Consolidados'!AP128</f>
        <v>#N/A</v>
      </c>
      <c r="L209" s="85" t="e">
        <f>'Activos Consolidados'!AQ128</f>
        <v>#N/A</v>
      </c>
      <c r="M209" s="85" t="str">
        <f>'Activos Consolidados'!Z128</f>
        <v>TOTAL</v>
      </c>
      <c r="N209" s="84">
        <f>IF('Activos Consolidados'!AC128="","",'Activos Consolidados'!AC128)</f>
        <v>45266</v>
      </c>
      <c r="O209" s="161">
        <f>'Activos Consolidados'!AA128</f>
        <v>45657</v>
      </c>
      <c r="P209" t="str">
        <f>'Activos Consolidados'!F128</f>
        <v>INFORMACIÓN</v>
      </c>
    </row>
    <row r="210" spans="1:16" ht="24.75" customHeight="1" x14ac:dyDescent="0.25">
      <c r="A210" s="85" t="str">
        <f>'Activos Consolidados'!G129</f>
        <v>PROCESOS JUDICIALES</v>
      </c>
      <c r="B210" s="85" t="str">
        <f>'Activos Consolidados'!H129</f>
        <v>Procesos penales</v>
      </c>
      <c r="C210" s="85" t="str">
        <f>'Activos Consolidados'!I129</f>
        <v>Documentos producidos y recibidos dentro de los Procesos Penales</v>
      </c>
      <c r="D210" s="85" t="str">
        <f>'Activos Consolidados'!J129</f>
        <v>CASTELLANO</v>
      </c>
      <c r="E210" s="85" t="str">
        <f>'Activos Consolidados'!K129</f>
        <v>ELECTRÓNICO</v>
      </c>
      <c r="F210" s="86" t="str">
        <f>IF('Activos Consolidados'!P129="","",'Activos Consolidados'!P129)</f>
        <v>10/01/2020</v>
      </c>
      <c r="G210" s="85" t="str">
        <f>'Activos Consolidados'!R129</f>
        <v>ASESORÍA JURIDICA</v>
      </c>
      <c r="H210" s="85" t="str">
        <f>'Activos Consolidados'!S129</f>
        <v>ASESORÍA JURIDICA
SERVICIOS TECNOLÓGICOS</v>
      </c>
      <c r="I210" s="85" t="str">
        <f>'Activos Consolidados'!AN129</f>
        <v>3) INFORMACIÓN PÚBLICA RESERVADA</v>
      </c>
      <c r="J210" s="85" t="e">
        <f>'Activos Consolidados'!AO129</f>
        <v>#N/A</v>
      </c>
      <c r="K210" s="85" t="e">
        <f>'Activos Consolidados'!AP129</f>
        <v>#N/A</v>
      </c>
      <c r="L210" s="85" t="e">
        <f>'Activos Consolidados'!AQ129</f>
        <v>#N/A</v>
      </c>
      <c r="M210" s="85" t="str">
        <f>'Activos Consolidados'!Z129</f>
        <v>TOTAL</v>
      </c>
      <c r="N210" s="84">
        <f>IF('Activos Consolidados'!AC129="","",'Activos Consolidados'!AC129)</f>
        <v>45266</v>
      </c>
      <c r="O210" s="161">
        <f>'Activos Consolidados'!AA129</f>
        <v>45657</v>
      </c>
      <c r="P210" t="str">
        <f>'Activos Consolidados'!F129</f>
        <v>INFORMACIÓN</v>
      </c>
    </row>
    <row r="211" spans="1:16" ht="24.75" customHeight="1" x14ac:dyDescent="0.25">
      <c r="A211" s="85" t="str">
        <f>'Activos Consolidados'!G130</f>
        <v>PROCESOS EXTRAJUDICIALES</v>
      </c>
      <c r="B211" s="85" t="str">
        <f>'Activos Consolidados'!H130</f>
        <v>Proceso de conciliación extrajudicial</v>
      </c>
      <c r="C211" s="85" t="str">
        <f>'Activos Consolidados'!I130</f>
        <v>Documentos producidos y recibidos dentro de los Procesos de Conciliación Extrajudicial</v>
      </c>
      <c r="D211" s="85" t="str">
        <f>'Activos Consolidados'!J130</f>
        <v>CASTELLANO</v>
      </c>
      <c r="E211" s="85" t="str">
        <f>'Activos Consolidados'!K130</f>
        <v>ELECTRÓNICO</v>
      </c>
      <c r="F211" s="86" t="str">
        <f>IF('Activos Consolidados'!P130="","",'Activos Consolidados'!P130)</f>
        <v>02/01/2019</v>
      </c>
      <c r="G211" s="85" t="str">
        <f>'Activos Consolidados'!R130</f>
        <v>ASESORÍA JURIDICA</v>
      </c>
      <c r="H211" s="85" t="str">
        <f>'Activos Consolidados'!S130</f>
        <v>ASESORÍA JURIDICA
SERVICIOS TECNOLÓGICOS</v>
      </c>
      <c r="I211" s="85" t="str">
        <f>'Activos Consolidados'!AN130</f>
        <v>2) INFORMACIÓN PÚBLICA CLASIFICADA</v>
      </c>
      <c r="J211" s="85" t="e">
        <f>'Activos Consolidados'!AO130</f>
        <v>#N/A</v>
      </c>
      <c r="K211" s="85" t="e">
        <f>'Activos Consolidados'!AP130</f>
        <v>#N/A</v>
      </c>
      <c r="L211" s="85" t="e">
        <f>'Activos Consolidados'!AQ130</f>
        <v>#N/A</v>
      </c>
      <c r="M211" s="85" t="str">
        <f>'Activos Consolidados'!Z130</f>
        <v>TOTAL</v>
      </c>
      <c r="N211" s="84">
        <f>IF('Activos Consolidados'!AC130="","",'Activos Consolidados'!AC130)</f>
        <v>45266</v>
      </c>
      <c r="O211" s="161">
        <f>'Activos Consolidados'!AA130</f>
        <v>45657</v>
      </c>
      <c r="P211" t="str">
        <f>'Activos Consolidados'!F130</f>
        <v>INFORMACIÓN</v>
      </c>
    </row>
    <row r="212" spans="1:16" ht="24.75" customHeight="1" x14ac:dyDescent="0.25">
      <c r="A212" s="85" t="str">
        <f>'Activos Consolidados'!G131</f>
        <v>PROYECTOS</v>
      </c>
      <c r="B212" s="85" t="str">
        <f>'Activos Consolidados'!H131</f>
        <v>Proyectos de actos administrativos y/o legislativos</v>
      </c>
      <c r="C212" s="85" t="str">
        <f>'Activos Consolidados'!I131</f>
        <v>Documentos administrativos que contienen las decisiones tomadas por el Ministerio de Agricultura o de la UPRA en relación con sus competencias y funciones.</v>
      </c>
      <c r="D212" s="85" t="str">
        <f>'Activos Consolidados'!J131</f>
        <v>CASTELLANO</v>
      </c>
      <c r="E212" s="85" t="str">
        <f>'Activos Consolidados'!K131</f>
        <v>ELECTRÓNICO</v>
      </c>
      <c r="F212" s="86" t="str">
        <f>IF('Activos Consolidados'!P131="","",'Activos Consolidados'!P131)</f>
        <v>01/01/2012</v>
      </c>
      <c r="G212" s="85" t="str">
        <f>'Activos Consolidados'!R131</f>
        <v>ASESORÍA JURIDICA</v>
      </c>
      <c r="H212" s="85" t="str">
        <f>'Activos Consolidados'!S131</f>
        <v>ASESORÍA JURIDICA
SERVICIOS TECNOLÓGICOS</v>
      </c>
      <c r="I212" s="85" t="str">
        <f>'Activos Consolidados'!AN131</f>
        <v>1) INFORMACIÓN PÚBLICA</v>
      </c>
      <c r="J212" s="85" t="str">
        <f>'Activos Consolidados'!AO131</f>
        <v>LEY 527 ARTÍCULO 27 Y 28
ARTÍCULO  27. "TODAS LAS PERSONAS TIENEN DERECHO A CONSULTAR LOS DOCUMENTOS DE ARCHIVOS PÚBLICOS Y A QUE SE LES EXPIDA COPIA DE LOS MISMOS, SIEMPRE QUE DICHOS DOCUMENTOS NO TENGAN CARÁCTER RESERVADO CONFORME A LA CONSTITUCIÓN O A LA LEY."</v>
      </c>
      <c r="K212" s="85" t="str">
        <f>'Activos Consolidados'!AP131</f>
        <v>LEY 527 ARTÍCULO 27 Y 28
ARTÍCULO  27. "TODAS LAS PERSONAS TIENEN DERECHO A CONSULTAR LOS DOCUMENTOS DE ARCHIVOS PÚBLICOS Y A QUE SE LES EXPIDA COPIA DE LOS MISMOS, SIEMPRE QUE DICHOS DOCUMENTOS NO TENGAN CARÁCTER RESERVADO CONFORME A LA CONSTITUCIÓN O A LA LEY."</v>
      </c>
      <c r="L212" s="85" t="str">
        <f>'Activos Consolidados'!AQ131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12" s="85" t="str">
        <f>'Activos Consolidados'!Z131</f>
        <v>NO APLICA</v>
      </c>
      <c r="N212" s="84">
        <f>IF('Activos Consolidados'!AC131="","",'Activos Consolidados'!AC131)</f>
        <v>45266</v>
      </c>
      <c r="O212" s="161">
        <f>'Activos Consolidados'!AA131</f>
        <v>45657</v>
      </c>
      <c r="P212" t="str">
        <f>'Activos Consolidados'!F131</f>
        <v>INFORMACIÓN</v>
      </c>
    </row>
    <row r="213" spans="1:16" ht="24.75" customHeight="1" x14ac:dyDescent="0.25">
      <c r="A213" s="85" t="str">
        <f>'Activos Consolidados'!G132</f>
        <v>PROCESOS JUDICIALES</v>
      </c>
      <c r="B213" s="85" t="str">
        <f>'Activos Consolidados'!H132</f>
        <v>Acciones de Reparación Directa</v>
      </c>
      <c r="C213" s="85" t="str">
        <f>'Activos Consolidados'!I132</f>
        <v>Acciones de Reparación Directa</v>
      </c>
      <c r="D213" s="85" t="str">
        <f>'Activos Consolidados'!J132</f>
        <v>CASTELLANO</v>
      </c>
      <c r="E213" s="85" t="str">
        <f>'Activos Consolidados'!K132</f>
        <v>ELECTRÓNICO</v>
      </c>
      <c r="F213" s="86">
        <f>IF('Activos Consolidados'!P132="","",'Activos Consolidados'!P132)</f>
        <v>44222</v>
      </c>
      <c r="G213" s="85" t="str">
        <f>'Activos Consolidados'!R132</f>
        <v>ASESORÍA JURIDICA</v>
      </c>
      <c r="H213" s="85" t="str">
        <f>'Activos Consolidados'!S132</f>
        <v>ASESORÍA JURIDICA
SERVICIOS TECNOLÓGICOS</v>
      </c>
      <c r="I213" s="85" t="str">
        <f>'Activos Consolidados'!AN132</f>
        <v>2) INFORMACIÓN PÚBLICA CLASIFICADA</v>
      </c>
      <c r="J213" s="85" t="e">
        <f>'Activos Consolidados'!AO132</f>
        <v>#N/A</v>
      </c>
      <c r="K213" s="85" t="e">
        <f>'Activos Consolidados'!AP132</f>
        <v>#N/A</v>
      </c>
      <c r="L213" s="85" t="e">
        <f>'Activos Consolidados'!AQ132</f>
        <v>#N/A</v>
      </c>
      <c r="M213" s="85" t="str">
        <f>'Activos Consolidados'!Z132</f>
        <v>TOTAL</v>
      </c>
      <c r="N213" s="84">
        <f>IF('Activos Consolidados'!AC132="","",'Activos Consolidados'!AC132)</f>
        <v>45266</v>
      </c>
      <c r="O213" s="161">
        <f>'Activos Consolidados'!AA132</f>
        <v>45657</v>
      </c>
      <c r="P213" t="str">
        <f>'Activos Consolidados'!F132</f>
        <v>INFORMACIÓN</v>
      </c>
    </row>
    <row r="214" spans="1:16" ht="24.75" customHeight="1" x14ac:dyDescent="0.25">
      <c r="A214" s="85" t="str">
        <f>'Activos Consolidados'!G133</f>
        <v>PROCESOS JUDICIALES</v>
      </c>
      <c r="B214" s="85" t="str">
        <f>'Activos Consolidados'!H133</f>
        <v>Acciones de Repetición</v>
      </c>
      <c r="C214" s="85" t="str">
        <f>'Activos Consolidados'!I133</f>
        <v>Acciones de Repetición</v>
      </c>
      <c r="D214" s="85" t="str">
        <f>'Activos Consolidados'!J133</f>
        <v>CASTELLANO</v>
      </c>
      <c r="E214" s="85" t="str">
        <f>'Activos Consolidados'!K133</f>
        <v>ELECTRÓNICO</v>
      </c>
      <c r="F214" s="86">
        <f>IF('Activos Consolidados'!P133="","",'Activos Consolidados'!P133)</f>
        <v>44223</v>
      </c>
      <c r="G214" s="85" t="str">
        <f>'Activos Consolidados'!R133</f>
        <v>ASESORÍA JURIDICA</v>
      </c>
      <c r="H214" s="85" t="str">
        <f>'Activos Consolidados'!S133</f>
        <v>ASESORÍA JURIDICA
SERVICIOS TECNOLÓGICOS</v>
      </c>
      <c r="I214" s="85" t="str">
        <f>'Activos Consolidados'!AN133</f>
        <v>2) INFORMACIÓN PÚBLICA CLASIFICADA</v>
      </c>
      <c r="J214" s="85" t="e">
        <f>'Activos Consolidados'!AO133</f>
        <v>#N/A</v>
      </c>
      <c r="K214" s="85" t="e">
        <f>'Activos Consolidados'!AP133</f>
        <v>#N/A</v>
      </c>
      <c r="L214" s="85" t="e">
        <f>'Activos Consolidados'!AQ133</f>
        <v>#N/A</v>
      </c>
      <c r="M214" s="85" t="str">
        <f>'Activos Consolidados'!Z133</f>
        <v>TOTAL</v>
      </c>
      <c r="N214" s="84">
        <f>IF('Activos Consolidados'!AC133="","",'Activos Consolidados'!AC133)</f>
        <v>45266</v>
      </c>
      <c r="O214" s="161">
        <f>'Activos Consolidados'!AA133</f>
        <v>45657</v>
      </c>
      <c r="P214" t="str">
        <f>'Activos Consolidados'!F133</f>
        <v>INFORMACIÓN</v>
      </c>
    </row>
    <row r="215" spans="1:16" ht="24.75" customHeight="1" x14ac:dyDescent="0.25">
      <c r="A215" s="85" t="str">
        <f>'Activos Consolidados'!G134</f>
        <v>PROCESOS JUDICIALES</v>
      </c>
      <c r="B215" s="85" t="str">
        <f>'Activos Consolidados'!H134</f>
        <v>Procesos Contencioso Administrativo</v>
      </c>
      <c r="C215" s="85" t="str">
        <f>'Activos Consolidados'!I134</f>
        <v>Procesos Contencioso Administrativo</v>
      </c>
      <c r="D215" s="85" t="str">
        <f>'Activos Consolidados'!J134</f>
        <v>CASTELLANO</v>
      </c>
      <c r="E215" s="85" t="str">
        <f>'Activos Consolidados'!K134</f>
        <v>ELECTRÓNICO</v>
      </c>
      <c r="F215" s="86">
        <f>IF('Activos Consolidados'!P134="","",'Activos Consolidados'!P134)</f>
        <v>44224</v>
      </c>
      <c r="G215" s="85" t="str">
        <f>'Activos Consolidados'!R134</f>
        <v>ASESORÍA JURIDICA</v>
      </c>
      <c r="H215" s="85" t="str">
        <f>'Activos Consolidados'!S134</f>
        <v>ASESORÍA JURIDICA
SERVICIOS TECNOLÓGICOS</v>
      </c>
      <c r="I215" s="85" t="str">
        <f>'Activos Consolidados'!AN134</f>
        <v>2) INFORMACIÓN PÚBLICA CLASIFICADA</v>
      </c>
      <c r="J215" s="85" t="e">
        <f>'Activos Consolidados'!AO134</f>
        <v>#N/A</v>
      </c>
      <c r="K215" s="85" t="e">
        <f>'Activos Consolidados'!AP134</f>
        <v>#N/A</v>
      </c>
      <c r="L215" s="85" t="e">
        <f>'Activos Consolidados'!AQ134</f>
        <v>#N/A</v>
      </c>
      <c r="M215" s="85" t="str">
        <f>'Activos Consolidados'!Z134</f>
        <v>TOTAL</v>
      </c>
      <c r="N215" s="84">
        <f>IF('Activos Consolidados'!AC134="","",'Activos Consolidados'!AC134)</f>
        <v>45266</v>
      </c>
      <c r="O215" s="161">
        <f>'Activos Consolidados'!AA134</f>
        <v>45657</v>
      </c>
      <c r="P215" t="str">
        <f>'Activos Consolidados'!F134</f>
        <v>INFORMACIÓN</v>
      </c>
    </row>
    <row r="216" spans="1:16" ht="24.75" customHeight="1" x14ac:dyDescent="0.25">
      <c r="A216" s="85" t="str">
        <f>'Activos Consolidados'!G135</f>
        <v>PROCESOS JUDICIALES</v>
      </c>
      <c r="B216" s="85" t="str">
        <f>'Activos Consolidados'!H135</f>
        <v>Procesos Jurídicos</v>
      </c>
      <c r="C216" s="85" t="str">
        <f>'Activos Consolidados'!I135</f>
        <v>Procesos Disciplinarios Ordinarios en ejercicio del Control Interno disciplinario, en virtud de la Ley 1952 de 2019</v>
      </c>
      <c r="D216" s="85" t="str">
        <f>'Activos Consolidados'!J135</f>
        <v>CASTELLANO</v>
      </c>
      <c r="E216" s="85" t="str">
        <f>'Activos Consolidados'!K135</f>
        <v>ELECTRÓNICO</v>
      </c>
      <c r="F216" s="86">
        <f>IF('Activos Consolidados'!P135="","",'Activos Consolidados'!P135)</f>
        <v>44225</v>
      </c>
      <c r="G216" s="85" t="str">
        <f>'Activos Consolidados'!R135</f>
        <v>ASESORÍA JURIDICA</v>
      </c>
      <c r="H216" s="85" t="str">
        <f>'Activos Consolidados'!S135</f>
        <v>ASESORÍA JURIDICA
SERVICIOS TECNOLÓGICOS</v>
      </c>
      <c r="I216" s="85" t="str">
        <f>'Activos Consolidados'!AN135</f>
        <v>3) INFORMACIÓN PÚBLICA RESERVADA</v>
      </c>
      <c r="J216" s="85" t="e">
        <f>'Activos Consolidados'!AO135</f>
        <v>#N/A</v>
      </c>
      <c r="K216" s="85" t="e">
        <f>'Activos Consolidados'!AP135</f>
        <v>#N/A</v>
      </c>
      <c r="L216" s="85" t="e">
        <f>'Activos Consolidados'!AQ135</f>
        <v>#N/A</v>
      </c>
      <c r="M216" s="85" t="str">
        <f>'Activos Consolidados'!Z135</f>
        <v>TOTAL</v>
      </c>
      <c r="N216" s="84">
        <f>IF('Activos Consolidados'!AC135="","",'Activos Consolidados'!AC135)</f>
        <v>45266</v>
      </c>
      <c r="O216" s="161">
        <f>'Activos Consolidados'!AA135</f>
        <v>45657</v>
      </c>
      <c r="P216" t="str">
        <f>'Activos Consolidados'!F135</f>
        <v>INFORMACIÓN</v>
      </c>
    </row>
    <row r="217" spans="1:16" ht="24.75" customHeight="1" x14ac:dyDescent="0.25">
      <c r="A217" s="85" t="e">
        <f>'Activos Consolidados'!#REF!</f>
        <v>#REF!</v>
      </c>
      <c r="B217" s="85" t="e">
        <f>'Activos Consolidados'!#REF!</f>
        <v>#REF!</v>
      </c>
      <c r="C217" s="85" t="e">
        <f>'Activos Consolidados'!#REF!</f>
        <v>#REF!</v>
      </c>
      <c r="D217" s="85" t="e">
        <f>'Activos Consolidados'!#REF!</f>
        <v>#REF!</v>
      </c>
      <c r="E217" s="85" t="e">
        <f>'Activos Consolidados'!#REF!</f>
        <v>#REF!</v>
      </c>
      <c r="F217" s="86" t="e">
        <f>IF('Activos Consolidados'!#REF!="","",'Activos Consolidados'!#REF!)</f>
        <v>#REF!</v>
      </c>
      <c r="G217" s="85" t="e">
        <f>'Activos Consolidados'!#REF!</f>
        <v>#REF!</v>
      </c>
      <c r="H217" s="85" t="e">
        <f>'Activos Consolidados'!#REF!</f>
        <v>#REF!</v>
      </c>
      <c r="I217" s="85" t="e">
        <f>'Activos Consolidados'!#REF!</f>
        <v>#REF!</v>
      </c>
      <c r="J217" s="85" t="e">
        <f>'Activos Consolidados'!#REF!</f>
        <v>#REF!</v>
      </c>
      <c r="K217" s="85" t="e">
        <f>'Activos Consolidados'!#REF!</f>
        <v>#REF!</v>
      </c>
      <c r="L217" s="85" t="e">
        <f>'Activos Consolidados'!#REF!</f>
        <v>#REF!</v>
      </c>
      <c r="M217" s="85" t="e">
        <f>'Activos Consolidados'!#REF!</f>
        <v>#REF!</v>
      </c>
      <c r="N217" s="84" t="e">
        <f>IF('Activos Consolidados'!#REF!="","",'Activos Consolidados'!#REF!)</f>
        <v>#REF!</v>
      </c>
      <c r="O217" s="161" t="e">
        <f>'Activos Consolidados'!#REF!</f>
        <v>#REF!</v>
      </c>
      <c r="P217" t="e">
        <f>'Activos Consolidados'!#REF!</f>
        <v>#REF!</v>
      </c>
    </row>
    <row r="218" spans="1:16" ht="24.75" customHeight="1" x14ac:dyDescent="0.25">
      <c r="A218" s="85" t="str">
        <f>'Activos Consolidados'!G136</f>
        <v>PROCESOS PREJUDICIALES</v>
      </c>
      <c r="B218" s="85" t="str">
        <f>'Activos Consolidados'!H136</f>
        <v>Procesos de Conciliación Prejudicial</v>
      </c>
      <c r="C218" s="85" t="str">
        <f>'Activos Consolidados'!I136</f>
        <v>Procesos de Conciliación Prejudicial</v>
      </c>
      <c r="D218" s="85" t="str">
        <f>'Activos Consolidados'!J136</f>
        <v>CASTELLANO</v>
      </c>
      <c r="E218" s="85" t="str">
        <f>'Activos Consolidados'!K136</f>
        <v>ELECTRÓNICO</v>
      </c>
      <c r="F218" s="86">
        <f>IF('Activos Consolidados'!P136="","",'Activos Consolidados'!P136)</f>
        <v>44227</v>
      </c>
      <c r="G218" s="85" t="str">
        <f>'Activos Consolidados'!R136</f>
        <v>ASESORÍA JURIDICA</v>
      </c>
      <c r="H218" s="85" t="str">
        <f>'Activos Consolidados'!S136</f>
        <v>ASESORÍA JURIDICA
SERVICIOS TECNOLÓGICOS</v>
      </c>
      <c r="I218" s="85" t="str">
        <f>'Activos Consolidados'!AN136</f>
        <v>2) INFORMACIÓN PÚBLICA CLASIFICADA</v>
      </c>
      <c r="J218" s="85" t="e">
        <f>'Activos Consolidados'!AO136</f>
        <v>#N/A</v>
      </c>
      <c r="K218" s="85" t="e">
        <f>'Activos Consolidados'!AP136</f>
        <v>#N/A</v>
      </c>
      <c r="L218" s="85" t="e">
        <f>'Activos Consolidados'!AQ136</f>
        <v>#N/A</v>
      </c>
      <c r="M218" s="85" t="str">
        <f>'Activos Consolidados'!Z136</f>
        <v>TOTAL</v>
      </c>
      <c r="N218" s="84">
        <f>IF('Activos Consolidados'!AC136="","",'Activos Consolidados'!AC136)</f>
        <v>45266</v>
      </c>
      <c r="O218" s="161">
        <f>'Activos Consolidados'!AA136</f>
        <v>45657</v>
      </c>
      <c r="P218" t="str">
        <f>'Activos Consolidados'!F136</f>
        <v>INFORMACIÓN</v>
      </c>
    </row>
    <row r="219" spans="1:16" ht="24.75" customHeight="1" x14ac:dyDescent="0.25">
      <c r="A219" s="85" t="str">
        <f>'Activos Consolidados'!G137</f>
        <v>PROYECTOS</v>
      </c>
      <c r="B219" s="85" t="str">
        <f>'Activos Consolidados'!H137</f>
        <v>Proyectos de Actos Administrativos y/o Legislativos</v>
      </c>
      <c r="C219" s="85" t="str">
        <f>'Activos Consolidados'!I137</f>
        <v>Proyectos de Actos Administrativos y/o Legislativos</v>
      </c>
      <c r="D219" s="85" t="str">
        <f>'Activos Consolidados'!J137</f>
        <v>CASTELLANO</v>
      </c>
      <c r="E219" s="85" t="str">
        <f>'Activos Consolidados'!K137</f>
        <v>ELECTRÓNICO</v>
      </c>
      <c r="F219" s="86">
        <f>IF('Activos Consolidados'!P137="","",'Activos Consolidados'!P137)</f>
        <v>44228</v>
      </c>
      <c r="G219" s="85" t="str">
        <f>'Activos Consolidados'!R137</f>
        <v>ASESORÍA JURIDICA</v>
      </c>
      <c r="H219" s="85" t="str">
        <f>'Activos Consolidados'!S137</f>
        <v>ASESORÍA JURIDICA
SERVICIOS TECNOLÓGICOS</v>
      </c>
      <c r="I219" s="85" t="str">
        <f>'Activos Consolidados'!AN137</f>
        <v>1) INFORMACIÓN PÚBLICA</v>
      </c>
      <c r="J219" s="85" t="str">
        <f>'Activos Consolidados'!AO137</f>
        <v>LEY 527 ARTÍCULO 27 Y 28
ARTÍCULO  27. "TODAS LAS PERSONAS TIENEN DERECHO A CONSULTAR LOS DOCUMENTOS DE ARCHIVOS PÚBLICOS Y A QUE SE LES EXPIDA COPIA DE LOS MISMOS, SIEMPRE QUE DICHOS DOCUMENTOS NO TENGAN CARÁCTER RESERVADO CONFORME A LA CONSTITUCIÓN O A LA LEY."</v>
      </c>
      <c r="K219" s="85" t="str">
        <f>'Activos Consolidados'!AP137</f>
        <v>LEY 527 ARTÍCULO 27 Y 28
ARTÍCULO  27. "TODAS LAS PERSONAS TIENEN DERECHO A CONSULTAR LOS DOCUMENTOS DE ARCHIVOS PÚBLICOS Y A QUE SE LES EXPIDA COPIA DE LOS MISMOS, SIEMPRE QUE DICHOS DOCUMENTOS NO TENGAN CARÁCTER RESERVADO CONFORME A LA CONSTITUCIÓN O A LA LEY."</v>
      </c>
      <c r="L219" s="85" t="str">
        <f>'Activos Consolidados'!AQ137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19" s="85" t="str">
        <f>'Activos Consolidados'!Z137</f>
        <v>NO APLICA</v>
      </c>
      <c r="N219" s="84">
        <f>IF('Activos Consolidados'!AC137="","",'Activos Consolidados'!AC137)</f>
        <v>45266</v>
      </c>
      <c r="O219" s="161">
        <f>'Activos Consolidados'!AA137</f>
        <v>45657</v>
      </c>
      <c r="P219" t="str">
        <f>'Activos Consolidados'!F137</f>
        <v>INFORMACIÓN</v>
      </c>
    </row>
    <row r="220" spans="1:16" ht="24.75" customHeight="1" x14ac:dyDescent="0.25">
      <c r="A220" s="85" t="e">
        <f>'Activos Consolidados'!#REF!</f>
        <v>#REF!</v>
      </c>
      <c r="B220" s="85" t="e">
        <f>'Activos Consolidados'!#REF!</f>
        <v>#REF!</v>
      </c>
      <c r="C220" s="85" t="e">
        <f>'Activos Consolidados'!#REF!</f>
        <v>#REF!</v>
      </c>
      <c r="D220" s="85" t="e">
        <f>'Activos Consolidados'!#REF!</f>
        <v>#REF!</v>
      </c>
      <c r="E220" s="85" t="e">
        <f>'Activos Consolidados'!#REF!</f>
        <v>#REF!</v>
      </c>
      <c r="F220" s="86" t="e">
        <f>IF('Activos Consolidados'!#REF!="","",'Activos Consolidados'!#REF!)</f>
        <v>#REF!</v>
      </c>
      <c r="G220" s="85" t="e">
        <f>'Activos Consolidados'!#REF!</f>
        <v>#REF!</v>
      </c>
      <c r="H220" s="85" t="e">
        <f>'Activos Consolidados'!#REF!</f>
        <v>#REF!</v>
      </c>
      <c r="I220" s="85" t="e">
        <f>'Activos Consolidados'!#REF!</f>
        <v>#REF!</v>
      </c>
      <c r="J220" s="85" t="e">
        <f>'Activos Consolidados'!#REF!</f>
        <v>#REF!</v>
      </c>
      <c r="K220" s="85" t="e">
        <f>'Activos Consolidados'!#REF!</f>
        <v>#REF!</v>
      </c>
      <c r="L220" s="85" t="e">
        <f>'Activos Consolidados'!#REF!</f>
        <v>#REF!</v>
      </c>
      <c r="M220" s="85" t="e">
        <f>'Activos Consolidados'!#REF!</f>
        <v>#REF!</v>
      </c>
      <c r="N220" s="84" t="e">
        <f>IF('Activos Consolidados'!#REF!="","",'Activos Consolidados'!#REF!)</f>
        <v>#REF!</v>
      </c>
      <c r="O220" s="161" t="e">
        <f>'Activos Consolidados'!#REF!</f>
        <v>#REF!</v>
      </c>
      <c r="P220" t="e">
        <f>'Activos Consolidados'!#REF!</f>
        <v>#REF!</v>
      </c>
    </row>
    <row r="221" spans="1:16" ht="24.75" customHeight="1" x14ac:dyDescent="0.25">
      <c r="A221" s="85" t="str">
        <f>'Activos Consolidados'!G138</f>
        <v>PROYECTOS</v>
      </c>
      <c r="B221" s="85" t="str">
        <f>'Activos Consolidados'!H138</f>
        <v>Proyectos de cooperación internacional</v>
      </c>
      <c r="C221" s="85" t="str">
        <f>'Activos Consolidados'!I138</f>
        <v>La cooperación bilateral es la que se lleva a cabo entre dos países, en el marco de un convenio o acuerdo suscrito entre las partes, regulando las condiciones, los alcances y el otorgamiento y recepción de la acción.</v>
      </c>
      <c r="D221" s="85" t="str">
        <f>'Activos Consolidados'!J138</f>
        <v>CASTELLANO</v>
      </c>
      <c r="E221" s="85" t="str">
        <f>'Activos Consolidados'!K138</f>
        <v>FÍSICO Y ELECTRÓNICO</v>
      </c>
      <c r="F221" s="86">
        <f>IF('Activos Consolidados'!P138="","",'Activos Consolidados'!P138)</f>
        <v>43428</v>
      </c>
      <c r="G221" s="85" t="str">
        <f>'Activos Consolidados'!R138</f>
        <v>ASESORÍA TÉCNICA</v>
      </c>
      <c r="H221" s="85" t="str">
        <f>'Activos Consolidados'!S138</f>
        <v>GESTIÓN DOCUMENTAL</v>
      </c>
      <c r="I221" s="85" t="str">
        <f>'Activos Consolidados'!AN138</f>
        <v>1) INFORMACIÓN PÚBLICA</v>
      </c>
      <c r="J221" s="85" t="str">
        <f>'Activos Consolidados'!AO138</f>
        <v>LEY 527 ARTÍCULO 27 Y 28
ARTÍCULO  27. "TODAS LAS PERSONAS TIENEN DERECHO A CONSULTAR LOS DOCUMENTOS DE ARCHIVOS PÚBLICOS Y A QUE SE LES EXPIDA COPIA DE LOS MISMOS, SIEMPRE QUE DICHOS DOCUMENTOS NO TENGAN CARÁCTER RESERVADO CONFORME A LA CONSTITUCIÓN O A LA LEY."</v>
      </c>
      <c r="K221" s="85" t="str">
        <f>'Activos Consolidados'!AP138</f>
        <v>LEY 527 ARTÍCULO 27 Y 28
ARTÍCULO  27. "TODAS LAS PERSONAS TIENEN DERECHO A CONSULTAR LOS DOCUMENTOS DE ARCHIVOS PÚBLICOS Y A QUE SE LES EXPIDA COPIA DE LOS MISMOS, SIEMPRE QUE DICHOS DOCUMENTOS NO TENGAN CARÁCTER RESERVADO CONFORME A LA CONSTITUCIÓN O A LA LEY."</v>
      </c>
      <c r="L221" s="85" t="str">
        <f>'Activos Consolidados'!AQ138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21" s="85" t="str">
        <f>'Activos Consolidados'!Z138</f>
        <v>NO APLICA</v>
      </c>
      <c r="N221" s="84">
        <f>IF('Activos Consolidados'!AC138="","",'Activos Consolidados'!AC138)</f>
        <v>45266</v>
      </c>
      <c r="O221" s="161">
        <f>'Activos Consolidados'!AA138</f>
        <v>45657</v>
      </c>
      <c r="P221" t="str">
        <f>'Activos Consolidados'!F138</f>
        <v>INFORMACIÓN</v>
      </c>
    </row>
    <row r="222" spans="1:16" ht="24.75" customHeight="1" x14ac:dyDescent="0.25">
      <c r="A222" s="85" t="e">
        <f>'Activos Consolidados'!#REF!</f>
        <v>#REF!</v>
      </c>
      <c r="B222" s="85" t="e">
        <f>'Activos Consolidados'!#REF!</f>
        <v>#REF!</v>
      </c>
      <c r="C222" s="85" t="e">
        <f>'Activos Consolidados'!#REF!</f>
        <v>#REF!</v>
      </c>
      <c r="D222" s="85" t="e">
        <f>'Activos Consolidados'!#REF!</f>
        <v>#REF!</v>
      </c>
      <c r="E222" s="85" t="e">
        <f>'Activos Consolidados'!#REF!</f>
        <v>#REF!</v>
      </c>
      <c r="F222" s="86" t="e">
        <f>IF('Activos Consolidados'!#REF!="","",'Activos Consolidados'!#REF!)</f>
        <v>#REF!</v>
      </c>
      <c r="G222" s="85" t="e">
        <f>'Activos Consolidados'!#REF!</f>
        <v>#REF!</v>
      </c>
      <c r="H222" s="85" t="e">
        <f>'Activos Consolidados'!#REF!</f>
        <v>#REF!</v>
      </c>
      <c r="I222" s="85" t="e">
        <f>'Activos Consolidados'!#REF!</f>
        <v>#REF!</v>
      </c>
      <c r="J222" s="85" t="e">
        <f>'Activos Consolidados'!#REF!</f>
        <v>#REF!</v>
      </c>
      <c r="K222" s="85" t="e">
        <f>'Activos Consolidados'!#REF!</f>
        <v>#REF!</v>
      </c>
      <c r="L222" s="85" t="e">
        <f>'Activos Consolidados'!#REF!</f>
        <v>#REF!</v>
      </c>
      <c r="M222" s="85" t="e">
        <f>'Activos Consolidados'!#REF!</f>
        <v>#REF!</v>
      </c>
      <c r="N222" s="84" t="e">
        <f>IF('Activos Consolidados'!#REF!="","",'Activos Consolidados'!#REF!)</f>
        <v>#REF!</v>
      </c>
      <c r="O222" s="161" t="e">
        <f>'Activos Consolidados'!#REF!</f>
        <v>#REF!</v>
      </c>
      <c r="P222" t="e">
        <f>'Activos Consolidados'!#REF!</f>
        <v>#REF!</v>
      </c>
    </row>
    <row r="223" spans="1:16" ht="24.75" customHeight="1" x14ac:dyDescent="0.25">
      <c r="A223" s="85" t="e">
        <f>'Activos Consolidados'!#REF!</f>
        <v>#REF!</v>
      </c>
      <c r="B223" s="85" t="e">
        <f>'Activos Consolidados'!#REF!</f>
        <v>#REF!</v>
      </c>
      <c r="C223" s="85" t="e">
        <f>'Activos Consolidados'!#REF!</f>
        <v>#REF!</v>
      </c>
      <c r="D223" s="85" t="e">
        <f>'Activos Consolidados'!#REF!</f>
        <v>#REF!</v>
      </c>
      <c r="E223" s="85" t="e">
        <f>'Activos Consolidados'!#REF!</f>
        <v>#REF!</v>
      </c>
      <c r="F223" s="86" t="e">
        <f>IF('Activos Consolidados'!#REF!="","",'Activos Consolidados'!#REF!)</f>
        <v>#REF!</v>
      </c>
      <c r="G223" s="85" t="e">
        <f>'Activos Consolidados'!#REF!</f>
        <v>#REF!</v>
      </c>
      <c r="H223" s="85" t="e">
        <f>'Activos Consolidados'!#REF!</f>
        <v>#REF!</v>
      </c>
      <c r="I223" s="85" t="e">
        <f>'Activos Consolidados'!#REF!</f>
        <v>#REF!</v>
      </c>
      <c r="J223" s="85" t="e">
        <f>'Activos Consolidados'!#REF!</f>
        <v>#REF!</v>
      </c>
      <c r="K223" s="85" t="e">
        <f>'Activos Consolidados'!#REF!</f>
        <v>#REF!</v>
      </c>
      <c r="L223" s="85" t="e">
        <f>'Activos Consolidados'!#REF!</f>
        <v>#REF!</v>
      </c>
      <c r="M223" s="85" t="e">
        <f>'Activos Consolidados'!#REF!</f>
        <v>#REF!</v>
      </c>
      <c r="N223" s="84" t="e">
        <f>IF('Activos Consolidados'!#REF!="","",'Activos Consolidados'!#REF!)</f>
        <v>#REF!</v>
      </c>
      <c r="O223" s="161" t="e">
        <f>'Activos Consolidados'!#REF!</f>
        <v>#REF!</v>
      </c>
      <c r="P223" t="e">
        <f>'Activos Consolidados'!#REF!</f>
        <v>#REF!</v>
      </c>
    </row>
    <row r="224" spans="1:16" ht="24.75" customHeight="1" x14ac:dyDescent="0.25">
      <c r="A224" s="85" t="e">
        <f>'Activos Consolidados'!#REF!</f>
        <v>#REF!</v>
      </c>
      <c r="B224" s="85" t="e">
        <f>'Activos Consolidados'!#REF!</f>
        <v>#REF!</v>
      </c>
      <c r="C224" s="85" t="e">
        <f>'Activos Consolidados'!#REF!</f>
        <v>#REF!</v>
      </c>
      <c r="D224" s="85" t="e">
        <f>'Activos Consolidados'!#REF!</f>
        <v>#REF!</v>
      </c>
      <c r="E224" s="85" t="e">
        <f>'Activos Consolidados'!#REF!</f>
        <v>#REF!</v>
      </c>
      <c r="F224" s="86" t="e">
        <f>IF('Activos Consolidados'!#REF!="","",'Activos Consolidados'!#REF!)</f>
        <v>#REF!</v>
      </c>
      <c r="G224" s="85" t="e">
        <f>'Activos Consolidados'!#REF!</f>
        <v>#REF!</v>
      </c>
      <c r="H224" s="85" t="e">
        <f>'Activos Consolidados'!#REF!</f>
        <v>#REF!</v>
      </c>
      <c r="I224" s="85" t="e">
        <f>'Activos Consolidados'!#REF!</f>
        <v>#REF!</v>
      </c>
      <c r="J224" s="85" t="e">
        <f>'Activos Consolidados'!#REF!</f>
        <v>#REF!</v>
      </c>
      <c r="K224" s="85" t="e">
        <f>'Activos Consolidados'!#REF!</f>
        <v>#REF!</v>
      </c>
      <c r="L224" s="85" t="e">
        <f>'Activos Consolidados'!#REF!</f>
        <v>#REF!</v>
      </c>
      <c r="M224" s="85" t="e">
        <f>'Activos Consolidados'!#REF!</f>
        <v>#REF!</v>
      </c>
      <c r="N224" s="84" t="e">
        <f>IF('Activos Consolidados'!#REF!="","",'Activos Consolidados'!#REF!)</f>
        <v>#REF!</v>
      </c>
      <c r="O224" s="161" t="e">
        <f>'Activos Consolidados'!#REF!</f>
        <v>#REF!</v>
      </c>
      <c r="P224" t="e">
        <f>'Activos Consolidados'!#REF!</f>
        <v>#REF!</v>
      </c>
    </row>
    <row r="225" spans="1:16" ht="24.75" customHeight="1" x14ac:dyDescent="0.25">
      <c r="A225" s="85" t="e">
        <f>'Activos Consolidados'!#REF!</f>
        <v>#REF!</v>
      </c>
      <c r="B225" s="85" t="e">
        <f>'Activos Consolidados'!#REF!</f>
        <v>#REF!</v>
      </c>
      <c r="C225" s="85" t="e">
        <f>'Activos Consolidados'!#REF!</f>
        <v>#REF!</v>
      </c>
      <c r="D225" s="85" t="e">
        <f>'Activos Consolidados'!#REF!</f>
        <v>#REF!</v>
      </c>
      <c r="E225" s="85" t="e">
        <f>'Activos Consolidados'!#REF!</f>
        <v>#REF!</v>
      </c>
      <c r="F225" s="86" t="e">
        <f>IF('Activos Consolidados'!#REF!="","",'Activos Consolidados'!#REF!)</f>
        <v>#REF!</v>
      </c>
      <c r="G225" s="85" t="e">
        <f>'Activos Consolidados'!#REF!</f>
        <v>#REF!</v>
      </c>
      <c r="H225" s="85" t="e">
        <f>'Activos Consolidados'!#REF!</f>
        <v>#REF!</v>
      </c>
      <c r="I225" s="85" t="e">
        <f>'Activos Consolidados'!#REF!</f>
        <v>#REF!</v>
      </c>
      <c r="J225" s="85" t="e">
        <f>'Activos Consolidados'!#REF!</f>
        <v>#REF!</v>
      </c>
      <c r="K225" s="85" t="e">
        <f>'Activos Consolidados'!#REF!</f>
        <v>#REF!</v>
      </c>
      <c r="L225" s="85" t="e">
        <f>'Activos Consolidados'!#REF!</f>
        <v>#REF!</v>
      </c>
      <c r="M225" s="85" t="e">
        <f>'Activos Consolidados'!#REF!</f>
        <v>#REF!</v>
      </c>
      <c r="N225" s="84" t="e">
        <f>IF('Activos Consolidados'!#REF!="","",'Activos Consolidados'!#REF!)</f>
        <v>#REF!</v>
      </c>
      <c r="O225" s="161" t="e">
        <f>'Activos Consolidados'!#REF!</f>
        <v>#REF!</v>
      </c>
      <c r="P225" t="e">
        <f>'Activos Consolidados'!#REF!</f>
        <v>#REF!</v>
      </c>
    </row>
    <row r="226" spans="1:16" ht="24.75" customHeight="1" x14ac:dyDescent="0.25">
      <c r="A226" s="85" t="e">
        <f>'Activos Consolidados'!#REF!</f>
        <v>#REF!</v>
      </c>
      <c r="B226" s="85" t="e">
        <f>'Activos Consolidados'!#REF!</f>
        <v>#REF!</v>
      </c>
      <c r="C226" s="85" t="e">
        <f>'Activos Consolidados'!#REF!</f>
        <v>#REF!</v>
      </c>
      <c r="D226" s="85" t="e">
        <f>'Activos Consolidados'!#REF!</f>
        <v>#REF!</v>
      </c>
      <c r="E226" s="85" t="e">
        <f>'Activos Consolidados'!#REF!</f>
        <v>#REF!</v>
      </c>
      <c r="F226" s="86" t="e">
        <f>IF('Activos Consolidados'!#REF!="","",'Activos Consolidados'!#REF!)</f>
        <v>#REF!</v>
      </c>
      <c r="G226" s="85" t="e">
        <f>'Activos Consolidados'!#REF!</f>
        <v>#REF!</v>
      </c>
      <c r="H226" s="85" t="e">
        <f>'Activos Consolidados'!#REF!</f>
        <v>#REF!</v>
      </c>
      <c r="I226" s="85" t="e">
        <f>'Activos Consolidados'!#REF!</f>
        <v>#REF!</v>
      </c>
      <c r="J226" s="85" t="e">
        <f>'Activos Consolidados'!#REF!</f>
        <v>#REF!</v>
      </c>
      <c r="K226" s="85" t="e">
        <f>'Activos Consolidados'!#REF!</f>
        <v>#REF!</v>
      </c>
      <c r="L226" s="85" t="e">
        <f>'Activos Consolidados'!#REF!</f>
        <v>#REF!</v>
      </c>
      <c r="M226" s="85" t="e">
        <f>'Activos Consolidados'!#REF!</f>
        <v>#REF!</v>
      </c>
      <c r="N226" s="84" t="e">
        <f>IF('Activos Consolidados'!#REF!="","",'Activos Consolidados'!#REF!)</f>
        <v>#REF!</v>
      </c>
      <c r="O226" s="161" t="e">
        <f>'Activos Consolidados'!#REF!</f>
        <v>#REF!</v>
      </c>
      <c r="P226" t="e">
        <f>'Activos Consolidados'!#REF!</f>
        <v>#REF!</v>
      </c>
    </row>
    <row r="227" spans="1:16" ht="24.75" customHeight="1" x14ac:dyDescent="0.25">
      <c r="A227" s="85" t="str">
        <f>'Activos Consolidados'!G139</f>
        <v>CONCEPTOS</v>
      </c>
      <c r="B227" s="85" t="str">
        <f>'Activos Consolidados'!H139</f>
        <v>Conceptos técnicos de gestión intersectorial</v>
      </c>
      <c r="C227" s="85" t="str">
        <f>'Activos Consolidados'!I139</f>
        <v>Refleja los conceptos emitidos por la dependencia, para prestar asistencia a las demás áreas funcionales con relación a la gestión intersectorial</v>
      </c>
      <c r="D227" s="85" t="str">
        <f>'Activos Consolidados'!J139</f>
        <v>CASTELLANO</v>
      </c>
      <c r="E227" s="85" t="str">
        <f>'Activos Consolidados'!K139</f>
        <v>FÍSICO Y ELECTRÓNICO</v>
      </c>
      <c r="F227" s="86">
        <f>IF('Activos Consolidados'!P139="","",'Activos Consolidados'!P139)</f>
        <v>44197</v>
      </c>
      <c r="G227" s="85" t="str">
        <f>'Activos Consolidados'!R139</f>
        <v>ASESORÍA TÉCNICA</v>
      </c>
      <c r="H227" s="85" t="str">
        <f>'Activos Consolidados'!S139</f>
        <v>GESTIÓN DOCUMENTAL</v>
      </c>
      <c r="I227" s="85" t="str">
        <f>'Activos Consolidados'!AN139</f>
        <v>2) INFORMACIÓN PÚBLICA CLASIFICADA</v>
      </c>
      <c r="J227" s="85" t="e">
        <f>'Activos Consolidados'!AO139</f>
        <v>#N/A</v>
      </c>
      <c r="K227" s="85" t="e">
        <f>'Activos Consolidados'!AP139</f>
        <v>#N/A</v>
      </c>
      <c r="L227" s="85" t="e">
        <f>'Activos Consolidados'!AQ139</f>
        <v>#N/A</v>
      </c>
      <c r="M227" s="85" t="str">
        <f>'Activos Consolidados'!Z139</f>
        <v>NO APLICA</v>
      </c>
      <c r="N227" s="84">
        <f>IF('Activos Consolidados'!AC139="","",'Activos Consolidados'!AC139)</f>
        <v>45266</v>
      </c>
      <c r="O227" s="161">
        <f>'Activos Consolidados'!AA139</f>
        <v>45657</v>
      </c>
      <c r="P227" t="str">
        <f>'Activos Consolidados'!F139</f>
        <v>INFORMACIÓN</v>
      </c>
    </row>
    <row r="228" spans="1:16" ht="24.75" customHeight="1" x14ac:dyDescent="0.25">
      <c r="A228" s="85" t="str">
        <f>'Activos Consolidados'!G140</f>
        <v>CONCEPTOS</v>
      </c>
      <c r="B228" s="85" t="str">
        <f>'Activos Consolidados'!H140</f>
        <v>Conceptos técnicos de iniciativas de cooperación internacional</v>
      </c>
      <c r="C228" s="85" t="str">
        <f>'Activos Consolidados'!I140</f>
        <v>Refleja los conceptos emitidos por la dependencia, para prestar asistencia a las demás áreas funcionales con relación a las iniciativas de cooperación internacional</v>
      </c>
      <c r="D228" s="85" t="str">
        <f>'Activos Consolidados'!J140</f>
        <v>CASTELLANO</v>
      </c>
      <c r="E228" s="85" t="str">
        <f>'Activos Consolidados'!K140</f>
        <v>FÍSICO Y ELECTRÓNICO</v>
      </c>
      <c r="F228" s="86">
        <f>IF('Activos Consolidados'!P140="","",'Activos Consolidados'!P140)</f>
        <v>44197</v>
      </c>
      <c r="G228" s="85" t="str">
        <f>'Activos Consolidados'!R140</f>
        <v>ASESORÍA TÉCNICA</v>
      </c>
      <c r="H228" s="85" t="str">
        <f>'Activos Consolidados'!S140</f>
        <v>GESTIÓN DOCUMENTAL</v>
      </c>
      <c r="I228" s="85" t="str">
        <f>'Activos Consolidados'!AN140</f>
        <v>1) INFORMACIÓN PÚBLICA</v>
      </c>
      <c r="J228" s="85" t="str">
        <f>'Activos Consolidados'!AO140</f>
        <v>LEY 527 ARTÍCULO 27 Y 28
ARTÍCULO  27. "TODAS LAS PERSONAS TIENEN DERECHO A CONSULTAR LOS DOCUMENTOS DE ARCHIVOS PÚBLICOS Y A QUE SE LES EXPIDA COPIA DE LOS MISMOS, SIEMPRE QUE DICHOS DOCUMENTOS NO TENGAN CARÁCTER RESERVADO CONFORME A LA CONSTITUCIÓN O A LA LEY."</v>
      </c>
      <c r="K228" s="85" t="str">
        <f>'Activos Consolidados'!AP140</f>
        <v>LEY 527 ARTÍCULO 27 Y 28
ARTÍCULO  27. "TODAS LAS PERSONAS TIENEN DERECHO A CONSULTAR LOS DOCUMENTOS DE ARCHIVOS PÚBLICOS Y A QUE SE LES EXPIDA COPIA DE LOS MISMOS, SIEMPRE QUE DICHOS DOCUMENTOS NO TENGAN CARÁCTER RESERVADO CONFORME A LA CONSTITUCIÓN O A LA LEY."</v>
      </c>
      <c r="L228" s="85" t="str">
        <f>'Activos Consolidados'!AQ140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28" s="85" t="str">
        <f>'Activos Consolidados'!Z140</f>
        <v>NO APLICA</v>
      </c>
      <c r="N228" s="84">
        <f>IF('Activos Consolidados'!AC140="","",'Activos Consolidados'!AC140)</f>
        <v>45266</v>
      </c>
      <c r="O228" s="161">
        <f>'Activos Consolidados'!AA140</f>
        <v>45657</v>
      </c>
      <c r="P228" t="str">
        <f>'Activos Consolidados'!F140</f>
        <v>INFORMACIÓN</v>
      </c>
    </row>
    <row r="229" spans="1:16" ht="24.75" customHeight="1" x14ac:dyDescent="0.25">
      <c r="A229" s="85" t="str">
        <f>'Activos Consolidados'!G141</f>
        <v>INFORMES</v>
      </c>
      <c r="B229" s="85" t="str">
        <f>'Activos Consolidados'!H141</f>
        <v>Informes técnicos de cooperación internacional</v>
      </c>
      <c r="C229" s="85" t="str">
        <f>'Activos Consolidados'!I141</f>
        <v>Documento que contiene información sobre la gestión adelantada en el desarrollo de la implementación de la estrategia institucional de cooperación internacional</v>
      </c>
      <c r="D229" s="85" t="str">
        <f>'Activos Consolidados'!J141</f>
        <v>CASTELLANO</v>
      </c>
      <c r="E229" s="85" t="str">
        <f>'Activos Consolidados'!K141</f>
        <v>ELECTRÓNICO</v>
      </c>
      <c r="F229" s="86">
        <f>IF('Activos Consolidados'!P141="","",'Activos Consolidados'!P141)</f>
        <v>44198</v>
      </c>
      <c r="G229" s="85" t="str">
        <f>'Activos Consolidados'!R141</f>
        <v>ASESORÍA TÉCNICA</v>
      </c>
      <c r="H229" s="85" t="str">
        <f>'Activos Consolidados'!S141</f>
        <v>GESTIÓN DOCUMENTAL</v>
      </c>
      <c r="I229" s="85" t="str">
        <f>'Activos Consolidados'!AN141</f>
        <v>1) INFORMACIÓN PÚBLICA</v>
      </c>
      <c r="J229" s="85" t="str">
        <f>'Activos Consolidados'!AO141</f>
        <v>LEY 527 ARTÍCULO 27 Y 28
ARTÍCULO  27. "TODAS LAS PERSONAS TIENEN DERECHO A CONSULTAR LOS DOCUMENTOS DE ARCHIVOS PÚBLICOS Y A QUE SE LES EXPIDA COPIA DE LOS MISMOS, SIEMPRE QUE DICHOS DOCUMENTOS NO TENGAN CARÁCTER RESERVADO CONFORME A LA CONSTITUCIÓN O A LA LEY."</v>
      </c>
      <c r="K229" s="85" t="str">
        <f>'Activos Consolidados'!AP141</f>
        <v>LEY 527 ARTÍCULO 27 Y 28
ARTÍCULO  27. "TODAS LAS PERSONAS TIENEN DERECHO A CONSULTAR LOS DOCUMENTOS DE ARCHIVOS PÚBLICOS Y A QUE SE LES EXPIDA COPIA DE LOS MISMOS, SIEMPRE QUE DICHOS DOCUMENTOS NO TENGAN CARÁCTER RESERVADO CONFORME A LA CONSTITUCIÓN O A LA LEY."</v>
      </c>
      <c r="L229" s="85" t="str">
        <f>'Activos Consolidados'!AQ141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29" s="85" t="str">
        <f>'Activos Consolidados'!Z141</f>
        <v>NO APLICA</v>
      </c>
      <c r="N229" s="84">
        <f>IF('Activos Consolidados'!AC141="","",'Activos Consolidados'!AC141)</f>
        <v>45266</v>
      </c>
      <c r="O229" s="161">
        <f>'Activos Consolidados'!AA141</f>
        <v>45657</v>
      </c>
      <c r="P229" t="str">
        <f>'Activos Consolidados'!F141</f>
        <v>INFORMACIÓN</v>
      </c>
    </row>
    <row r="230" spans="1:16" ht="24.75" customHeight="1" x14ac:dyDescent="0.25">
      <c r="A230" s="85" t="str">
        <f>'Activos Consolidados'!G143</f>
        <v>INFORMES</v>
      </c>
      <c r="B230" s="85" t="str">
        <f>'Activos Consolidados'!H143</f>
        <v>Informes técnicos de gestión intersectorial</v>
      </c>
      <c r="C230" s="85" t="str">
        <f>'Activos Consolidados'!I143</f>
        <v>Documento que contiene la gestión adelantada con otros sectores para el uso eficiente del suelo rural</v>
      </c>
      <c r="D230" s="85" t="str">
        <f>'Activos Consolidados'!J143</f>
        <v>CASTELLANO</v>
      </c>
      <c r="E230" s="85" t="str">
        <f>'Activos Consolidados'!K143</f>
        <v>ELECTRÓNICO</v>
      </c>
      <c r="F230" s="86">
        <f>IF('Activos Consolidados'!P143="","",'Activos Consolidados'!P143)</f>
        <v>44199</v>
      </c>
      <c r="G230" s="85" t="str">
        <f>'Activos Consolidados'!R143</f>
        <v>ASESORÍA TÉCNICA</v>
      </c>
      <c r="H230" s="85" t="str">
        <f>'Activos Consolidados'!S143</f>
        <v>GESTIÓN DOCUMENTAL</v>
      </c>
      <c r="I230" s="85" t="str">
        <f>'Activos Consolidados'!AN143</f>
        <v>1) INFORMACIÓN PÚBLICA</v>
      </c>
      <c r="J230" s="85" t="str">
        <f>'Activos Consolidados'!AO143</f>
        <v>LEY 527 ARTÍCULO 27 Y 28
ARTÍCULO  27. "TODAS LAS PERSONAS TIENEN DERECHO A CONSULTAR LOS DOCUMENTOS DE ARCHIVOS PÚBLICOS Y A QUE SE LES EXPIDA COPIA DE LOS MISMOS, SIEMPRE QUE DICHOS DOCUMENTOS NO TENGAN CARÁCTER RESERVADO CONFORME A LA CONSTITUCIÓN O A LA LEY."</v>
      </c>
      <c r="K230" s="85" t="str">
        <f>'Activos Consolidados'!AP143</f>
        <v>LEY 527 ARTÍCULO 27 Y 28
ARTÍCULO  27. "TODAS LAS PERSONAS TIENEN DERECHO A CONSULTAR LOS DOCUMENTOS DE ARCHIVOS PÚBLICOS Y A QUE SE LES EXPIDA COPIA DE LOS MISMOS, SIEMPRE QUE DICHOS DOCUMENTOS NO TENGAN CARÁCTER RESERVADO CONFORME A LA CONSTITUCIÓN O A LA LEY."</v>
      </c>
      <c r="L230" s="85" t="str">
        <f>'Activos Consolidados'!AQ143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30" s="85" t="str">
        <f>'Activos Consolidados'!Z143</f>
        <v>NO APLICA</v>
      </c>
      <c r="N230" s="84">
        <f>IF('Activos Consolidados'!AC143="","",'Activos Consolidados'!AC143)</f>
        <v>45266</v>
      </c>
      <c r="O230" s="161">
        <f>'Activos Consolidados'!AA143</f>
        <v>45657</v>
      </c>
      <c r="P230" t="str">
        <f>'Activos Consolidados'!F143</f>
        <v>INFORMACIÓN</v>
      </c>
    </row>
    <row r="231" spans="1:16" ht="24.75" customHeight="1" x14ac:dyDescent="0.25">
      <c r="A231" s="85" t="str">
        <f>'Activos Consolidados'!G144</f>
        <v>ACTAS</v>
      </c>
      <c r="B231" s="85" t="str">
        <f>'Activos Consolidados'!H144</f>
        <v>Actas del comité institucional de gestión y desempeño</v>
      </c>
      <c r="C231" s="85" t="str">
        <f>'Activos Consolidados'!I144</f>
        <v>Documento y sus anexos en el que se relacionan los temas tratados y acordados por el Comité Institucional Gestión y Desempeño en razón de la resolución interna de conformación del comité CIGDE en la UPRA.</v>
      </c>
      <c r="D231" s="85" t="str">
        <f>'Activos Consolidados'!J144</f>
        <v>ESPAÑOL</v>
      </c>
      <c r="E231" s="85" t="str">
        <f>'Activos Consolidados'!K144</f>
        <v>FÍSICO Y ELECTRÓNICO</v>
      </c>
      <c r="F231" s="86">
        <f>IF('Activos Consolidados'!P144="","",'Activos Consolidados'!P144)</f>
        <v>43193</v>
      </c>
      <c r="G231" s="85" t="str">
        <f>'Activos Consolidados'!R144</f>
        <v>DIRECCIÓN GENERAL-ASESORÍA DE PLANEACIÓN</v>
      </c>
      <c r="H231" s="85" t="str">
        <f>'Activos Consolidados'!S144</f>
        <v>GESTIÓN DOCUMENTAL-ASESORÍA DE PLANEACIÓN</v>
      </c>
      <c r="I231" s="85" t="str">
        <f>'Activos Consolidados'!AN144</f>
        <v>2) INFORMACIÓN PÚBLICA CLASIFICADA</v>
      </c>
      <c r="J231" s="85" t="e">
        <f>'Activos Consolidados'!AO144</f>
        <v>#N/A</v>
      </c>
      <c r="K231" s="85" t="e">
        <f>'Activos Consolidados'!AP144</f>
        <v>#N/A</v>
      </c>
      <c r="L231" s="85" t="e">
        <f>'Activos Consolidados'!AQ144</f>
        <v>#N/A</v>
      </c>
      <c r="M231" s="85" t="str">
        <f>'Activos Consolidados'!Z144</f>
        <v>NO APLICA</v>
      </c>
      <c r="N231" s="84">
        <f>IF('Activos Consolidados'!AC144="","",'Activos Consolidados'!AC144)</f>
        <v>45266</v>
      </c>
      <c r="O231" s="161">
        <f>'Activos Consolidados'!AA144</f>
        <v>45657</v>
      </c>
      <c r="P231" t="str">
        <f>'Activos Consolidados'!F144</f>
        <v>INFORMACIÓN</v>
      </c>
    </row>
    <row r="232" spans="1:16" ht="24.75" customHeight="1" x14ac:dyDescent="0.25">
      <c r="A232" s="85" t="str">
        <f>'Activos Consolidados'!G145</f>
        <v>ACTAS</v>
      </c>
      <c r="B232" s="85" t="str">
        <f>'Activos Consolidados'!H145</f>
        <v>Actas del comité programación presupuestal</v>
      </c>
      <c r="C232" s="85" t="str">
        <f>'Activos Consolidados'!I145</f>
        <v>Documento y sus anexos el que se relacionan los temas tratados y acordados por el Comité de programación presupuestal en razón de la resolución interna de conformación de este comité en  la UPRA.</v>
      </c>
      <c r="D232" s="85" t="str">
        <f>'Activos Consolidados'!J145</f>
        <v>ESPAÑOL</v>
      </c>
      <c r="E232" s="85" t="str">
        <f>'Activos Consolidados'!K145</f>
        <v>FÍSICO Y ELECTRÓNICO</v>
      </c>
      <c r="F232" s="86" t="str">
        <f>IF('Activos Consolidados'!P145="","",'Activos Consolidados'!P145)</f>
        <v>12/03/2018</v>
      </c>
      <c r="G232" s="85" t="str">
        <f>'Activos Consolidados'!R145</f>
        <v>SECRETARÍA GENERAL</v>
      </c>
      <c r="H232" s="85" t="str">
        <f>'Activos Consolidados'!S145</f>
        <v>GESTIÓN DOCUMENTAL</v>
      </c>
      <c r="I232" s="85" t="str">
        <f>'Activos Consolidados'!AN145</f>
        <v>1) INFORMACIÓN PÚBLICA</v>
      </c>
      <c r="J232" s="85" t="str">
        <f>'Activos Consolidados'!AO145</f>
        <v>LEY 527 ARTÍCULO 27 Y 28
ARTÍCULO  27. "TODAS LAS PERSONAS TIENEN DERECHO A CONSULTAR LOS DOCUMENTOS DE ARCHIVOS PÚBLICOS Y A QUE SE LES EXPIDA COPIA DE LOS MISMOS, SIEMPRE QUE DICHOS DOCUMENTOS NO TENGAN CARÁCTER RESERVADO CONFORME A LA CONSTITUCIÓN O A LA LEY."</v>
      </c>
      <c r="K232" s="85" t="str">
        <f>'Activos Consolidados'!AP145</f>
        <v>LEY 527 ARTÍCULO 27 Y 28
ARTÍCULO  27. "TODAS LAS PERSONAS TIENEN DERECHO A CONSULTAR LOS DOCUMENTOS DE ARCHIVOS PÚBLICOS Y A QUE SE LES EXPIDA COPIA DE LOS MISMOS, SIEMPRE QUE DICHOS DOCUMENTOS NO TENGAN CARÁCTER RESERVADO CONFORME A LA CONSTITUCIÓN O A LA LEY."</v>
      </c>
      <c r="L232" s="85" t="str">
        <f>'Activos Consolidados'!AQ145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32" s="85" t="str">
        <f>'Activos Consolidados'!Z145</f>
        <v>NO APLICA</v>
      </c>
      <c r="N232" s="84">
        <f>IF('Activos Consolidados'!AC145="","",'Activos Consolidados'!AC145)</f>
        <v>45266</v>
      </c>
      <c r="O232" s="161">
        <f>'Activos Consolidados'!AA145</f>
        <v>45657</v>
      </c>
      <c r="P232" t="str">
        <f>'Activos Consolidados'!F145</f>
        <v>INFORMACIÓN</v>
      </c>
    </row>
    <row r="233" spans="1:16" ht="24.75" customHeight="1" x14ac:dyDescent="0.25">
      <c r="A233" s="85" t="str">
        <f>'Activos Consolidados'!G146</f>
        <v>ACTAS</v>
      </c>
      <c r="B233" s="85" t="str">
        <f>'Activos Consolidados'!H146</f>
        <v>Actas sistemas de gestión</v>
      </c>
      <c r="C233" s="85" t="str">
        <f>'Activos Consolidados'!I146</f>
        <v>Documento y sus anexos en el que se relacionan los temas tratados y acordados en relación a la administración y seguimiento del Sistema de Gestión, las acciones adelantadas y decisiones tomadas.</v>
      </c>
      <c r="D233" s="85" t="str">
        <f>'Activos Consolidados'!J146</f>
        <v>ESPAÑOL</v>
      </c>
      <c r="E233" s="85" t="str">
        <f>'Activos Consolidados'!K146</f>
        <v>FÍSICO Y ELECTRÓNICO</v>
      </c>
      <c r="F233" s="86" t="str">
        <f>IF('Activos Consolidados'!P146="","",'Activos Consolidados'!P146)</f>
        <v>01/01/2021</v>
      </c>
      <c r="G233" s="85" t="str">
        <f>'Activos Consolidados'!R146</f>
        <v>SECRETARÍA GENERAL</v>
      </c>
      <c r="H233" s="85" t="str">
        <f>'Activos Consolidados'!S146</f>
        <v>GESTIÓN DOCUMENTAL</v>
      </c>
      <c r="I233" s="85" t="str">
        <f>'Activos Consolidados'!AN146</f>
        <v>1) INFORMACIÓN PÚBLICA</v>
      </c>
      <c r="J233" s="85" t="str">
        <f>'Activos Consolidados'!AO146</f>
        <v>LEY 527 ARTÍCULO 27 Y 28
ARTÍCULO  27. "TODAS LAS PERSONAS TIENEN DERECHO A CONSULTAR LOS DOCUMENTOS DE ARCHIVOS PÚBLICOS Y A QUE SE LES EXPIDA COPIA DE LOS MISMOS, SIEMPRE QUE DICHOS DOCUMENTOS NO TENGAN CARÁCTER RESERVADO CONFORME A LA CONSTITUCIÓN O A LA LEY."</v>
      </c>
      <c r="K233" s="85" t="str">
        <f>'Activos Consolidados'!AP146</f>
        <v>LEY 527 ARTÍCULO 27 Y 28
ARTÍCULO  27. "TODAS LAS PERSONAS TIENEN DERECHO A CONSULTAR LOS DOCUMENTOS DE ARCHIVOS PÚBLICOS Y A QUE SE LES EXPIDA COPIA DE LOS MISMOS, SIEMPRE QUE DICHOS DOCUMENTOS NO TENGAN CARÁCTER RESERVADO CONFORME A LA CONSTITUCIÓN O A LA LEY."</v>
      </c>
      <c r="L233" s="85" t="str">
        <f>'Activos Consolidados'!AQ146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33" s="85" t="str">
        <f>'Activos Consolidados'!Z146</f>
        <v>NO APLICA</v>
      </c>
      <c r="N233" s="84">
        <f>IF('Activos Consolidados'!AC146="","",'Activos Consolidados'!AC146)</f>
        <v>45266</v>
      </c>
      <c r="O233" s="161">
        <f>'Activos Consolidados'!AA146</f>
        <v>45657</v>
      </c>
      <c r="P233" t="str">
        <f>'Activos Consolidados'!F146</f>
        <v>INFORMACIÓN</v>
      </c>
    </row>
    <row r="234" spans="1:16" ht="24.75" customHeight="1" x14ac:dyDescent="0.25">
      <c r="A234" s="85" t="str">
        <f>'Activos Consolidados'!G147</f>
        <v>ANTEPROYECTO DE PRESUPUESTO</v>
      </c>
      <c r="B234" s="85" t="str">
        <f>'Activos Consolidados'!H147</f>
        <v>N/A</v>
      </c>
      <c r="C234" s="85" t="str">
        <f>'Activos Consolidados'!I147</f>
        <v>Consiste en la proyección de los ingresos y  gastos
de la entidad para una vigencia fiscal, conforme lo establece el Ministerio de Hacienda y Crédito Público.</v>
      </c>
      <c r="D234" s="85" t="str">
        <f>'Activos Consolidados'!J147</f>
        <v>ESPAÑOL</v>
      </c>
      <c r="E234" s="85" t="str">
        <f>'Activos Consolidados'!K147</f>
        <v>ELECTRÓNICO</v>
      </c>
      <c r="F234" s="86" t="str">
        <f>IF('Activos Consolidados'!P147="","",'Activos Consolidados'!P147)</f>
        <v>01/03/2014</v>
      </c>
      <c r="G234" s="85" t="str">
        <f>'Activos Consolidados'!R147</f>
        <v>DIRECCIÓN GENERAL-ASESORÍA DE PLANEACIÓN</v>
      </c>
      <c r="H234" s="85" t="str">
        <f>'Activos Consolidados'!S147</f>
        <v>GESTIÓN DOCUMENTAL-ASESORÍA DE PLANEACIÓN</v>
      </c>
      <c r="I234" s="85" t="str">
        <f>'Activos Consolidados'!AN147</f>
        <v>1) INFORMACIÓN PÚBLICA</v>
      </c>
      <c r="J234" s="85" t="str">
        <f>'Activos Consolidados'!AO147</f>
        <v>LEY 527 ARTÍCULO 27 Y 28
ARTÍCULO  27. "TODAS LAS PERSONAS TIENEN DERECHO A CONSULTAR LOS DOCUMENTOS DE ARCHIVOS PÚBLICOS Y A QUE SE LES EXPIDA COPIA DE LOS MISMOS, SIEMPRE QUE DICHOS DOCUMENTOS NO TENGAN CARÁCTER RESERVADO CONFORME A LA CONSTITUCIÓN O A LA LEY."</v>
      </c>
      <c r="K234" s="85" t="str">
        <f>'Activos Consolidados'!AP147</f>
        <v>LEY 527 ARTÍCULO 27 Y 28
ARTÍCULO  27. "TODAS LAS PERSONAS TIENEN DERECHO A CONSULTAR LOS DOCUMENTOS DE ARCHIVOS PÚBLICOS Y A QUE SE LES EXPIDA COPIA DE LOS MISMOS, SIEMPRE QUE DICHOS DOCUMENTOS NO TENGAN CARÁCTER RESERVADO CONFORME A LA CONSTITUCIÓN O A LA LEY."</v>
      </c>
      <c r="L234" s="85" t="str">
        <f>'Activos Consolidados'!AQ147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34" s="85" t="str">
        <f>'Activos Consolidados'!Z147</f>
        <v>NO APLICA</v>
      </c>
      <c r="N234" s="84">
        <f>IF('Activos Consolidados'!AC147="","",'Activos Consolidados'!AC147)</f>
        <v>45266</v>
      </c>
      <c r="O234" s="161">
        <f>'Activos Consolidados'!AA147</f>
        <v>45657</v>
      </c>
      <c r="P234" t="str">
        <f>'Activos Consolidados'!F147</f>
        <v>INFORMACIÓN</v>
      </c>
    </row>
    <row r="235" spans="1:16" ht="24.75" customHeight="1" x14ac:dyDescent="0.25">
      <c r="A235" s="85" t="str">
        <f>'Activos Consolidados'!G148</f>
        <v>INFORMES</v>
      </c>
      <c r="B235" s="85" t="str">
        <f>'Activos Consolidados'!H148</f>
        <v>Informes a otras entidades</v>
      </c>
      <c r="C235" s="85" t="str">
        <f>'Activos Consolidados'!I148</f>
        <v>Informes que son requeridos por entidades públicas o privadas en ejercicio de sus funciones.</v>
      </c>
      <c r="D235" s="85" t="str">
        <f>'Activos Consolidados'!J148</f>
        <v>ESPAÑOL</v>
      </c>
      <c r="E235" s="85" t="str">
        <f>'Activos Consolidados'!K148</f>
        <v>ELECTRÓNICO</v>
      </c>
      <c r="F235" s="86" t="str">
        <f>IF('Activos Consolidados'!P148="","",'Activos Consolidados'!P148)</f>
        <v>16/01/2013</v>
      </c>
      <c r="G235" s="85" t="str">
        <f>'Activos Consolidados'!R148</f>
        <v>DIRECCIÓN GENERAL-ASESORÍA DE PLANEACIÓN</v>
      </c>
      <c r="H235" s="85" t="str">
        <f>'Activos Consolidados'!S148</f>
        <v>GESTIÓN DOCUMENTAL-ASESORÍA DE PLANEACIÓN</v>
      </c>
      <c r="I235" s="85" t="str">
        <f>'Activos Consolidados'!AN148</f>
        <v>1) INFORMACIÓN PÚBLICA</v>
      </c>
      <c r="J235" s="85" t="str">
        <f>'Activos Consolidados'!AO148</f>
        <v>LEY 527 ARTÍCULO 27 Y 28
ARTÍCULO  27. "TODAS LAS PERSONAS TIENEN DERECHO A CONSULTAR LOS DOCUMENTOS DE ARCHIVOS PÚBLICOS Y A QUE SE LES EXPIDA COPIA DE LOS MISMOS, SIEMPRE QUE DICHOS DOCUMENTOS NO TENGAN CARÁCTER RESERVADO CONFORME A LA CONSTITUCIÓN O A LA LEY."</v>
      </c>
      <c r="K235" s="85" t="str">
        <f>'Activos Consolidados'!AP148</f>
        <v>LEY 527 ARTÍCULO 27 Y 28
ARTÍCULO  27. "TODAS LAS PERSONAS TIENEN DERECHO A CONSULTAR LOS DOCUMENTOS DE ARCHIVOS PÚBLICOS Y A QUE SE LES EXPIDA COPIA DE LOS MISMOS, SIEMPRE QUE DICHOS DOCUMENTOS NO TENGAN CARÁCTER RESERVADO CONFORME A LA CONSTITUCIÓN O A LA LEY."</v>
      </c>
      <c r="L235" s="85" t="str">
        <f>'Activos Consolidados'!AQ148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35" s="85" t="str">
        <f>'Activos Consolidados'!Z148</f>
        <v>NO APLICA</v>
      </c>
      <c r="N235" s="84">
        <f>IF('Activos Consolidados'!AC148="","",'Activos Consolidados'!AC148)</f>
        <v>45266</v>
      </c>
      <c r="O235" s="161">
        <f>'Activos Consolidados'!AA148</f>
        <v>45657</v>
      </c>
      <c r="P235" t="str">
        <f>'Activos Consolidados'!F148</f>
        <v>INFORMACIÓN</v>
      </c>
    </row>
    <row r="236" spans="1:16" ht="24.75" customHeight="1" x14ac:dyDescent="0.25">
      <c r="A236" s="85" t="str">
        <f>'Activos Consolidados'!G149</f>
        <v>INFORMES</v>
      </c>
      <c r="B236" s="85" t="str">
        <f>'Activos Consolidados'!H149</f>
        <v>Informes de gestión institucional</v>
      </c>
      <c r="C236" s="85" t="str">
        <f>'Activos Consolidados'!I149</f>
        <v>Se detallan los avances en los planes programas y proyectos de cada vigencia y las responsabilidades sectoriales y del Plan Nacional de desarrollo.</v>
      </c>
      <c r="D236" s="85" t="str">
        <f>'Activos Consolidados'!J149</f>
        <v>ESPAÑOL</v>
      </c>
      <c r="E236" s="85" t="str">
        <f>'Activos Consolidados'!K149</f>
        <v>ELECTRÓNICO</v>
      </c>
      <c r="F236" s="86">
        <f>IF('Activos Consolidados'!P149="","",'Activos Consolidados'!P149)</f>
        <v>41639</v>
      </c>
      <c r="G236" s="85" t="str">
        <f>'Activos Consolidados'!R149</f>
        <v>DIRECCIÓN GENERAL-ASESORÍA DE PLANEACIÓN</v>
      </c>
      <c r="H236" s="85" t="str">
        <f>'Activos Consolidados'!S149</f>
        <v>GESTIÓN DOCUMENTAL-ASESORÍA DE PLANEACIÓN</v>
      </c>
      <c r="I236" s="85" t="str">
        <f>'Activos Consolidados'!AN149</f>
        <v>1) INFORMACIÓN PÚBLICA</v>
      </c>
      <c r="J236" s="85" t="str">
        <f>'Activos Consolidados'!AO149</f>
        <v>LEY 527 ARTÍCULO 27 Y 28
ARTÍCULO  27. "TODAS LAS PERSONAS TIENEN DERECHO A CONSULTAR LOS DOCUMENTOS DE ARCHIVOS PÚBLICOS Y A QUE SE LES EXPIDA COPIA DE LOS MISMOS, SIEMPRE QUE DICHOS DOCUMENTOS NO TENGAN CARÁCTER RESERVADO CONFORME A LA CONSTITUCIÓN O A LA LEY."</v>
      </c>
      <c r="K236" s="85" t="str">
        <f>'Activos Consolidados'!AP149</f>
        <v>LEY 527 ARTÍCULO 27 Y 28
ARTÍCULO  27. "TODAS LAS PERSONAS TIENEN DERECHO A CONSULTAR LOS DOCUMENTOS DE ARCHIVOS PÚBLICOS Y A QUE SE LES EXPIDA COPIA DE LOS MISMOS, SIEMPRE QUE DICHOS DOCUMENTOS NO TENGAN CARÁCTER RESERVADO CONFORME A LA CONSTITUCIÓN O A LA LEY."</v>
      </c>
      <c r="L236" s="85" t="str">
        <f>'Activos Consolidados'!AQ149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36" s="85" t="str">
        <f>'Activos Consolidados'!Z149</f>
        <v>NO APLICA</v>
      </c>
      <c r="N236" s="84">
        <f>IF('Activos Consolidados'!AC149="","",'Activos Consolidados'!AC149)</f>
        <v>45266</v>
      </c>
      <c r="O236" s="161">
        <f>'Activos Consolidados'!AA149</f>
        <v>45657</v>
      </c>
      <c r="P236" t="str">
        <f>'Activos Consolidados'!F149</f>
        <v>INFORMACIÓN</v>
      </c>
    </row>
    <row r="237" spans="1:16" ht="24.75" customHeight="1" x14ac:dyDescent="0.25">
      <c r="A237" s="85" t="str">
        <f>'Activos Consolidados'!G150</f>
        <v>INFORMES</v>
      </c>
      <c r="B237" s="85" t="str">
        <f>'Activos Consolidados'!H150</f>
        <v>Informes de gestión de indicadores</v>
      </c>
      <c r="C237" s="85" t="str">
        <f>'Activos Consolidados'!I150</f>
        <v xml:space="preserve">Agrupación documental en la que se registran los resultados de los indicadores estratégicos, de los procesos y proyectos del Sistema de Gestión de la UPRA. </v>
      </c>
      <c r="D237" s="85" t="str">
        <f>'Activos Consolidados'!J150</f>
        <v>ESPAÑOL</v>
      </c>
      <c r="E237" s="85" t="str">
        <f>'Activos Consolidados'!K150</f>
        <v>ELECTRÓNICO</v>
      </c>
      <c r="F237" s="86">
        <f>IF('Activos Consolidados'!P150="","",'Activos Consolidados'!P150)</f>
        <v>42035</v>
      </c>
      <c r="G237" s="85" t="str">
        <f>'Activos Consolidados'!R150</f>
        <v>DIRECCIÓN GENERAL-ASESORÍA DE PLANEACIÓN</v>
      </c>
      <c r="H237" s="85" t="str">
        <f>'Activos Consolidados'!S150</f>
        <v>GESTIÓN DOCUMENTAL-ASESORÍA DE PLANEACIÓN</v>
      </c>
      <c r="I237" s="85" t="str">
        <f>'Activos Consolidados'!AN150</f>
        <v>1) INFORMACIÓN PÚBLICA</v>
      </c>
      <c r="J237" s="85" t="str">
        <f>'Activos Consolidados'!AO150</f>
        <v>LEY 527 ARTÍCULO 27 Y 28
ARTÍCULO  27. "TODAS LAS PERSONAS TIENEN DERECHO A CONSULTAR LOS DOCUMENTOS DE ARCHIVOS PÚBLICOS Y A QUE SE LES EXPIDA COPIA DE LOS MISMOS, SIEMPRE QUE DICHOS DOCUMENTOS NO TENGAN CARÁCTER RESERVADO CONFORME A LA CONSTITUCIÓN O A LA LEY."</v>
      </c>
      <c r="K237" s="85" t="str">
        <f>'Activos Consolidados'!AP150</f>
        <v>LEY 527 ARTÍCULO 27 Y 28
ARTÍCULO  27. "TODAS LAS PERSONAS TIENEN DERECHO A CONSULTAR LOS DOCUMENTOS DE ARCHIVOS PÚBLICOS Y A QUE SE LES EXPIDA COPIA DE LOS MISMOS, SIEMPRE QUE DICHOS DOCUMENTOS NO TENGAN CARÁCTER RESERVADO CONFORME A LA CONSTITUCIÓN O A LA LEY."</v>
      </c>
      <c r="L237" s="85" t="str">
        <f>'Activos Consolidados'!AQ150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37" s="85" t="str">
        <f>'Activos Consolidados'!Z150</f>
        <v>NO APLICA</v>
      </c>
      <c r="N237" s="84">
        <f>IF('Activos Consolidados'!AC150="","",'Activos Consolidados'!AC150)</f>
        <v>45266</v>
      </c>
      <c r="O237" s="161">
        <f>'Activos Consolidados'!AA150</f>
        <v>45657</v>
      </c>
      <c r="P237" t="str">
        <f>'Activos Consolidados'!F150</f>
        <v>INFORMACIÓN</v>
      </c>
    </row>
    <row r="238" spans="1:16" ht="24.75" customHeight="1" x14ac:dyDescent="0.25">
      <c r="A238" s="85" t="str">
        <f>'Activos Consolidados'!G151</f>
        <v>INSTRUMENTOS DEL SISTEMA DE GESTIÓN DE CALIDAD</v>
      </c>
      <c r="B238" s="85" t="str">
        <f>'Activos Consolidados'!H151</f>
        <v>Instrumentos para el control de documentos</v>
      </c>
      <c r="C238" s="85" t="str">
        <f>'Activos Consolidados'!I151</f>
        <v>Son aquellos para definir la eliminación, creación o modificación de los documentos dentro del sistema de gestión.</v>
      </c>
      <c r="D238" s="85" t="str">
        <f>'Activos Consolidados'!J151</f>
        <v>ESPAÑOL</v>
      </c>
      <c r="E238" s="85" t="str">
        <f>'Activos Consolidados'!K151</f>
        <v>ELECTRÓNICO</v>
      </c>
      <c r="F238" s="86" t="str">
        <f>IF('Activos Consolidados'!P151="","",'Activos Consolidados'!P151)</f>
        <v>24/01/2014</v>
      </c>
      <c r="G238" s="85" t="str">
        <f>'Activos Consolidados'!R151</f>
        <v xml:space="preserve">TODOS LOS PROCESOS DE LA UPRA </v>
      </c>
      <c r="H238" s="85" t="str">
        <f>'Activos Consolidados'!S151</f>
        <v>GESTIÓN DOCUMENTAL-ASESORÍA DE PLANEACIÓN</v>
      </c>
      <c r="I238" s="85" t="str">
        <f>'Activos Consolidados'!AN151</f>
        <v>2) INFORMACIÓN PÚBLICA CLASIFICADA</v>
      </c>
      <c r="J238" s="85" t="e">
        <f>'Activos Consolidados'!AO151</f>
        <v>#N/A</v>
      </c>
      <c r="K238" s="85" t="e">
        <f>'Activos Consolidados'!AP151</f>
        <v>#N/A</v>
      </c>
      <c r="L238" s="85" t="e">
        <f>'Activos Consolidados'!AQ151</f>
        <v>#N/A</v>
      </c>
      <c r="M238" s="85" t="str">
        <f>'Activos Consolidados'!Z151</f>
        <v>NO APLICA</v>
      </c>
      <c r="N238" s="84">
        <f>IF('Activos Consolidados'!AC151="","",'Activos Consolidados'!AC151)</f>
        <v>45266</v>
      </c>
      <c r="O238" s="161">
        <f>'Activos Consolidados'!AA151</f>
        <v>45657</v>
      </c>
      <c r="P238" t="str">
        <f>'Activos Consolidados'!F151</f>
        <v>INFORMACIÓN</v>
      </c>
    </row>
    <row r="239" spans="1:16" ht="24.75" customHeight="1" x14ac:dyDescent="0.25">
      <c r="A239" s="85" t="str">
        <f>'Activos Consolidados'!G152</f>
        <v>INSTRUMENTOS DE ADMINISTRACIÓN DEL SISTEMA DE GESTIÓN</v>
      </c>
      <c r="B239" s="85" t="str">
        <f>'Activos Consolidados'!H152</f>
        <v>Instrumentos para la planificación del SG</v>
      </c>
      <c r="C239" s="85" t="str">
        <f>'Activos Consolidados'!I152</f>
        <v>Son aquellos para planificar el desarrollo, control y medición dentro del sistema de gestión.</v>
      </c>
      <c r="D239" s="85" t="str">
        <f>'Activos Consolidados'!J152</f>
        <v>ESPAÑOL</v>
      </c>
      <c r="E239" s="85" t="str">
        <f>'Activos Consolidados'!K152</f>
        <v>ELECTRÓNICO</v>
      </c>
      <c r="F239" s="86" t="str">
        <f>IF('Activos Consolidados'!P152="","",'Activos Consolidados'!P152)</f>
        <v>01/01/2021</v>
      </c>
      <c r="G239" s="85" t="str">
        <f>'Activos Consolidados'!R152</f>
        <v>DIRECCIÓN GENERAL-ASESORÍA DE PLANEACIÓN</v>
      </c>
      <c r="H239" s="85" t="str">
        <f>'Activos Consolidados'!S152</f>
        <v>GESTIÓN DOCUMENTAL-ASESORÍA DE PLANEACIÓN</v>
      </c>
      <c r="I239" s="85" t="str">
        <f>'Activos Consolidados'!AN152</f>
        <v>2) INFORMACIÓN PÚBLICA CLASIFICADA</v>
      </c>
      <c r="J239" s="85" t="e">
        <f>'Activos Consolidados'!AO152</f>
        <v>#N/A</v>
      </c>
      <c r="K239" s="85" t="e">
        <f>'Activos Consolidados'!AP152</f>
        <v>#N/A</v>
      </c>
      <c r="L239" s="85" t="e">
        <f>'Activos Consolidados'!AQ152</f>
        <v>#N/A</v>
      </c>
      <c r="M239" s="85" t="str">
        <f>'Activos Consolidados'!Z152</f>
        <v>NO APLICA</v>
      </c>
      <c r="N239" s="84">
        <f>IF('Activos Consolidados'!AC152="","",'Activos Consolidados'!AC152)</f>
        <v>45266</v>
      </c>
      <c r="O239" s="161">
        <f>'Activos Consolidados'!AA152</f>
        <v>45657</v>
      </c>
      <c r="P239" t="str">
        <f>'Activos Consolidados'!F152</f>
        <v>INFORMACIÓN</v>
      </c>
    </row>
    <row r="240" spans="1:16" ht="24.75" customHeight="1" x14ac:dyDescent="0.25">
      <c r="A240" s="85" t="str">
        <f>'Activos Consolidados'!G153</f>
        <v>PLANES</v>
      </c>
      <c r="B240" s="85" t="str">
        <f>'Activos Consolidados'!H153</f>
        <v>Planes de acción</v>
      </c>
      <c r="C240" s="85" t="str">
        <f>'Activos Consolidados'!I153</f>
        <v>Instrumento de programación anual de las metas del plan de desarrollo que permite a cada dependencia de la administración orientar su quehacer para cumplir con los compromisos establecidos en el plan de desarrollo.</v>
      </c>
      <c r="D240" s="85" t="str">
        <f>'Activos Consolidados'!J153</f>
        <v>ESPAÑOL</v>
      </c>
      <c r="E240" s="85" t="str">
        <f>'Activos Consolidados'!K153</f>
        <v>ELECTRÓNICO</v>
      </c>
      <c r="F240" s="86" t="str">
        <f>IF('Activos Consolidados'!P153="","",'Activos Consolidados'!P153)</f>
        <v>30/03/2012</v>
      </c>
      <c r="G240" s="85" t="str">
        <f>'Activos Consolidados'!R153</f>
        <v>DIRECCIÓN GENERAL-ASESORÍA DE PLANEACIÓN</v>
      </c>
      <c r="H240" s="85" t="str">
        <f>'Activos Consolidados'!S153</f>
        <v>GESTIÓN DOCUMENTAL-ASESORÍA DE PLANEACIÓN</v>
      </c>
      <c r="I240" s="85" t="str">
        <f>'Activos Consolidados'!AN153</f>
        <v>1) INFORMACIÓN PÚBLICA</v>
      </c>
      <c r="J240" s="85" t="str">
        <f>'Activos Consolidados'!AO153</f>
        <v>LEY 527 ARTÍCULO 27 Y 28
ARTÍCULO  27. "TODAS LAS PERSONAS TIENEN DERECHO A CONSULTAR LOS DOCUMENTOS DE ARCHIVOS PÚBLICOS Y A QUE SE LES EXPIDA COPIA DE LOS MISMOS, SIEMPRE QUE DICHOS DOCUMENTOS NO TENGAN CARÁCTER RESERVADO CONFORME A LA CONSTITUCIÓN O A LA LEY."</v>
      </c>
      <c r="K240" s="85" t="str">
        <f>'Activos Consolidados'!AP153</f>
        <v>LEY 527 ARTÍCULO 27 Y 28
ARTÍCULO  27. "TODAS LAS PERSONAS TIENEN DERECHO A CONSULTAR LOS DOCUMENTOS DE ARCHIVOS PÚBLICOS Y A QUE SE LES EXPIDA COPIA DE LOS MISMOS, SIEMPRE QUE DICHOS DOCUMENTOS NO TENGAN CARÁCTER RESERVADO CONFORME A LA CONSTITUCIÓN O A LA LEY."</v>
      </c>
      <c r="L240" s="85" t="str">
        <f>'Activos Consolidados'!AQ153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40" s="85" t="str">
        <f>'Activos Consolidados'!Z153</f>
        <v>NO APLICA</v>
      </c>
      <c r="N240" s="84">
        <f>IF('Activos Consolidados'!AC153="","",'Activos Consolidados'!AC153)</f>
        <v>45266</v>
      </c>
      <c r="O240" s="161">
        <f>'Activos Consolidados'!AA153</f>
        <v>45657</v>
      </c>
      <c r="P240" t="str">
        <f>'Activos Consolidados'!F153</f>
        <v>INFORMACIÓN</v>
      </c>
    </row>
    <row r="241" spans="1:16" ht="24.75" customHeight="1" x14ac:dyDescent="0.25">
      <c r="A241" s="85" t="str">
        <f>'Activos Consolidados'!G154</f>
        <v>PLANES</v>
      </c>
      <c r="B241" s="85" t="str">
        <f>'Activos Consolidados'!H154</f>
        <v>Planes estratégicos institucionales</v>
      </c>
      <c r="C241" s="85" t="str">
        <f>'Activos Consolidados'!I154</f>
        <v>Documento en el que se organiza y orienta estratégicamente las acciones de una entidad cuatrienalmente para alcanzar objetivos acordes con su misión y con el Plan Nacional de Desarrollo. Glosario Dirección Nacional de Planeación.</v>
      </c>
      <c r="D241" s="85" t="str">
        <f>'Activos Consolidados'!J154</f>
        <v>ESPAÑOL</v>
      </c>
      <c r="E241" s="85" t="str">
        <f>'Activos Consolidados'!K154</f>
        <v>FÍSICO Y ELECTRÓNICO</v>
      </c>
      <c r="F241" s="86" t="str">
        <f>IF('Activos Consolidados'!P154="","",'Activos Consolidados'!P154)</f>
        <v>15/04/2013</v>
      </c>
      <c r="G241" s="85" t="str">
        <f>'Activos Consolidados'!R154</f>
        <v>DIRECCIÓN GENERAL-ASESORÍA DE PLANEACIÓN</v>
      </c>
      <c r="H241" s="85" t="str">
        <f>'Activos Consolidados'!S154</f>
        <v>GESTIÓN DOCUMENTAL-ASESORÍA DE PLANEACIÓN</v>
      </c>
      <c r="I241" s="85" t="str">
        <f>'Activos Consolidados'!AN154</f>
        <v>1) INFORMACIÓN PÚBLICA</v>
      </c>
      <c r="J241" s="85" t="str">
        <f>'Activos Consolidados'!AO154</f>
        <v>LEY 527 ARTÍCULO 27 Y 28
ARTÍCULO  27. "TODAS LAS PERSONAS TIENEN DERECHO A CONSULTAR LOS DOCUMENTOS DE ARCHIVOS PÚBLICOS Y A QUE SE LES EXPIDA COPIA DE LOS MISMOS, SIEMPRE QUE DICHOS DOCUMENTOS NO TENGAN CARÁCTER RESERVADO CONFORME A LA CONSTITUCIÓN O A LA LEY."</v>
      </c>
      <c r="K241" s="85" t="str">
        <f>'Activos Consolidados'!AP154</f>
        <v>LEY 527 ARTÍCULO 27 Y 28
ARTÍCULO  27. "TODAS LAS PERSONAS TIENEN DERECHO A CONSULTAR LOS DOCUMENTOS DE ARCHIVOS PÚBLICOS Y A QUE SE LES EXPIDA COPIA DE LOS MISMOS, SIEMPRE QUE DICHOS DOCUMENTOS NO TENGAN CARÁCTER RESERVADO CONFORME A LA CONSTITUCIÓN O A LA LEY."</v>
      </c>
      <c r="L241" s="85" t="str">
        <f>'Activos Consolidados'!AQ154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41" s="85" t="str">
        <f>'Activos Consolidados'!Z154</f>
        <v>NO APLICA</v>
      </c>
      <c r="N241" s="84">
        <f>IF('Activos Consolidados'!AC154="","",'Activos Consolidados'!AC154)</f>
        <v>45266</v>
      </c>
      <c r="O241" s="161">
        <f>'Activos Consolidados'!AA154</f>
        <v>45657</v>
      </c>
      <c r="P241" t="str">
        <f>'Activos Consolidados'!F154</f>
        <v>INFORMACIÓN</v>
      </c>
    </row>
    <row r="242" spans="1:16" ht="24.75" customHeight="1" x14ac:dyDescent="0.25">
      <c r="A242" s="85" t="str">
        <f>'Activos Consolidados'!G155</f>
        <v>PROYECTOS</v>
      </c>
      <c r="B242" s="85" t="str">
        <f>'Activos Consolidados'!H155</f>
        <v>Proyectos de inversión</v>
      </c>
      <c r="C242" s="85" t="str">
        <f>'Activos Consolidados'!I155</f>
        <v>Se entiende como el instrumento de planeación que vincula recursos públicos (humanos, físicos, monetarios, entre otros)  con los cuales se da respuesta a las necesidades de planificación del ordenamiento productivo y social de la propiedad en el ámbito nacional y territorial.</v>
      </c>
      <c r="D242" s="85" t="str">
        <f>'Activos Consolidados'!J155</f>
        <v>ESPAÑOL</v>
      </c>
      <c r="E242" s="85" t="str">
        <f>'Activos Consolidados'!K155</f>
        <v>ELECTRÓNICO</v>
      </c>
      <c r="F242" s="86">
        <f>IF('Activos Consolidados'!P155="","",'Activos Consolidados'!P155)</f>
        <v>40969</v>
      </c>
      <c r="G242" s="85" t="str">
        <f>'Activos Consolidados'!R155</f>
        <v>SECRETARÍA GENERAL
OFICINA TIC
PLANEACIÓN
DIRECCIONES TÉCNICAS</v>
      </c>
      <c r="H242" s="85" t="str">
        <f>'Activos Consolidados'!S155</f>
        <v>PLANEACIÓN 
GESTIÓN DOCUMENTAL</v>
      </c>
      <c r="I242" s="85" t="str">
        <f>'Activos Consolidados'!AN155</f>
        <v>1) INFORMACIÓN PÚBLICA</v>
      </c>
      <c r="J242" s="85" t="str">
        <f>'Activos Consolidados'!AO155</f>
        <v>LEY 527 ARTÍCULO 27 Y 28
ARTÍCULO  27. "TODAS LAS PERSONAS TIENEN DERECHO A CONSULTAR LOS DOCUMENTOS DE ARCHIVOS PÚBLICOS Y A QUE SE LES EXPIDA COPIA DE LOS MISMOS, SIEMPRE QUE DICHOS DOCUMENTOS NO TENGAN CARÁCTER RESERVADO CONFORME A LA CONSTITUCIÓN O A LA LEY."</v>
      </c>
      <c r="K242" s="85" t="str">
        <f>'Activos Consolidados'!AP155</f>
        <v>LEY 527 ARTÍCULO 27 Y 28
ARTÍCULO  27. "TODAS LAS PERSONAS TIENEN DERECHO A CONSULTAR LOS DOCUMENTOS DE ARCHIVOS PÚBLICOS Y A QUE SE LES EXPIDA COPIA DE LOS MISMOS, SIEMPRE QUE DICHOS DOCUMENTOS NO TENGAN CARÁCTER RESERVADO CONFORME A LA CONSTITUCIÓN O A LA LEY."</v>
      </c>
      <c r="L242" s="85" t="str">
        <f>'Activos Consolidados'!AQ155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42" s="85" t="str">
        <f>'Activos Consolidados'!Z155</f>
        <v>NO APLICA</v>
      </c>
      <c r="N242" s="84">
        <f>IF('Activos Consolidados'!AC155="","",'Activos Consolidados'!AC155)</f>
        <v>45266</v>
      </c>
      <c r="O242" s="161">
        <f>'Activos Consolidados'!AA155</f>
        <v>45657</v>
      </c>
      <c r="P242" t="str">
        <f>'Activos Consolidados'!F155</f>
        <v>INFORMACIÓN</v>
      </c>
    </row>
    <row r="243" spans="1:16" ht="24.75" customHeight="1" x14ac:dyDescent="0.25">
      <c r="A243" s="85" t="str">
        <f>'Activos Consolidados'!G156</f>
        <v>ACTAS</v>
      </c>
      <c r="B243" s="85" t="str">
        <f>'Activos Consolidados'!H156</f>
        <v xml:space="preserve">Actas de Comité de Dirección </v>
      </c>
      <c r="C243" s="85" t="str">
        <f>'Activos Consolidados'!I156</f>
        <v>Actos administrativos emitidos por el Comité de Dirección que reflejan los temas tratados, las decisiones y acciones tomadas en su interior convirtiéndose en parte del patrimonio y memoria institucional de la entidad.</v>
      </c>
      <c r="D243" s="85" t="str">
        <f>'Activos Consolidados'!J156</f>
        <v>CASTELLANO</v>
      </c>
      <c r="E243" s="85" t="str">
        <f>'Activos Consolidados'!K156</f>
        <v>FÍSICO</v>
      </c>
      <c r="F243" s="86">
        <f>IF('Activos Consolidados'!P156="","",'Activos Consolidados'!P156)</f>
        <v>42563</v>
      </c>
      <c r="G243" s="85" t="str">
        <f>'Activos Consolidados'!R156</f>
        <v xml:space="preserve">
ASESORÍA DE COMUNICACIONES</v>
      </c>
      <c r="H243" s="85" t="str">
        <f>'Activos Consolidados'!S156</f>
        <v>SECRETARIA EJECUTIVA DE DIRECCIÓN GENERAL
GESTIÓN DOCUMENTAL</v>
      </c>
      <c r="I243" s="85" t="str">
        <f>'Activos Consolidados'!AN156</f>
        <v>2) INFORMACIÓN PÚBLICA CLASIFICADA</v>
      </c>
      <c r="J243" s="85" t="e">
        <f>'Activos Consolidados'!AO156</f>
        <v>#N/A</v>
      </c>
      <c r="K243" s="85" t="e">
        <f>'Activos Consolidados'!AP156</f>
        <v>#N/A</v>
      </c>
      <c r="L243" s="85" t="e">
        <f>'Activos Consolidados'!AQ156</f>
        <v>#N/A</v>
      </c>
      <c r="M243" s="85" t="str">
        <f>'Activos Consolidados'!Z156</f>
        <v>NO APLICA</v>
      </c>
      <c r="N243" s="84">
        <f>IF('Activos Consolidados'!AC156="","",'Activos Consolidados'!AC156)</f>
        <v>45266</v>
      </c>
      <c r="O243" s="161">
        <f>'Activos Consolidados'!AA156</f>
        <v>45657</v>
      </c>
      <c r="P243" t="str">
        <f>'Activos Consolidados'!F156</f>
        <v>INFORMACIÓN</v>
      </c>
    </row>
    <row r="244" spans="1:16" ht="24.75" customHeight="1" x14ac:dyDescent="0.25">
      <c r="A244" s="85" t="e">
        <f>'Activos Consolidados'!#REF!</f>
        <v>#REF!</v>
      </c>
      <c r="B244" s="85" t="e">
        <f>'Activos Consolidados'!#REF!</f>
        <v>#REF!</v>
      </c>
      <c r="C244" s="85" t="e">
        <f>'Activos Consolidados'!#REF!</f>
        <v>#REF!</v>
      </c>
      <c r="D244" s="85" t="e">
        <f>'Activos Consolidados'!#REF!</f>
        <v>#REF!</v>
      </c>
      <c r="E244" s="85" t="e">
        <f>'Activos Consolidados'!#REF!</f>
        <v>#REF!</v>
      </c>
      <c r="F244" s="86" t="e">
        <f>IF('Activos Consolidados'!#REF!="","",'Activos Consolidados'!#REF!)</f>
        <v>#REF!</v>
      </c>
      <c r="G244" s="85" t="e">
        <f>'Activos Consolidados'!#REF!</f>
        <v>#REF!</v>
      </c>
      <c r="H244" s="85" t="e">
        <f>'Activos Consolidados'!#REF!</f>
        <v>#REF!</v>
      </c>
      <c r="I244" s="85" t="e">
        <f>'Activos Consolidados'!#REF!</f>
        <v>#REF!</v>
      </c>
      <c r="J244" s="85" t="e">
        <f>'Activos Consolidados'!#REF!</f>
        <v>#REF!</v>
      </c>
      <c r="K244" s="85" t="e">
        <f>'Activos Consolidados'!#REF!</f>
        <v>#REF!</v>
      </c>
      <c r="L244" s="85" t="e">
        <f>'Activos Consolidados'!#REF!</f>
        <v>#REF!</v>
      </c>
      <c r="M244" s="85" t="e">
        <f>'Activos Consolidados'!#REF!</f>
        <v>#REF!</v>
      </c>
      <c r="N244" s="84" t="e">
        <f>IF('Activos Consolidados'!#REF!="","",'Activos Consolidados'!#REF!)</f>
        <v>#REF!</v>
      </c>
      <c r="O244" s="161" t="e">
        <f>'Activos Consolidados'!#REF!</f>
        <v>#REF!</v>
      </c>
      <c r="P244" t="e">
        <f>'Activos Consolidados'!#REF!</f>
        <v>#REF!</v>
      </c>
    </row>
    <row r="245" spans="1:16" ht="24.75" customHeight="1" x14ac:dyDescent="0.25">
      <c r="A245" s="85" t="e">
        <f>'Activos Consolidados'!#REF!</f>
        <v>#REF!</v>
      </c>
      <c r="B245" s="85" t="e">
        <f>'Activos Consolidados'!#REF!</f>
        <v>#REF!</v>
      </c>
      <c r="C245" s="85" t="e">
        <f>'Activos Consolidados'!#REF!</f>
        <v>#REF!</v>
      </c>
      <c r="D245" s="85" t="e">
        <f>'Activos Consolidados'!#REF!</f>
        <v>#REF!</v>
      </c>
      <c r="E245" s="85" t="e">
        <f>'Activos Consolidados'!#REF!</f>
        <v>#REF!</v>
      </c>
      <c r="F245" s="86" t="e">
        <f>IF('Activos Consolidados'!#REF!="","",'Activos Consolidados'!#REF!)</f>
        <v>#REF!</v>
      </c>
      <c r="G245" s="85" t="e">
        <f>'Activos Consolidados'!#REF!</f>
        <v>#REF!</v>
      </c>
      <c r="H245" s="85" t="e">
        <f>'Activos Consolidados'!#REF!</f>
        <v>#REF!</v>
      </c>
      <c r="I245" s="85" t="e">
        <f>'Activos Consolidados'!#REF!</f>
        <v>#REF!</v>
      </c>
      <c r="J245" s="85" t="e">
        <f>'Activos Consolidados'!#REF!</f>
        <v>#REF!</v>
      </c>
      <c r="K245" s="85" t="e">
        <f>'Activos Consolidados'!#REF!</f>
        <v>#REF!</v>
      </c>
      <c r="L245" s="85" t="e">
        <f>'Activos Consolidados'!#REF!</f>
        <v>#REF!</v>
      </c>
      <c r="M245" s="85" t="e">
        <f>'Activos Consolidados'!#REF!</f>
        <v>#REF!</v>
      </c>
      <c r="N245" s="84" t="e">
        <f>IF('Activos Consolidados'!#REF!="","",'Activos Consolidados'!#REF!)</f>
        <v>#REF!</v>
      </c>
      <c r="O245" s="161" t="e">
        <f>'Activos Consolidados'!#REF!</f>
        <v>#REF!</v>
      </c>
      <c r="P245" t="e">
        <f>'Activos Consolidados'!#REF!</f>
        <v>#REF!</v>
      </c>
    </row>
    <row r="246" spans="1:16" ht="24.75" customHeight="1" x14ac:dyDescent="0.25">
      <c r="A246" s="85" t="e">
        <f>'Activos Consolidados'!#REF!</f>
        <v>#REF!</v>
      </c>
      <c r="B246" s="85" t="e">
        <f>'Activos Consolidados'!#REF!</f>
        <v>#REF!</v>
      </c>
      <c r="C246" s="85" t="e">
        <f>'Activos Consolidados'!#REF!</f>
        <v>#REF!</v>
      </c>
      <c r="D246" s="85" t="e">
        <f>'Activos Consolidados'!#REF!</f>
        <v>#REF!</v>
      </c>
      <c r="E246" s="85" t="e">
        <f>'Activos Consolidados'!#REF!</f>
        <v>#REF!</v>
      </c>
      <c r="F246" s="86" t="e">
        <f>IF('Activos Consolidados'!#REF!="","",'Activos Consolidados'!#REF!)</f>
        <v>#REF!</v>
      </c>
      <c r="G246" s="85" t="e">
        <f>'Activos Consolidados'!#REF!</f>
        <v>#REF!</v>
      </c>
      <c r="H246" s="85" t="e">
        <f>'Activos Consolidados'!#REF!</f>
        <v>#REF!</v>
      </c>
      <c r="I246" s="85" t="e">
        <f>'Activos Consolidados'!#REF!</f>
        <v>#REF!</v>
      </c>
      <c r="J246" s="85" t="e">
        <f>'Activos Consolidados'!#REF!</f>
        <v>#REF!</v>
      </c>
      <c r="K246" s="85" t="e">
        <f>'Activos Consolidados'!#REF!</f>
        <v>#REF!</v>
      </c>
      <c r="L246" s="85" t="e">
        <f>'Activos Consolidados'!#REF!</f>
        <v>#REF!</v>
      </c>
      <c r="M246" s="85" t="e">
        <f>'Activos Consolidados'!#REF!</f>
        <v>#REF!</v>
      </c>
      <c r="N246" s="84" t="e">
        <f>IF('Activos Consolidados'!#REF!="","",'Activos Consolidados'!#REF!)</f>
        <v>#REF!</v>
      </c>
      <c r="O246" s="161" t="e">
        <f>'Activos Consolidados'!#REF!</f>
        <v>#REF!</v>
      </c>
      <c r="P246" t="e">
        <f>'Activos Consolidados'!#REF!</f>
        <v>#REF!</v>
      </c>
    </row>
    <row r="247" spans="1:16" ht="24.75" customHeight="1" x14ac:dyDescent="0.25">
      <c r="A247" s="85" t="e">
        <f>'Activos Consolidados'!#REF!</f>
        <v>#REF!</v>
      </c>
      <c r="B247" s="85" t="e">
        <f>'Activos Consolidados'!#REF!</f>
        <v>#REF!</v>
      </c>
      <c r="C247" s="85" t="e">
        <f>'Activos Consolidados'!#REF!</f>
        <v>#REF!</v>
      </c>
      <c r="D247" s="85" t="e">
        <f>'Activos Consolidados'!#REF!</f>
        <v>#REF!</v>
      </c>
      <c r="E247" s="85" t="e">
        <f>'Activos Consolidados'!#REF!</f>
        <v>#REF!</v>
      </c>
      <c r="F247" s="86" t="e">
        <f>IF('Activos Consolidados'!#REF!="","",'Activos Consolidados'!#REF!)</f>
        <v>#REF!</v>
      </c>
      <c r="G247" s="85" t="e">
        <f>'Activos Consolidados'!#REF!</f>
        <v>#REF!</v>
      </c>
      <c r="H247" s="85" t="e">
        <f>'Activos Consolidados'!#REF!</f>
        <v>#REF!</v>
      </c>
      <c r="I247" s="85" t="e">
        <f>'Activos Consolidados'!#REF!</f>
        <v>#REF!</v>
      </c>
      <c r="J247" s="85" t="e">
        <f>'Activos Consolidados'!#REF!</f>
        <v>#REF!</v>
      </c>
      <c r="K247" s="85" t="e">
        <f>'Activos Consolidados'!#REF!</f>
        <v>#REF!</v>
      </c>
      <c r="L247" s="85" t="e">
        <f>'Activos Consolidados'!#REF!</f>
        <v>#REF!</v>
      </c>
      <c r="M247" s="85" t="e">
        <f>'Activos Consolidados'!#REF!</f>
        <v>#REF!</v>
      </c>
      <c r="N247" s="84" t="e">
        <f>IF('Activos Consolidados'!#REF!="","",'Activos Consolidados'!#REF!)</f>
        <v>#REF!</v>
      </c>
      <c r="O247" s="161" t="e">
        <f>'Activos Consolidados'!#REF!</f>
        <v>#REF!</v>
      </c>
      <c r="P247" t="e">
        <f>'Activos Consolidados'!#REF!</f>
        <v>#REF!</v>
      </c>
    </row>
    <row r="248" spans="1:16" ht="24.75" customHeight="1" x14ac:dyDescent="0.25">
      <c r="A248" s="85" t="e">
        <f>'Activos Consolidados'!#REF!</f>
        <v>#REF!</v>
      </c>
      <c r="B248" s="85" t="e">
        <f>'Activos Consolidados'!#REF!</f>
        <v>#REF!</v>
      </c>
      <c r="C248" s="85" t="e">
        <f>'Activos Consolidados'!#REF!</f>
        <v>#REF!</v>
      </c>
      <c r="D248" s="85" t="e">
        <f>'Activos Consolidados'!#REF!</f>
        <v>#REF!</v>
      </c>
      <c r="E248" s="85" t="e">
        <f>'Activos Consolidados'!#REF!</f>
        <v>#REF!</v>
      </c>
      <c r="F248" s="86" t="e">
        <f>IF('Activos Consolidados'!#REF!="","",'Activos Consolidados'!#REF!)</f>
        <v>#REF!</v>
      </c>
      <c r="G248" s="85" t="e">
        <f>'Activos Consolidados'!#REF!</f>
        <v>#REF!</v>
      </c>
      <c r="H248" s="85" t="e">
        <f>'Activos Consolidados'!#REF!</f>
        <v>#REF!</v>
      </c>
      <c r="I248" s="85" t="e">
        <f>'Activos Consolidados'!#REF!</f>
        <v>#REF!</v>
      </c>
      <c r="J248" s="85" t="e">
        <f>'Activos Consolidados'!#REF!</f>
        <v>#REF!</v>
      </c>
      <c r="K248" s="85" t="e">
        <f>'Activos Consolidados'!#REF!</f>
        <v>#REF!</v>
      </c>
      <c r="L248" s="85" t="e">
        <f>'Activos Consolidados'!#REF!</f>
        <v>#REF!</v>
      </c>
      <c r="M248" s="85" t="e">
        <f>'Activos Consolidados'!#REF!</f>
        <v>#REF!</v>
      </c>
      <c r="N248" s="84" t="e">
        <f>IF('Activos Consolidados'!#REF!="","",'Activos Consolidados'!#REF!)</f>
        <v>#REF!</v>
      </c>
      <c r="O248" s="161" t="e">
        <f>'Activos Consolidados'!#REF!</f>
        <v>#REF!</v>
      </c>
      <c r="P248" t="e">
        <f>'Activos Consolidados'!#REF!</f>
        <v>#REF!</v>
      </c>
    </row>
    <row r="249" spans="1:16" ht="24.75" customHeight="1" x14ac:dyDescent="0.25">
      <c r="A249" s="85" t="str">
        <f>'Activos Consolidados'!G157</f>
        <v>INFORMES DE SEGUIMIENTO Y EVALUACIÓN</v>
      </c>
      <c r="B249" s="85" t="str">
        <f>'Activos Consolidados'!H157</f>
        <v>Informes de seguimiento y evaluación del plan de ordenamiento productivo y de propiedad</v>
      </c>
      <c r="C249" s="85" t="str">
        <f>'Activos Consolidados'!I157</f>
        <v xml:space="preserve">Documento que contiene el seguimiento y la evaluación a los Planes de Ordenamiento productivo que brinda los criterios básicos y los elementos técnicos a tener en cuenta para las siguientes formulaciones de instrumentos que potencialicen las cadenas productivas. </v>
      </c>
      <c r="D249" s="85" t="str">
        <f>'Activos Consolidados'!J157</f>
        <v>CASTELLANO</v>
      </c>
      <c r="E249" s="85" t="str">
        <f>'Activos Consolidados'!K157</f>
        <v>ELECTRÓNICO</v>
      </c>
      <c r="F249" s="86">
        <f>IF('Activos Consolidados'!P157="","",'Activos Consolidados'!P157)</f>
        <v>44123</v>
      </c>
      <c r="G249" s="85" t="str">
        <f>'Activos Consolidados'!R157</f>
        <v>DIRECCIÓN DEL USO EFICIENTE DEL SUELO Y ADECUACIÓN DE TIERRAS</v>
      </c>
      <c r="H249" s="85" t="str">
        <f>'Activos Consolidados'!S157</f>
        <v xml:space="preserve">
GESTIÓN DOCUMENTAL</v>
      </c>
      <c r="I249" s="85" t="str">
        <f>'Activos Consolidados'!AN157</f>
        <v>2) INFORMACIÓN PÚBLICA CLASIFICADA</v>
      </c>
      <c r="J249" s="85" t="e">
        <f>'Activos Consolidados'!AO157</f>
        <v>#N/A</v>
      </c>
      <c r="K249" s="85" t="e">
        <f>'Activos Consolidados'!AP157</f>
        <v>#N/A</v>
      </c>
      <c r="L249" s="85" t="e">
        <f>'Activos Consolidados'!AQ157</f>
        <v>#N/A</v>
      </c>
      <c r="M249" s="85" t="str">
        <f>'Activos Consolidados'!Z157</f>
        <v>NO APLICA</v>
      </c>
      <c r="N249" s="84">
        <f>IF('Activos Consolidados'!AC157="","",'Activos Consolidados'!AC157)</f>
        <v>45266</v>
      </c>
      <c r="O249" s="161">
        <f>'Activos Consolidados'!AA157</f>
        <v>45657</v>
      </c>
      <c r="P249" t="str">
        <f>'Activos Consolidados'!F157</f>
        <v>INFORMACIÓN</v>
      </c>
    </row>
    <row r="250" spans="1:16" ht="24.75" customHeight="1" x14ac:dyDescent="0.25">
      <c r="A250" s="85" t="str">
        <f>'Activos Consolidados'!G159</f>
        <v>INFORMES DE SEGUIMIENTO Y EVALUACIÓN</v>
      </c>
      <c r="B250" s="85" t="str">
        <f>'Activos Consolidados'!H159</f>
        <v xml:space="preserve">Informes de seguimiento y evaluación para adecuación de tierras </v>
      </c>
      <c r="C250" s="85" t="str">
        <f>'Activos Consolidados'!I159</f>
        <v>Son los documentos que analizan información estratégica para efectos de brindar elementos en la toma de decisiones de la política pública de ADT, midiendo el avance y cumplimiento de las intervenciones de política pública propuesta y su efectividad para solucionar las necesidades frente a la adecuación de tierras, la cual contiene dos fases diferenciadas: 
-Seguimiento, entendido como una actividad sistemática permanente que recoge datos sobre indicadores para medir su cambio en el tiempo.
-Evaluación, entendida como una valoración objetiva del diseño, ejecución y efectos de una intervención de política pública.</v>
      </c>
      <c r="D250" s="85" t="str">
        <f>'Activos Consolidados'!J159</f>
        <v>CASTELLANO</v>
      </c>
      <c r="E250" s="85" t="str">
        <f>'Activos Consolidados'!K159</f>
        <v>FÍSICO Y ELECTRÓNICO</v>
      </c>
      <c r="F250" s="86" t="str">
        <f>IF('Activos Consolidados'!P159="","",'Activos Consolidados'!P159)</f>
        <v>24/11/2018</v>
      </c>
      <c r="G250" s="85" t="str">
        <f>'Activos Consolidados'!R159</f>
        <v>DIRECCIÓN DEL USO EFICIENTE DEL SUELO Y ADECUACIÓN DE TIERRAS</v>
      </c>
      <c r="H250" s="85" t="str">
        <f>'Activos Consolidados'!S159</f>
        <v>DIRECCIÓN DEL USO EFICIENTE DEL SUELO Y ADECUACIÓN DE TIERRAS</v>
      </c>
      <c r="I250" s="85" t="str">
        <f>'Activos Consolidados'!AN159</f>
        <v>2) INFORMACIÓN PÚBLICA CLASIFICADA</v>
      </c>
      <c r="J250" s="85" t="e">
        <f>'Activos Consolidados'!AO159</f>
        <v>#N/A</v>
      </c>
      <c r="K250" s="85" t="e">
        <f>'Activos Consolidados'!AP159</f>
        <v>#N/A</v>
      </c>
      <c r="L250" s="85" t="e">
        <f>'Activos Consolidados'!AQ159</f>
        <v>#N/A</v>
      </c>
      <c r="M250" s="85" t="str">
        <f>'Activos Consolidados'!Z159</f>
        <v>NO APLICA</v>
      </c>
      <c r="N250" s="84">
        <f>IF('Activos Consolidados'!AC159="","",'Activos Consolidados'!AC159)</f>
        <v>45266</v>
      </c>
      <c r="O250" s="161">
        <f>'Activos Consolidados'!AA159</f>
        <v>45657</v>
      </c>
      <c r="P250" t="str">
        <f>'Activos Consolidados'!F159</f>
        <v>INFORMACIÓN</v>
      </c>
    </row>
    <row r="251" spans="1:16" ht="24.75" customHeight="1" x14ac:dyDescent="0.25">
      <c r="A251" s="85" t="str">
        <f>'Activos Consolidados'!G160</f>
        <v>INSTRUMENTOS</v>
      </c>
      <c r="B251" s="85" t="str">
        <f>'Activos Consolidados'!H160</f>
        <v>Instrumentos para el ordenamiento productivo</v>
      </c>
      <c r="C251" s="85" t="str">
        <f>'Activos Consolidados'!I160</f>
        <v>Registra los instrumentos para realizar el ordenamiento productivo y para apoyar los informes de seguimiento del plan de ordenamiento productivo, esto en cumplimiento de la Ley 1454 de 2011.</v>
      </c>
      <c r="D251" s="85" t="str">
        <f>'Activos Consolidados'!J160</f>
        <v>CASTELLANO</v>
      </c>
      <c r="E251" s="85" t="str">
        <f>'Activos Consolidados'!K160</f>
        <v>ELECTRÓNICO</v>
      </c>
      <c r="F251" s="86">
        <f>IF('Activos Consolidados'!P160="","",'Activos Consolidados'!P160)</f>
        <v>44123</v>
      </c>
      <c r="G251" s="85" t="str">
        <f>'Activos Consolidados'!R160</f>
        <v>DIRECCIÓN DEL USO EFICIENTE DEL SUELO Y ADECUACIÓN DE TIERRAS</v>
      </c>
      <c r="H251" s="85" t="str">
        <f>'Activos Consolidados'!S160</f>
        <v>GESTIÓN DOCUMENTAL</v>
      </c>
      <c r="I251" s="85" t="str">
        <f>'Activos Consolidados'!AN160</f>
        <v>2) INFORMACIÓN PÚBLICA CLASIFICADA</v>
      </c>
      <c r="J251" s="85" t="e">
        <f>'Activos Consolidados'!AO160</f>
        <v>#N/A</v>
      </c>
      <c r="K251" s="85" t="e">
        <f>'Activos Consolidados'!AP160</f>
        <v>#N/A</v>
      </c>
      <c r="L251" s="85" t="e">
        <f>'Activos Consolidados'!AQ160</f>
        <v>#N/A</v>
      </c>
      <c r="M251" s="85" t="str">
        <f>'Activos Consolidados'!Z160</f>
        <v>NO APLICA</v>
      </c>
      <c r="N251" s="84">
        <f>IF('Activos Consolidados'!AC160="","",'Activos Consolidados'!AC160)</f>
        <v>45266</v>
      </c>
      <c r="O251" s="161">
        <f>'Activos Consolidados'!AA160</f>
        <v>45657</v>
      </c>
      <c r="P251" t="str">
        <f>'Activos Consolidados'!F160</f>
        <v>INFORMACIÓN</v>
      </c>
    </row>
    <row r="252" spans="1:16" ht="24.75" customHeight="1" x14ac:dyDescent="0.25">
      <c r="A252" s="85" t="e">
        <f>'Activos Consolidados'!#REF!</f>
        <v>#REF!</v>
      </c>
      <c r="B252" s="85" t="e">
        <f>'Activos Consolidados'!#REF!</f>
        <v>#REF!</v>
      </c>
      <c r="C252" s="85" t="e">
        <f>'Activos Consolidados'!#REF!</f>
        <v>#REF!</v>
      </c>
      <c r="D252" s="85" t="e">
        <f>'Activos Consolidados'!#REF!</f>
        <v>#REF!</v>
      </c>
      <c r="E252" s="85" t="e">
        <f>'Activos Consolidados'!#REF!</f>
        <v>#REF!</v>
      </c>
      <c r="F252" s="86" t="e">
        <f>IF('Activos Consolidados'!#REF!="","",'Activos Consolidados'!#REF!)</f>
        <v>#REF!</v>
      </c>
      <c r="G252" s="85" t="e">
        <f>'Activos Consolidados'!#REF!</f>
        <v>#REF!</v>
      </c>
      <c r="H252" s="85" t="e">
        <f>'Activos Consolidados'!#REF!</f>
        <v>#REF!</v>
      </c>
      <c r="I252" s="85" t="e">
        <f>'Activos Consolidados'!#REF!</f>
        <v>#REF!</v>
      </c>
      <c r="J252" s="85" t="e">
        <f>'Activos Consolidados'!#REF!</f>
        <v>#REF!</v>
      </c>
      <c r="K252" s="85" t="e">
        <f>'Activos Consolidados'!#REF!</f>
        <v>#REF!</v>
      </c>
      <c r="L252" s="85" t="e">
        <f>'Activos Consolidados'!#REF!</f>
        <v>#REF!</v>
      </c>
      <c r="M252" s="85" t="e">
        <f>'Activos Consolidados'!#REF!</f>
        <v>#REF!</v>
      </c>
      <c r="N252" s="84" t="e">
        <f>IF('Activos Consolidados'!#REF!="","",'Activos Consolidados'!#REF!)</f>
        <v>#REF!</v>
      </c>
      <c r="O252" s="161" t="e">
        <f>'Activos Consolidados'!#REF!</f>
        <v>#REF!</v>
      </c>
      <c r="P252" t="e">
        <f>'Activos Consolidados'!#REF!</f>
        <v>#REF!</v>
      </c>
    </row>
    <row r="253" spans="1:16" ht="24.75" customHeight="1" x14ac:dyDescent="0.25">
      <c r="A253" s="85" t="str">
        <f>'Activos Consolidados'!G161</f>
        <v>INSTRUMENTOS</v>
      </c>
      <c r="B253" s="85" t="str">
        <f>'Activos Consolidados'!H161</f>
        <v>Instrumentos para la adecuación de tierras</v>
      </c>
      <c r="C253" s="85" t="str">
        <f>'Activos Consolidados'!I161</f>
        <v>Son los documentos de planificación que orientan la aplicación y/o ejecución de la política publica de adecuación de tierras en las diferentes etapas del proceso de ADT, en coherencia con la normatividad vigente y el ordenamiento territorial.</v>
      </c>
      <c r="D253" s="85" t="str">
        <f>'Activos Consolidados'!J161</f>
        <v>CASTELLANO</v>
      </c>
      <c r="E253" s="85" t="str">
        <f>'Activos Consolidados'!K161</f>
        <v>FÍSICO Y ELECTRÓNICO</v>
      </c>
      <c r="F253" s="86" t="str">
        <f>IF('Activos Consolidados'!P161="","",'Activos Consolidados'!P161)</f>
        <v>01/01/2016</v>
      </c>
      <c r="G253" s="85" t="str">
        <f>'Activos Consolidados'!R161</f>
        <v>DIRECCIÓN DEL USO EFICIENTE DEL SUELO Y ADECUACIÓN DE TIERRAS</v>
      </c>
      <c r="H253" s="85" t="str">
        <f>'Activos Consolidados'!S161</f>
        <v>GESTIÓN DOCUMENTAL</v>
      </c>
      <c r="I253" s="85" t="str">
        <f>'Activos Consolidados'!AN161</f>
        <v>1) INFORMACIÓN PÚBLICA</v>
      </c>
      <c r="J253" s="85" t="str">
        <f>'Activos Consolidados'!AO161</f>
        <v>LEY 527 ARTÍCULO 27 Y 28
ARTÍCULO  27. "TODAS LAS PERSONAS TIENEN DERECHO A CONSULTAR LOS DOCUMENTOS DE ARCHIVOS PÚBLICOS Y A QUE SE LES EXPIDA COPIA DE LOS MISMOS, SIEMPRE QUE DICHOS DOCUMENTOS NO TENGAN CARÁCTER RESERVADO CONFORME A LA CONSTITUCIÓN O A LA LEY."</v>
      </c>
      <c r="K253" s="85" t="str">
        <f>'Activos Consolidados'!AP161</f>
        <v>LEY 527 ARTÍCULO 27 Y 28
ARTÍCULO  27. "TODAS LAS PERSONAS TIENEN DERECHO A CONSULTAR LOS DOCUMENTOS DE ARCHIVOS PÚBLICOS Y A QUE SE LES EXPIDA COPIA DE LOS MISMOS, SIEMPRE QUE DICHOS DOCUMENTOS NO TENGAN CARÁCTER RESERVADO CONFORME A LA CONSTITUCIÓN O A LA LEY."</v>
      </c>
      <c r="L253" s="85" t="str">
        <f>'Activos Consolidados'!AQ161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53" s="85" t="str">
        <f>'Activos Consolidados'!Z161</f>
        <v>NO APLICA</v>
      </c>
      <c r="N253" s="84">
        <f>IF('Activos Consolidados'!AC161="","",'Activos Consolidados'!AC161)</f>
        <v>45266</v>
      </c>
      <c r="O253" s="161">
        <f>'Activos Consolidados'!AA161</f>
        <v>45657</v>
      </c>
      <c r="P253" t="str">
        <f>'Activos Consolidados'!F161</f>
        <v>INFORMACIÓN</v>
      </c>
    </row>
    <row r="254" spans="1:16" ht="24.75" customHeight="1" x14ac:dyDescent="0.25">
      <c r="A254" s="85" t="str">
        <f>'Activos Consolidados'!G162</f>
        <v>LINEAMIENTOS Y CRITERIOS</v>
      </c>
      <c r="B254" s="85" t="str">
        <f>'Activos Consolidados'!H162</f>
        <v>Lineamientos y criterios para la adecuación de tierras</v>
      </c>
      <c r="C254" s="85" t="str">
        <f>'Activos Consolidados'!I162</f>
        <v>Son los documentos que establecen los criterios técnicos, ambientales, sociales, jurídicos y  económicos, orientados a una adecuada y/o correcta planeación y prestación del servicio público de ADT de manera integral.</v>
      </c>
      <c r="D254" s="85" t="str">
        <f>'Activos Consolidados'!J162</f>
        <v>CASTELLANO</v>
      </c>
      <c r="E254" s="85" t="str">
        <f>'Activos Consolidados'!K162</f>
        <v>FÍSICO Y ELECTRÓNICO</v>
      </c>
      <c r="F254" s="86" t="str">
        <f>IF('Activos Consolidados'!P162="","",'Activos Consolidados'!P162)</f>
        <v>01/01/2016</v>
      </c>
      <c r="G254" s="85" t="str">
        <f>'Activos Consolidados'!R162</f>
        <v>DIRECCIÓN DEL USO EFICIENTE DEL SUELO Y ADECUACIÓN DE TIERRAS</v>
      </c>
      <c r="H254" s="85" t="str">
        <f>'Activos Consolidados'!S162</f>
        <v>GESTIÓN DOCUMENTAL</v>
      </c>
      <c r="I254" s="85" t="str">
        <f>'Activos Consolidados'!AN162</f>
        <v>1) INFORMACIÓN PÚBLICA</v>
      </c>
      <c r="J254" s="85" t="str">
        <f>'Activos Consolidados'!AO162</f>
        <v>LEY 527 ARTÍCULO 27 Y 28
ARTÍCULO  27. "TODAS LAS PERSONAS TIENEN DERECHO A CONSULTAR LOS DOCUMENTOS DE ARCHIVOS PÚBLICOS Y A QUE SE LES EXPIDA COPIA DE LOS MISMOS, SIEMPRE QUE DICHOS DOCUMENTOS NO TENGAN CARÁCTER RESERVADO CONFORME A LA CONSTITUCIÓN O A LA LEY."</v>
      </c>
      <c r="K254" s="85" t="str">
        <f>'Activos Consolidados'!AP162</f>
        <v>LEY 527 ARTÍCULO 27 Y 28
ARTÍCULO  27. "TODAS LAS PERSONAS TIENEN DERECHO A CONSULTAR LOS DOCUMENTOS DE ARCHIVOS PÚBLICOS Y A QUE SE LES EXPIDA COPIA DE LOS MISMOS, SIEMPRE QUE DICHOS DOCUMENTOS NO TENGAN CARÁCTER RESERVADO CONFORME A LA CONSTITUCIÓN O A LA LEY."</v>
      </c>
      <c r="L254" s="85" t="str">
        <f>'Activos Consolidados'!AQ162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54" s="85" t="str">
        <f>'Activos Consolidados'!Z162</f>
        <v>NO APLICA</v>
      </c>
      <c r="N254" s="84">
        <f>IF('Activos Consolidados'!AC162="","",'Activos Consolidados'!AC162)</f>
        <v>45266</v>
      </c>
      <c r="O254" s="161">
        <f>'Activos Consolidados'!AA162</f>
        <v>45657</v>
      </c>
      <c r="P254" t="str">
        <f>'Activos Consolidados'!F162</f>
        <v>INFORMACIÓN</v>
      </c>
    </row>
    <row r="255" spans="1:16" ht="24.75" customHeight="1" x14ac:dyDescent="0.25">
      <c r="A255" s="85" t="str">
        <f>'Activos Consolidados'!G163</f>
        <v>LINEAMIENTOS Y CRITERIOS</v>
      </c>
      <c r="B255" s="85" t="str">
        <f>'Activos Consolidados'!H163</f>
        <v>Lineamientos y criterios para el ordenamiento productivo</v>
      </c>
      <c r="C255" s="85" t="str">
        <f>'Activos Consolidados'!I163</f>
        <v xml:space="preserve">Conjunto de documentos que orientan la toma de decisiones en el ordenamiento productivo a nivel Nacional.
</v>
      </c>
      <c r="D255" s="85" t="str">
        <f>'Activos Consolidados'!J163</f>
        <v>CASTELLANO</v>
      </c>
      <c r="E255" s="85" t="str">
        <f>'Activos Consolidados'!K163</f>
        <v>ELECTRÓNICO</v>
      </c>
      <c r="F255" s="86" t="str">
        <f>IF('Activos Consolidados'!P163="","",'Activos Consolidados'!P163)</f>
        <v>26/12/2013</v>
      </c>
      <c r="G255" s="85" t="str">
        <f>'Activos Consolidados'!R163</f>
        <v>DIRECCIÓN DEL USO EFICIENTE DEL SUELO Y ADECUACIÓN DE TIERRAS</v>
      </c>
      <c r="H255" s="85" t="str">
        <f>'Activos Consolidados'!S163</f>
        <v>GESTIÓN DOCUMENTAL</v>
      </c>
      <c r="I255" s="85" t="str">
        <f>'Activos Consolidados'!AN163</f>
        <v>1) INFORMACIÓN PÚBLICA</v>
      </c>
      <c r="J255" s="85" t="str">
        <f>'Activos Consolidados'!AO163</f>
        <v>LEY 527 ARTÍCULO 27 Y 28
ARTÍCULO  27. "TODAS LAS PERSONAS TIENEN DERECHO A CONSULTAR LOS DOCUMENTOS DE ARCHIVOS PÚBLICOS Y A QUE SE LES EXPIDA COPIA DE LOS MISMOS, SIEMPRE QUE DICHOS DOCUMENTOS NO TENGAN CARÁCTER RESERVADO CONFORME A LA CONSTITUCIÓN O A LA LEY."</v>
      </c>
      <c r="K255" s="85" t="str">
        <f>'Activos Consolidados'!AP163</f>
        <v>LEY 527 ARTÍCULO 27 Y 28
ARTÍCULO  27. "TODAS LAS PERSONAS TIENEN DERECHO A CONSULTAR LOS DOCUMENTOS DE ARCHIVOS PÚBLICOS Y A QUE SE LES EXPIDA COPIA DE LOS MISMOS, SIEMPRE QUE DICHOS DOCUMENTOS NO TENGAN CARÁCTER RESERVADO CONFORME A LA CONSTITUCIÓN O A LA LEY."</v>
      </c>
      <c r="L255" s="85" t="str">
        <f>'Activos Consolidados'!AQ163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55" s="85" t="str">
        <f>'Activos Consolidados'!Z163</f>
        <v>NO APLICA</v>
      </c>
      <c r="N255" s="84">
        <f>IF('Activos Consolidados'!AC163="","",'Activos Consolidados'!AC163)</f>
        <v>45266</v>
      </c>
      <c r="O255" s="161">
        <f>'Activos Consolidados'!AA163</f>
        <v>45657</v>
      </c>
      <c r="P255" t="str">
        <f>'Activos Consolidados'!F163</f>
        <v>INFORMACIÓN</v>
      </c>
    </row>
    <row r="256" spans="1:16" ht="24.75" customHeight="1" x14ac:dyDescent="0.25">
      <c r="A256" s="85" t="e">
        <f>'Activos Consolidados'!#REF!</f>
        <v>#REF!</v>
      </c>
      <c r="B256" s="85" t="e">
        <f>'Activos Consolidados'!#REF!</f>
        <v>#REF!</v>
      </c>
      <c r="C256" s="85" t="e">
        <f>'Activos Consolidados'!#REF!</f>
        <v>#REF!</v>
      </c>
      <c r="D256" s="85" t="e">
        <f>'Activos Consolidados'!#REF!</f>
        <v>#REF!</v>
      </c>
      <c r="E256" s="85" t="e">
        <f>'Activos Consolidados'!#REF!</f>
        <v>#REF!</v>
      </c>
      <c r="F256" s="86" t="e">
        <f>IF('Activos Consolidados'!#REF!="","",'Activos Consolidados'!#REF!)</f>
        <v>#REF!</v>
      </c>
      <c r="G256" s="85" t="e">
        <f>'Activos Consolidados'!#REF!</f>
        <v>#REF!</v>
      </c>
      <c r="H256" s="85" t="e">
        <f>'Activos Consolidados'!#REF!</f>
        <v>#REF!</v>
      </c>
      <c r="I256" s="85" t="e">
        <f>'Activos Consolidados'!#REF!</f>
        <v>#REF!</v>
      </c>
      <c r="J256" s="85" t="e">
        <f>'Activos Consolidados'!#REF!</f>
        <v>#REF!</v>
      </c>
      <c r="K256" s="85" t="e">
        <f>'Activos Consolidados'!#REF!</f>
        <v>#REF!</v>
      </c>
      <c r="L256" s="85" t="e">
        <f>'Activos Consolidados'!#REF!</f>
        <v>#REF!</v>
      </c>
      <c r="M256" s="85" t="e">
        <f>'Activos Consolidados'!#REF!</f>
        <v>#REF!</v>
      </c>
      <c r="N256" s="84" t="e">
        <f>IF('Activos Consolidados'!#REF!="","",'Activos Consolidados'!#REF!)</f>
        <v>#REF!</v>
      </c>
      <c r="O256" s="161" t="e">
        <f>'Activos Consolidados'!#REF!</f>
        <v>#REF!</v>
      </c>
      <c r="P256" t="e">
        <f>'Activos Consolidados'!#REF!</f>
        <v>#REF!</v>
      </c>
    </row>
    <row r="257" spans="1:16" ht="24.75" customHeight="1" x14ac:dyDescent="0.25">
      <c r="A257" s="85" t="str">
        <f>'Activos Consolidados'!G164</f>
        <v>ESTUDIOS</v>
      </c>
      <c r="B257" s="85" t="str">
        <f>'Activos Consolidados'!H164</f>
        <v>Estudios para el ordenamiento productivo</v>
      </c>
      <c r="C257" s="85" t="str">
        <f>'Activos Consolidados'!I164</f>
        <v xml:space="preserve">Conjunto de documentos que contienen estudios y análisis para el ordenamiento Productivo. 
</v>
      </c>
      <c r="D257" s="85" t="str">
        <f>'Activos Consolidados'!J164</f>
        <v>CASTELLANO</v>
      </c>
      <c r="E257" s="85" t="str">
        <f>'Activos Consolidados'!K164</f>
        <v>ELECTRÓNICO</v>
      </c>
      <c r="F257" s="86">
        <f>IF('Activos Consolidados'!P164="","",'Activos Consolidados'!P164)</f>
        <v>44876</v>
      </c>
      <c r="G257" s="85" t="str">
        <f>'Activos Consolidados'!R164</f>
        <v>DIRECCIÓN DEL USO EFICIENTE DEL SUELO Y ADECUACIÓN DE TIERRAS</v>
      </c>
      <c r="H257" s="85" t="str">
        <f>'Activos Consolidados'!S164</f>
        <v>GESTIÓN DOCUMENTAL</v>
      </c>
      <c r="I257" s="85" t="str">
        <f>'Activos Consolidados'!AN164</f>
        <v>1) INFORMACIÓN PÚBLICA</v>
      </c>
      <c r="J257" s="85" t="str">
        <f>'Activos Consolidados'!AO164</f>
        <v>LEY 527 ARTÍCULO 27 Y 28
ARTÍCULO  27. "TODAS LAS PERSONAS TIENEN DERECHO A CONSULTAR LOS DOCUMENTOS DE ARCHIVOS PÚBLICOS Y A QUE SE LES EXPIDA COPIA DE LOS MISMOS, SIEMPRE QUE DICHOS DOCUMENTOS NO TENGAN CARÁCTER RESERVADO CONFORME A LA CONSTITUCIÓN O A LA LEY."</v>
      </c>
      <c r="K257" s="85" t="str">
        <f>'Activos Consolidados'!AP164</f>
        <v>LEY 527 ARTÍCULO 27 Y 28
ARTÍCULO  27. "TODAS LAS PERSONAS TIENEN DERECHO A CONSULTAR LOS DOCUMENTOS DE ARCHIVOS PÚBLICOS Y A QUE SE LES EXPIDA COPIA DE LOS MISMOS, SIEMPRE QUE DICHOS DOCUMENTOS NO TENGAN CARÁCTER RESERVADO CONFORME A LA CONSTITUCIÓN O A LA LEY."</v>
      </c>
      <c r="L257" s="85" t="str">
        <f>'Activos Consolidados'!AQ164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57" s="85" t="str">
        <f>'Activos Consolidados'!Z164</f>
        <v>NO APLICA</v>
      </c>
      <c r="N257" s="84">
        <f>IF('Activos Consolidados'!AC164="","",'Activos Consolidados'!AC164)</f>
        <v>45266</v>
      </c>
      <c r="O257" s="161">
        <f>'Activos Consolidados'!AA164</f>
        <v>45657</v>
      </c>
      <c r="P257" t="str">
        <f>'Activos Consolidados'!F164</f>
        <v>INFORMACIÓN</v>
      </c>
    </row>
    <row r="258" spans="1:16" ht="24.75" customHeight="1" x14ac:dyDescent="0.25">
      <c r="A258" s="85" t="str">
        <f>'Activos Consolidados'!G165</f>
        <v>ESTUDIOS</v>
      </c>
      <c r="B258" s="85" t="str">
        <f>'Activos Consolidados'!H165</f>
        <v>Estudios para la Adecuación de Tierras</v>
      </c>
      <c r="C258" s="85" t="str">
        <f>'Activos Consolidados'!I165</f>
        <v>Son los documentos y/o archivos resultado de los estudios e investigaciones que permiten establecer la conveniencia en la implementación de proyectos de adecuación de tierras de pequeña, mediana y gran escala, en el marco de criterios técnicos,  ambientales, sociales, jurídicos y económicos.</v>
      </c>
      <c r="D258" s="85" t="str">
        <f>'Activos Consolidados'!J165</f>
        <v>CASTELLANO</v>
      </c>
      <c r="E258" s="85" t="str">
        <f>'Activos Consolidados'!K165</f>
        <v>FÍSICO Y ELECTRÓNICO</v>
      </c>
      <c r="F258" s="86">
        <f>IF('Activos Consolidados'!P165="","",'Activos Consolidados'!P165)</f>
        <v>44123</v>
      </c>
      <c r="G258" s="85" t="str">
        <f>'Activos Consolidados'!R165</f>
        <v>DIRECCIÓN DEL USO EFICIENTE DEL SUELO Y ADECUACIÓN DE TIERRAS</v>
      </c>
      <c r="H258" s="85" t="str">
        <f>'Activos Consolidados'!S165</f>
        <v>GESTIÓN DOCUMENTAL</v>
      </c>
      <c r="I258" s="85" t="str">
        <f>'Activos Consolidados'!AN165</f>
        <v>2) INFORMACIÓN PÚBLICA CLASIFICADA</v>
      </c>
      <c r="J258" s="85" t="e">
        <f>'Activos Consolidados'!AO165</f>
        <v>#N/A</v>
      </c>
      <c r="K258" s="85" t="e">
        <f>'Activos Consolidados'!AP165</f>
        <v>#N/A</v>
      </c>
      <c r="L258" s="85" t="e">
        <f>'Activos Consolidados'!AQ165</f>
        <v>#N/A</v>
      </c>
      <c r="M258" s="85" t="str">
        <f>'Activos Consolidados'!Z165</f>
        <v>NO APLICA</v>
      </c>
      <c r="N258" s="84">
        <f>IF('Activos Consolidados'!AC165="","",'Activos Consolidados'!AC165)</f>
        <v>45266</v>
      </c>
      <c r="O258" s="161">
        <f>'Activos Consolidados'!AA165</f>
        <v>45657</v>
      </c>
      <c r="P258" t="str">
        <f>'Activos Consolidados'!F165</f>
        <v>INFORMACIÓN</v>
      </c>
    </row>
    <row r="259" spans="1:16" ht="24.75" customHeight="1" x14ac:dyDescent="0.25">
      <c r="A259" s="85" t="e">
        <f>'Activos Consolidados'!#REF!</f>
        <v>#REF!</v>
      </c>
      <c r="B259" s="85" t="e">
        <f>'Activos Consolidados'!#REF!</f>
        <v>#REF!</v>
      </c>
      <c r="C259" s="85" t="e">
        <f>'Activos Consolidados'!#REF!</f>
        <v>#REF!</v>
      </c>
      <c r="D259" s="85" t="e">
        <f>'Activos Consolidados'!#REF!</f>
        <v>#REF!</v>
      </c>
      <c r="E259" s="85" t="e">
        <f>'Activos Consolidados'!#REF!</f>
        <v>#REF!</v>
      </c>
      <c r="F259" s="86" t="e">
        <f>IF('Activos Consolidados'!#REF!="","",'Activos Consolidados'!#REF!)</f>
        <v>#REF!</v>
      </c>
      <c r="G259" s="85" t="e">
        <f>'Activos Consolidados'!#REF!</f>
        <v>#REF!</v>
      </c>
      <c r="H259" s="85" t="e">
        <f>'Activos Consolidados'!#REF!</f>
        <v>#REF!</v>
      </c>
      <c r="I259" s="85" t="e">
        <f>'Activos Consolidados'!#REF!</f>
        <v>#REF!</v>
      </c>
      <c r="J259" s="85" t="e">
        <f>'Activos Consolidados'!#REF!</f>
        <v>#REF!</v>
      </c>
      <c r="K259" s="85" t="e">
        <f>'Activos Consolidados'!#REF!</f>
        <v>#REF!</v>
      </c>
      <c r="L259" s="85" t="e">
        <f>'Activos Consolidados'!#REF!</f>
        <v>#REF!</v>
      </c>
      <c r="M259" s="85" t="e">
        <f>'Activos Consolidados'!#REF!</f>
        <v>#REF!</v>
      </c>
      <c r="N259" s="84" t="e">
        <f>IF('Activos Consolidados'!#REF!="","",'Activos Consolidados'!#REF!)</f>
        <v>#REF!</v>
      </c>
      <c r="O259" s="161" t="e">
        <f>'Activos Consolidados'!#REF!</f>
        <v>#REF!</v>
      </c>
      <c r="P259" t="e">
        <f>'Activos Consolidados'!#REF!</f>
        <v>#REF!</v>
      </c>
    </row>
    <row r="260" spans="1:16" ht="24.75" customHeight="1" x14ac:dyDescent="0.25">
      <c r="A260" s="85" t="e">
        <f>'Activos Consolidados'!#REF!</f>
        <v>#REF!</v>
      </c>
      <c r="B260" s="85" t="e">
        <f>'Activos Consolidados'!#REF!</f>
        <v>#REF!</v>
      </c>
      <c r="C260" s="85" t="e">
        <f>'Activos Consolidados'!#REF!</f>
        <v>#REF!</v>
      </c>
      <c r="D260" s="85" t="e">
        <f>'Activos Consolidados'!#REF!</f>
        <v>#REF!</v>
      </c>
      <c r="E260" s="85" t="e">
        <f>'Activos Consolidados'!#REF!</f>
        <v>#REF!</v>
      </c>
      <c r="F260" s="86" t="e">
        <f>IF('Activos Consolidados'!#REF!="","",'Activos Consolidados'!#REF!)</f>
        <v>#REF!</v>
      </c>
      <c r="G260" s="85" t="e">
        <f>'Activos Consolidados'!#REF!</f>
        <v>#REF!</v>
      </c>
      <c r="H260" s="85" t="e">
        <f>'Activos Consolidados'!#REF!</f>
        <v>#REF!</v>
      </c>
      <c r="I260" s="85" t="e">
        <f>'Activos Consolidados'!#REF!</f>
        <v>#REF!</v>
      </c>
      <c r="J260" s="85" t="e">
        <f>'Activos Consolidados'!#REF!</f>
        <v>#REF!</v>
      </c>
      <c r="K260" s="85" t="e">
        <f>'Activos Consolidados'!#REF!</f>
        <v>#REF!</v>
      </c>
      <c r="L260" s="85" t="e">
        <f>'Activos Consolidados'!#REF!</f>
        <v>#REF!</v>
      </c>
      <c r="M260" s="85" t="e">
        <f>'Activos Consolidados'!#REF!</f>
        <v>#REF!</v>
      </c>
      <c r="N260" s="84" t="e">
        <f>IF('Activos Consolidados'!#REF!="","",'Activos Consolidados'!#REF!)</f>
        <v>#REF!</v>
      </c>
      <c r="O260" s="161" t="e">
        <f>'Activos Consolidados'!#REF!</f>
        <v>#REF!</v>
      </c>
      <c r="P260" t="e">
        <f>'Activos Consolidados'!#REF!</f>
        <v>#REF!</v>
      </c>
    </row>
    <row r="261" spans="1:16" ht="24.75" customHeight="1" x14ac:dyDescent="0.25">
      <c r="A261" s="85" t="e">
        <f>'Activos Consolidados'!#REF!</f>
        <v>#REF!</v>
      </c>
      <c r="B261" s="85" t="e">
        <f>'Activos Consolidados'!#REF!</f>
        <v>#REF!</v>
      </c>
      <c r="C261" s="85" t="e">
        <f>'Activos Consolidados'!#REF!</f>
        <v>#REF!</v>
      </c>
      <c r="D261" s="85" t="e">
        <f>'Activos Consolidados'!#REF!</f>
        <v>#REF!</v>
      </c>
      <c r="E261" s="85" t="e">
        <f>'Activos Consolidados'!#REF!</f>
        <v>#REF!</v>
      </c>
      <c r="F261" s="86" t="e">
        <f>IF('Activos Consolidados'!#REF!="","",'Activos Consolidados'!#REF!)</f>
        <v>#REF!</v>
      </c>
      <c r="G261" s="85" t="e">
        <f>'Activos Consolidados'!#REF!</f>
        <v>#REF!</v>
      </c>
      <c r="H261" s="85" t="e">
        <f>'Activos Consolidados'!#REF!</f>
        <v>#REF!</v>
      </c>
      <c r="I261" s="85" t="e">
        <f>'Activos Consolidados'!#REF!</f>
        <v>#REF!</v>
      </c>
      <c r="J261" s="85" t="e">
        <f>'Activos Consolidados'!#REF!</f>
        <v>#REF!</v>
      </c>
      <c r="K261" s="85" t="e">
        <f>'Activos Consolidados'!#REF!</f>
        <v>#REF!</v>
      </c>
      <c r="L261" s="85" t="e">
        <f>'Activos Consolidados'!#REF!</f>
        <v>#REF!</v>
      </c>
      <c r="M261" s="85" t="e">
        <f>'Activos Consolidados'!#REF!</f>
        <v>#REF!</v>
      </c>
      <c r="N261" s="84" t="e">
        <f>IF('Activos Consolidados'!#REF!="","",'Activos Consolidados'!#REF!)</f>
        <v>#REF!</v>
      </c>
      <c r="O261" s="161" t="e">
        <f>'Activos Consolidados'!#REF!</f>
        <v>#REF!</v>
      </c>
      <c r="P261" t="e">
        <f>'Activos Consolidados'!#REF!</f>
        <v>#REF!</v>
      </c>
    </row>
    <row r="262" spans="1:16" ht="24.75" customHeight="1" x14ac:dyDescent="0.25">
      <c r="A262" s="85" t="e">
        <f>'Activos Consolidados'!#REF!</f>
        <v>#REF!</v>
      </c>
      <c r="B262" s="85" t="e">
        <f>'Activos Consolidados'!#REF!</f>
        <v>#REF!</v>
      </c>
      <c r="C262" s="85" t="e">
        <f>'Activos Consolidados'!#REF!</f>
        <v>#REF!</v>
      </c>
      <c r="D262" s="85" t="e">
        <f>'Activos Consolidados'!#REF!</f>
        <v>#REF!</v>
      </c>
      <c r="E262" s="85" t="e">
        <f>'Activos Consolidados'!#REF!</f>
        <v>#REF!</v>
      </c>
      <c r="F262" s="86" t="e">
        <f>IF('Activos Consolidados'!#REF!="","",'Activos Consolidados'!#REF!)</f>
        <v>#REF!</v>
      </c>
      <c r="G262" s="85" t="e">
        <f>'Activos Consolidados'!#REF!</f>
        <v>#REF!</v>
      </c>
      <c r="H262" s="85" t="e">
        <f>'Activos Consolidados'!#REF!</f>
        <v>#REF!</v>
      </c>
      <c r="I262" s="85" t="e">
        <f>'Activos Consolidados'!#REF!</f>
        <v>#REF!</v>
      </c>
      <c r="J262" s="85" t="e">
        <f>'Activos Consolidados'!#REF!</f>
        <v>#REF!</v>
      </c>
      <c r="K262" s="85" t="e">
        <f>'Activos Consolidados'!#REF!</f>
        <v>#REF!</v>
      </c>
      <c r="L262" s="85" t="e">
        <f>'Activos Consolidados'!#REF!</f>
        <v>#REF!</v>
      </c>
      <c r="M262" s="85" t="e">
        <f>'Activos Consolidados'!#REF!</f>
        <v>#REF!</v>
      </c>
      <c r="N262" s="84" t="e">
        <f>IF('Activos Consolidados'!#REF!="","",'Activos Consolidados'!#REF!)</f>
        <v>#REF!</v>
      </c>
      <c r="O262" s="161" t="e">
        <f>'Activos Consolidados'!#REF!</f>
        <v>#REF!</v>
      </c>
      <c r="P262" t="e">
        <f>'Activos Consolidados'!#REF!</f>
        <v>#REF!</v>
      </c>
    </row>
    <row r="263" spans="1:16" ht="24.75" customHeight="1" x14ac:dyDescent="0.25">
      <c r="A263" s="85" t="e">
        <f>'Activos Consolidados'!#REF!</f>
        <v>#REF!</v>
      </c>
      <c r="B263" s="85" t="e">
        <f>'Activos Consolidados'!#REF!</f>
        <v>#REF!</v>
      </c>
      <c r="C263" s="85" t="e">
        <f>'Activos Consolidados'!#REF!</f>
        <v>#REF!</v>
      </c>
      <c r="D263" s="85" t="e">
        <f>'Activos Consolidados'!#REF!</f>
        <v>#REF!</v>
      </c>
      <c r="E263" s="85" t="e">
        <f>'Activos Consolidados'!#REF!</f>
        <v>#REF!</v>
      </c>
      <c r="F263" s="86" t="e">
        <f>IF('Activos Consolidados'!#REF!="","",'Activos Consolidados'!#REF!)</f>
        <v>#REF!</v>
      </c>
      <c r="G263" s="85" t="e">
        <f>'Activos Consolidados'!#REF!</f>
        <v>#REF!</v>
      </c>
      <c r="H263" s="85" t="e">
        <f>'Activos Consolidados'!#REF!</f>
        <v>#REF!</v>
      </c>
      <c r="I263" s="85" t="e">
        <f>'Activos Consolidados'!#REF!</f>
        <v>#REF!</v>
      </c>
      <c r="J263" s="85" t="e">
        <f>'Activos Consolidados'!#REF!</f>
        <v>#REF!</v>
      </c>
      <c r="K263" s="85" t="e">
        <f>'Activos Consolidados'!#REF!</f>
        <v>#REF!</v>
      </c>
      <c r="L263" s="85" t="e">
        <f>'Activos Consolidados'!#REF!</f>
        <v>#REF!</v>
      </c>
      <c r="M263" s="85" t="e">
        <f>'Activos Consolidados'!#REF!</f>
        <v>#REF!</v>
      </c>
      <c r="N263" s="84" t="e">
        <f>IF('Activos Consolidados'!#REF!="","",'Activos Consolidados'!#REF!)</f>
        <v>#REF!</v>
      </c>
      <c r="O263" s="161" t="e">
        <f>'Activos Consolidados'!#REF!</f>
        <v>#REF!</v>
      </c>
      <c r="P263" t="e">
        <f>'Activos Consolidados'!#REF!</f>
        <v>#REF!</v>
      </c>
    </row>
    <row r="264" spans="1:16" ht="24.75" customHeight="1" x14ac:dyDescent="0.25">
      <c r="A264" s="85" t="e">
        <f>'Activos Consolidados'!#REF!</f>
        <v>#REF!</v>
      </c>
      <c r="B264" s="85" t="e">
        <f>'Activos Consolidados'!#REF!</f>
        <v>#REF!</v>
      </c>
      <c r="C264" s="85" t="e">
        <f>'Activos Consolidados'!#REF!</f>
        <v>#REF!</v>
      </c>
      <c r="D264" s="85" t="e">
        <f>'Activos Consolidados'!#REF!</f>
        <v>#REF!</v>
      </c>
      <c r="E264" s="85" t="e">
        <f>'Activos Consolidados'!#REF!</f>
        <v>#REF!</v>
      </c>
      <c r="F264" s="86" t="e">
        <f>IF('Activos Consolidados'!#REF!="","",'Activos Consolidados'!#REF!)</f>
        <v>#REF!</v>
      </c>
      <c r="G264" s="85" t="e">
        <f>'Activos Consolidados'!#REF!</f>
        <v>#REF!</v>
      </c>
      <c r="H264" s="85" t="e">
        <f>'Activos Consolidados'!#REF!</f>
        <v>#REF!</v>
      </c>
      <c r="I264" s="85" t="e">
        <f>'Activos Consolidados'!#REF!</f>
        <v>#REF!</v>
      </c>
      <c r="J264" s="85" t="e">
        <f>'Activos Consolidados'!#REF!</f>
        <v>#REF!</v>
      </c>
      <c r="K264" s="85" t="e">
        <f>'Activos Consolidados'!#REF!</f>
        <v>#REF!</v>
      </c>
      <c r="L264" s="85" t="e">
        <f>'Activos Consolidados'!#REF!</f>
        <v>#REF!</v>
      </c>
      <c r="M264" s="85" t="e">
        <f>'Activos Consolidados'!#REF!</f>
        <v>#REF!</v>
      </c>
      <c r="N264" s="84" t="e">
        <f>IF('Activos Consolidados'!#REF!="","",'Activos Consolidados'!#REF!)</f>
        <v>#REF!</v>
      </c>
      <c r="O264" s="161" t="e">
        <f>'Activos Consolidados'!#REF!</f>
        <v>#REF!</v>
      </c>
      <c r="P264" t="e">
        <f>'Activos Consolidados'!#REF!</f>
        <v>#REF!</v>
      </c>
    </row>
    <row r="265" spans="1:16" ht="24.75" customHeight="1" x14ac:dyDescent="0.25">
      <c r="A265" s="85" t="str">
        <f>'Activos Consolidados'!G166</f>
        <v>N/A</v>
      </c>
      <c r="B265" s="85" t="str">
        <f>'Activos Consolidados'!H166</f>
        <v xml:space="preserve">Informes de Gestión
</v>
      </c>
      <c r="C265" s="85" t="str">
        <f>'Activos Consolidados'!I166</f>
        <v>Es un instrumento de consolidación de la información general de la dirección, el cual puede incluir: logros, resultados, metas y oportunidades de mejora de la gestión en un período determinado de tiempo.</v>
      </c>
      <c r="D265" s="85" t="str">
        <f>'Activos Consolidados'!J166</f>
        <v>CASTELLANO</v>
      </c>
      <c r="E265" s="85" t="str">
        <f>'Activos Consolidados'!K166</f>
        <v>FÍSICO Y ELECTRÓNICO</v>
      </c>
      <c r="F265" s="86">
        <f>IF('Activos Consolidados'!P166="","",'Activos Consolidados'!P166)</f>
        <v>43428</v>
      </c>
      <c r="G265" s="85" t="str">
        <f>'Activos Consolidados'!R166</f>
        <v>SECRETARÍA GENERAL
DIRECCIÓN DEL USO EFICIENTE DEL SUELO Y ADECUACIÓN DE TIERRAS</v>
      </c>
      <c r="H265" s="85" t="str">
        <f>'Activos Consolidados'!S166</f>
        <v>GESTIÓN DOCUMENTAL</v>
      </c>
      <c r="I265" s="85" t="str">
        <f>'Activos Consolidados'!AN166</f>
        <v>2) INFORMACIÓN PÚBLICA CLASIFICADA</v>
      </c>
      <c r="J265" s="85" t="e">
        <f>'Activos Consolidados'!AO166</f>
        <v>#N/A</v>
      </c>
      <c r="K265" s="85" t="e">
        <f>'Activos Consolidados'!AP166</f>
        <v>#N/A</v>
      </c>
      <c r="L265" s="85" t="e">
        <f>'Activos Consolidados'!AQ166</f>
        <v>#N/A</v>
      </c>
      <c r="M265" s="85" t="str">
        <f>'Activos Consolidados'!Z166</f>
        <v>NO APLICA</v>
      </c>
      <c r="N265" s="84">
        <f>IF('Activos Consolidados'!AC166="","",'Activos Consolidados'!AC166)</f>
        <v>45266</v>
      </c>
      <c r="O265" s="161">
        <f>'Activos Consolidados'!AA166</f>
        <v>45657</v>
      </c>
      <c r="P265" t="str">
        <f>'Activos Consolidados'!F166</f>
        <v>INFORMACIÓN</v>
      </c>
    </row>
    <row r="266" spans="1:16" ht="24.75" customHeight="1" x14ac:dyDescent="0.25">
      <c r="A266" s="85" t="str">
        <f>'Activos Consolidados'!G167</f>
        <v>ESTUDIOS</v>
      </c>
      <c r="B266" s="85" t="str">
        <f>'Activos Consolidados'!H167</f>
        <v>Estudios de distribución y tenencia de tierras rurales</v>
      </c>
      <c r="C266" s="85" t="str">
        <f>'Activos Consolidados'!I167</f>
        <v>Estudios de distribución y tenencia de tierras rurales: Estudios de la caracterización de los fenómenos de concentración y fraccionamiento de la propiedad y evalúan la estructura de la tenencia de tierras rurales.</v>
      </c>
      <c r="D266" s="85" t="str">
        <f>'Activos Consolidados'!J167</f>
        <v>CASTELLANO</v>
      </c>
      <c r="E266" s="85" t="str">
        <f>'Activos Consolidados'!K167</f>
        <v>ELECTRÓNICO</v>
      </c>
      <c r="F266" s="86">
        <f>IF('Activos Consolidados'!P167="","",'Activos Consolidados'!P167)</f>
        <v>44123</v>
      </c>
      <c r="G266" s="85" t="str">
        <f>'Activos Consolidados'!R167</f>
        <v>DIRECCIÓN DE ORDENAMIENTO DE LA PROPIEDAD Y MERCADO DE TIERRAS</v>
      </c>
      <c r="H266" s="85" t="str">
        <f>'Activos Consolidados'!S167</f>
        <v>GESTIÓN DOCUMENTAL</v>
      </c>
      <c r="I266" s="85" t="str">
        <f>'Activos Consolidados'!AN167</f>
        <v>1) INFORMACIÓN PÚBLICA</v>
      </c>
      <c r="J266" s="85" t="str">
        <f>'Activos Consolidados'!AO167</f>
        <v>LEY 527 ARTÍCULO 27 Y 28
ARTÍCULO  27. "TODAS LAS PERSONAS TIENEN DERECHO A CONSULTAR LOS DOCUMENTOS DE ARCHIVOS PÚBLICOS Y A QUE SE LES EXPIDA COPIA DE LOS MISMOS, SIEMPRE QUE DICHOS DOCUMENTOS NO TENGAN CARÁCTER RESERVADO CONFORME A LA CONSTITUCIÓN O A LA LEY."</v>
      </c>
      <c r="K266" s="85" t="str">
        <f>'Activos Consolidados'!AP167</f>
        <v>LEY 527 ARTÍCULO 27 Y 28
ARTÍCULO  27. "TODAS LAS PERSONAS TIENEN DERECHO A CONSULTAR LOS DOCUMENTOS DE ARCHIVOS PÚBLICOS Y A QUE SE LES EXPIDA COPIA DE LOS MISMOS, SIEMPRE QUE DICHOS DOCUMENTOS NO TENGAN CARÁCTER RESERVADO CONFORME A LA CONSTITUCIÓN O A LA LEY."</v>
      </c>
      <c r="L266" s="85" t="str">
        <f>'Activos Consolidados'!AQ167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66" s="85" t="str">
        <f>'Activos Consolidados'!Z167</f>
        <v>NO APLICA</v>
      </c>
      <c r="N266" s="84">
        <f>IF('Activos Consolidados'!AC167="","",'Activos Consolidados'!AC167)</f>
        <v>45266</v>
      </c>
      <c r="O266" s="161">
        <f>'Activos Consolidados'!AA167</f>
        <v>45657</v>
      </c>
      <c r="P266" t="str">
        <f>'Activos Consolidados'!F167</f>
        <v>INFORMACIÓN</v>
      </c>
    </row>
    <row r="267" spans="1:16" ht="24.75" customHeight="1" x14ac:dyDescent="0.25">
      <c r="A267" s="85" t="str">
        <f>'Activos Consolidados'!G168</f>
        <v>ESTUDIOS</v>
      </c>
      <c r="B267" s="85" t="str">
        <f>'Activos Consolidados'!H168</f>
        <v xml:space="preserve">Estudios de gestión territorial
</v>
      </c>
      <c r="C267" s="85" t="str">
        <f>'Activos Consolidados'!I168</f>
        <v>Estudios realizados por equipos de trabajo de la Dirección de Ordenamiento de la Propiedad y Mercado de Tierras en temáticas asociadas con gestión territorial.</v>
      </c>
      <c r="D267" s="85" t="str">
        <f>'Activos Consolidados'!J168</f>
        <v>CASTELLANO</v>
      </c>
      <c r="E267" s="85" t="str">
        <f>'Activos Consolidados'!K168</f>
        <v>ELECTRÓNICO</v>
      </c>
      <c r="F267" s="86">
        <f>IF('Activos Consolidados'!P168="","",'Activos Consolidados'!P168)</f>
        <v>40850</v>
      </c>
      <c r="G267" s="85" t="str">
        <f>'Activos Consolidados'!R168</f>
        <v>DIRECCIÓN TÉCNICA DE ORDENAMIENTO DE LA PROPIEDAD Y MERCADO DE TIERRAS</v>
      </c>
      <c r="H267" s="85" t="str">
        <f>'Activos Consolidados'!S168</f>
        <v xml:space="preserve">
DIRECCIÓN TÉCNICA DE ORDENAMIENTO DE LA PROPIEDAD Y MERCADO DE TIERRAS
GESTIÓN DOCUMENTAL</v>
      </c>
      <c r="I267" s="85" t="str">
        <f>'Activos Consolidados'!AN168</f>
        <v>2) INFORMACIÓN PÚBLICA CLASIFICADA</v>
      </c>
      <c r="J267" s="85" t="e">
        <f>'Activos Consolidados'!AO168</f>
        <v>#N/A</v>
      </c>
      <c r="K267" s="85" t="e">
        <f>'Activos Consolidados'!AP168</f>
        <v>#N/A</v>
      </c>
      <c r="L267" s="85" t="e">
        <f>'Activos Consolidados'!AQ168</f>
        <v>#N/A</v>
      </c>
      <c r="M267" s="85" t="str">
        <f>'Activos Consolidados'!Z168</f>
        <v>NO APLICA</v>
      </c>
      <c r="N267" s="84">
        <f>IF('Activos Consolidados'!AC168="","",'Activos Consolidados'!AC168)</f>
        <v>45266</v>
      </c>
      <c r="O267" s="161">
        <f>'Activos Consolidados'!AA168</f>
        <v>45657</v>
      </c>
      <c r="P267" t="str">
        <f>'Activos Consolidados'!F168</f>
        <v>INFORMACIÓN</v>
      </c>
    </row>
    <row r="268" spans="1:16" ht="24.75" customHeight="1" x14ac:dyDescent="0.25">
      <c r="A268" s="85" t="str">
        <f>'Activos Consolidados'!G169</f>
        <v>ESTUDIOS</v>
      </c>
      <c r="B268" s="85" t="str">
        <f>'Activos Consolidados'!H169</f>
        <v xml:space="preserve">Estudios de mercado de tierras
</v>
      </c>
      <c r="C268" s="85" t="str">
        <f>'Activos Consolidados'!I169</f>
        <v>Estudios realizados por equipos de trabajo de la Dirección de Ordenamiento de la Propiedad y Mercado de Tierras en temáticas asociadas con mercado de tierras.</v>
      </c>
      <c r="D268" s="85" t="str">
        <f>'Activos Consolidados'!J169</f>
        <v>CASTELLANO</v>
      </c>
      <c r="E268" s="85" t="str">
        <f>'Activos Consolidados'!K169</f>
        <v>ELECTRÓNICO</v>
      </c>
      <c r="F268" s="86" t="str">
        <f>IF('Activos Consolidados'!P169="","",'Activos Consolidados'!P169)</f>
        <v>22/04/2013</v>
      </c>
      <c r="G268" s="85" t="str">
        <f>'Activos Consolidados'!R169</f>
        <v>DIRECCIÓN TÉCNICA DE ORDENAMIENTO DE LA PROPIEDAD Y MERCADO DE TIERRAS</v>
      </c>
      <c r="H268" s="85" t="str">
        <f>'Activos Consolidados'!S169</f>
        <v xml:space="preserve">
DIRECCIÓN TÉCNICA DE ORDENAMIENTO DE LA PROPIEDAD Y MERCADO DE TIERRAS
GESTIÓN DOCUMENTAL</v>
      </c>
      <c r="I268" s="85" t="str">
        <f>'Activos Consolidados'!AN169</f>
        <v>2) INFORMACIÓN PÚBLICA CLASIFICADA</v>
      </c>
      <c r="J268" s="85" t="e">
        <f>'Activos Consolidados'!AO169</f>
        <v>#N/A</v>
      </c>
      <c r="K268" s="85" t="e">
        <f>'Activos Consolidados'!AP169</f>
        <v>#N/A</v>
      </c>
      <c r="L268" s="85" t="e">
        <f>'Activos Consolidados'!AQ169</f>
        <v>#N/A</v>
      </c>
      <c r="M268" s="85" t="str">
        <f>'Activos Consolidados'!Z169</f>
        <v>NO APLICA</v>
      </c>
      <c r="N268" s="84">
        <f>IF('Activos Consolidados'!AC169="","",'Activos Consolidados'!AC169)</f>
        <v>45266</v>
      </c>
      <c r="O268" s="161">
        <f>'Activos Consolidados'!AA169</f>
        <v>45657</v>
      </c>
      <c r="P268" t="str">
        <f>'Activos Consolidados'!F169</f>
        <v>INFORMACIÓN</v>
      </c>
    </row>
    <row r="269" spans="1:16" ht="24.75" customHeight="1" x14ac:dyDescent="0.25">
      <c r="A269" s="85" t="str">
        <f>'Activos Consolidados'!G170</f>
        <v>ESTUDIOS</v>
      </c>
      <c r="B269" s="85" t="str">
        <f>'Activos Consolidados'!H170</f>
        <v xml:space="preserve">Estudios de regularización de la propiedad y acceso a tierras rurales.
</v>
      </c>
      <c r="C269" s="85" t="str">
        <f>'Activos Consolidados'!I170</f>
        <v>Estudios realizados por equipos de trabajo de la Dirección de Ordenamiento de la Propiedad y Mercado de Tierras en temáticas asociadas con regularización de la propiedad y acceso a tierras rurales.</v>
      </c>
      <c r="D269" s="85" t="str">
        <f>'Activos Consolidados'!J170</f>
        <v>CASTELLANO</v>
      </c>
      <c r="E269" s="85" t="str">
        <f>'Activos Consolidados'!K170</f>
        <v>ELECTRÓNICO</v>
      </c>
      <c r="F269" s="86">
        <f>IF('Activos Consolidados'!P170="","",'Activos Consolidados'!P170)</f>
        <v>40850</v>
      </c>
      <c r="G269" s="85" t="str">
        <f>'Activos Consolidados'!R170</f>
        <v>DIRECCIÓN DE ORDENAMIENTO DE LA PROPIEDAD Y MERCADO DE TIERRAS</v>
      </c>
      <c r="H269" s="85" t="str">
        <f>'Activos Consolidados'!S170</f>
        <v xml:space="preserve">
DIRECCIÓN TÉCNICA DE ORDENAMIENTO DE LA PROPIEDAD Y MERCADO DE TIERRAS
GESTIÓN DOCUMENTAL</v>
      </c>
      <c r="I269" s="85" t="str">
        <f>'Activos Consolidados'!AN170</f>
        <v>2) INFORMACIÓN PÚBLICA CLASIFICADA</v>
      </c>
      <c r="J269" s="85" t="e">
        <f>'Activos Consolidados'!AO170</f>
        <v>#N/A</v>
      </c>
      <c r="K269" s="85" t="e">
        <f>'Activos Consolidados'!AP170</f>
        <v>#N/A</v>
      </c>
      <c r="L269" s="85" t="e">
        <f>'Activos Consolidados'!AQ170</f>
        <v>#N/A</v>
      </c>
      <c r="M269" s="85" t="str">
        <f>'Activos Consolidados'!Z170</f>
        <v>NO APLICA</v>
      </c>
      <c r="N269" s="84">
        <f>IF('Activos Consolidados'!AC170="","",'Activos Consolidados'!AC170)</f>
        <v>45266</v>
      </c>
      <c r="O269" s="161">
        <f>'Activos Consolidados'!AA170</f>
        <v>45657</v>
      </c>
      <c r="P269" t="str">
        <f>'Activos Consolidados'!F170</f>
        <v>INFORMACIÓN</v>
      </c>
    </row>
    <row r="270" spans="1:16" ht="24.75" customHeight="1" x14ac:dyDescent="0.25">
      <c r="A270" s="85" t="str">
        <f>'Activos Consolidados'!G171</f>
        <v>INFORMES</v>
      </c>
      <c r="B270" s="85" t="str">
        <f>'Activos Consolidados'!H171</f>
        <v xml:space="preserve">Informes técnicos de ordenamiento de la propiedad y mercado de tierra
</v>
      </c>
      <c r="C270" s="85" t="str">
        <f>'Activos Consolidados'!I171</f>
        <v>Informes realizados por equipos de trabajo de la Dirección de Ordenamiento de la Propiedad y Mercado de Tierras en temáticas asociadas con las funciones del Ordenamiento Social de la propiedad (OSP).</v>
      </c>
      <c r="D270" s="85" t="str">
        <f>'Activos Consolidados'!J171</f>
        <v>CASTELLANO</v>
      </c>
      <c r="E270" s="85" t="str">
        <f>'Activos Consolidados'!K171</f>
        <v>ELECTRÓNICO</v>
      </c>
      <c r="F270" s="86">
        <f>IF('Activos Consolidados'!P171="","",'Activos Consolidados'!P171)</f>
        <v>44123</v>
      </c>
      <c r="G270" s="85" t="str">
        <f>'Activos Consolidados'!R171</f>
        <v>DIRECCIÓN TÉCNICA DE ORDENAMIENTO DE LA PROPIEDAD Y MERCADO DE TIERRAS</v>
      </c>
      <c r="H270" s="85" t="str">
        <f>'Activos Consolidados'!S171</f>
        <v xml:space="preserve">
DIRECCIÓN TÉCNICA DE ORDENAMIENTO DE LA PROPIEDAD Y MERCADO DE TIERRAS
PLANEACIÓN ESTRATÉGICA </v>
      </c>
      <c r="I270" s="85" t="str">
        <f>'Activos Consolidados'!AN171</f>
        <v>2) INFORMACIÓN PÚBLICA CLASIFICADA</v>
      </c>
      <c r="J270" s="85" t="e">
        <f>'Activos Consolidados'!AO171</f>
        <v>#N/A</v>
      </c>
      <c r="K270" s="85" t="e">
        <f>'Activos Consolidados'!AP171</f>
        <v>#N/A</v>
      </c>
      <c r="L270" s="85" t="e">
        <f>'Activos Consolidados'!AQ171</f>
        <v>#N/A</v>
      </c>
      <c r="M270" s="85" t="str">
        <f>'Activos Consolidados'!Z171</f>
        <v>NO APLICA</v>
      </c>
      <c r="N270" s="84">
        <f>IF('Activos Consolidados'!AC171="","",'Activos Consolidados'!AC171)</f>
        <v>45266</v>
      </c>
      <c r="O270" s="161">
        <f>'Activos Consolidados'!AA171</f>
        <v>45657</v>
      </c>
      <c r="P270" t="str">
        <f>'Activos Consolidados'!F171</f>
        <v>INFORMACIÓN</v>
      </c>
    </row>
    <row r="271" spans="1:16" ht="24.75" customHeight="1" x14ac:dyDescent="0.25">
      <c r="A271" s="85" t="str">
        <f>'Activos Consolidados'!G172</f>
        <v>INFORMES DE SEGUIMIENTO Y EVALUACIÓN</v>
      </c>
      <c r="B271" s="85" t="str">
        <f>'Activos Consolidados'!H172</f>
        <v xml:space="preserve">Informes de evaluación de políticas públicas
</v>
      </c>
      <c r="C271" s="85" t="str">
        <f>'Activos Consolidados'!I172</f>
        <v>Informes de evaluación de políticas públicas sectoriales realizados por equipos de trabajo de la Dirección de Ordenamiento de la Propiedad y Mercado de Tierras, algunas veces con la participación de consultores externos.</v>
      </c>
      <c r="D271" s="85" t="str">
        <f>'Activos Consolidados'!J172</f>
        <v>CASTELLANO</v>
      </c>
      <c r="E271" s="85" t="str">
        <f>'Activos Consolidados'!K172</f>
        <v>ELECTRÓNICO</v>
      </c>
      <c r="F271" s="86">
        <f>IF('Activos Consolidados'!P172="","",'Activos Consolidados'!P172)</f>
        <v>40850</v>
      </c>
      <c r="G271" s="85" t="str">
        <f>'Activos Consolidados'!R172</f>
        <v>DIRECCIÓN DE ORDENAMIENTO DE LA PROPIEDAD Y MERCADO DE TIERRAS</v>
      </c>
      <c r="H271" s="85" t="str">
        <f>'Activos Consolidados'!S172</f>
        <v xml:space="preserve">
DIRECCIÓN TÉCNICA DE ORDENAMIENTO DE LA PROPIEDAD Y MERCADO DE TIERRAS
GESTIÓN DOCUMENTAL</v>
      </c>
      <c r="I271" s="85" t="str">
        <f>'Activos Consolidados'!AN172</f>
        <v>2) INFORMACIÓN PÚBLICA CLASIFICADA</v>
      </c>
      <c r="J271" s="85" t="e">
        <f>'Activos Consolidados'!AO172</f>
        <v>#N/A</v>
      </c>
      <c r="K271" s="85" t="e">
        <f>'Activos Consolidados'!AP172</f>
        <v>#N/A</v>
      </c>
      <c r="L271" s="85" t="e">
        <f>'Activos Consolidados'!AQ172</f>
        <v>#N/A</v>
      </c>
      <c r="M271" s="85" t="str">
        <f>'Activos Consolidados'!Z172</f>
        <v>NO APLICA</v>
      </c>
      <c r="N271" s="84">
        <f>IF('Activos Consolidados'!AC172="","",'Activos Consolidados'!AC172)</f>
        <v>45266</v>
      </c>
      <c r="O271" s="161">
        <f>'Activos Consolidados'!AA172</f>
        <v>45657</v>
      </c>
      <c r="P271" t="str">
        <f>'Activos Consolidados'!F172</f>
        <v>INFORMACIÓN</v>
      </c>
    </row>
    <row r="272" spans="1:16" ht="24.75" customHeight="1" x14ac:dyDescent="0.25">
      <c r="A272" s="85" t="str">
        <f>'Activos Consolidados'!G173</f>
        <v>INFORMES DE SLGIMIENTO Y SEGUIMIENTO</v>
      </c>
      <c r="B272" s="85" t="str">
        <f>'Activos Consolidados'!H173</f>
        <v xml:space="preserve">Informes de seguimiento a políticas públicas
</v>
      </c>
      <c r="C272" s="85" t="str">
        <f>'Activos Consolidados'!I173</f>
        <v>Informes de seguimiento de políticas públicas sectoriales realizados por equipos de trabajo de la Dirección de Ordenamiento de la Propiedad y Mercado de Tierras, algunas veces con la participación de consultores externos.</v>
      </c>
      <c r="D272" s="85" t="str">
        <f>'Activos Consolidados'!J173</f>
        <v>CASTELLANO</v>
      </c>
      <c r="E272" s="85" t="str">
        <f>'Activos Consolidados'!K173</f>
        <v>ELECTRÓNICO</v>
      </c>
      <c r="F272" s="86" t="str">
        <f>IF('Activos Consolidados'!P173="","",'Activos Consolidados'!P173)</f>
        <v>22/04/2013</v>
      </c>
      <c r="G272" s="85" t="str">
        <f>'Activos Consolidados'!R173</f>
        <v>DIRECCIÓN DE ORDENAMIENTO DE LA PROPIEDAD Y MERCADO DE TIERRAS</v>
      </c>
      <c r="H272" s="85" t="str">
        <f>'Activos Consolidados'!S173</f>
        <v xml:space="preserve">
DIRECCIÓN TÉCNICA DE ORDENAMIENTO DE LA PROPIEDAD Y MERCADO DE TIERRAS
GESTIÓN DOCUMENTAL</v>
      </c>
      <c r="I272" s="85" t="str">
        <f>'Activos Consolidados'!AN173</f>
        <v>2) INFORMACIÓN PÚBLICA CLASIFICADA</v>
      </c>
      <c r="J272" s="85" t="e">
        <f>'Activos Consolidados'!AO173</f>
        <v>#N/A</v>
      </c>
      <c r="K272" s="85" t="e">
        <f>'Activos Consolidados'!AP173</f>
        <v>#N/A</v>
      </c>
      <c r="L272" s="85" t="e">
        <f>'Activos Consolidados'!AQ173</f>
        <v>#N/A</v>
      </c>
      <c r="M272" s="85" t="str">
        <f>'Activos Consolidados'!Z173</f>
        <v>NO APLICA</v>
      </c>
      <c r="N272" s="84">
        <f>IF('Activos Consolidados'!AC173="","",'Activos Consolidados'!AC173)</f>
        <v>45266</v>
      </c>
      <c r="O272" s="161">
        <f>'Activos Consolidados'!AA173</f>
        <v>45657</v>
      </c>
      <c r="P272" t="str">
        <f>'Activos Consolidados'!F173</f>
        <v>INFORMACIÓN</v>
      </c>
    </row>
    <row r="273" spans="1:16" ht="24.75" customHeight="1" x14ac:dyDescent="0.25">
      <c r="A273" s="85" t="str">
        <f>'Activos Consolidados'!G174</f>
        <v>INSTRUMENTOS DE DISTRIBUCIÓN</v>
      </c>
      <c r="B273" s="85" t="str">
        <f>'Activos Consolidados'!H174</f>
        <v xml:space="preserve">Instrumentos de distribución y tenencia de tierras rurales
</v>
      </c>
      <c r="C273" s="85" t="str">
        <f>'Activos Consolidados'!I174</f>
        <v>Instrumentos desarrollados por equipos de trabajo de la Dirección de Ordenamiento de la Propiedad y Mercado de Tierras en temáticas asociadas con Distribución y Tenencia de Tierras Rurales</v>
      </c>
      <c r="D273" s="85" t="str">
        <f>'Activos Consolidados'!J174</f>
        <v>CASTELLANO</v>
      </c>
      <c r="E273" s="85" t="str">
        <f>'Activos Consolidados'!K174</f>
        <v>ELECTRÓNICO</v>
      </c>
      <c r="F273" s="86" t="str">
        <f>IF('Activos Consolidados'!P174="","",'Activos Consolidados'!P174)</f>
        <v>03/02/2014</v>
      </c>
      <c r="G273" s="85" t="str">
        <f>'Activos Consolidados'!R174</f>
        <v>DIRECCIÓN DE ORDENAMIENTO DE LA PROPIEDAD Y MERCADO DE TIERRAS</v>
      </c>
      <c r="H273" s="85" t="str">
        <f>'Activos Consolidados'!S174</f>
        <v xml:space="preserve">
DIRECCIÓN TÉCNICA DE ORDENAMIENTO DE LA PROPIEDAD Y MERCADO DE TIERRAS
GESTIÓN DOCUMENTAL</v>
      </c>
      <c r="I273" s="85" t="str">
        <f>'Activos Consolidados'!AN174</f>
        <v>1) INFORMACIÓN PÚBLICA</v>
      </c>
      <c r="J273" s="85" t="str">
        <f>'Activos Consolidados'!AO174</f>
        <v>LEY 527 ARTÍCULO 27 Y 28
ARTÍCULO  27. "TODAS LAS PERSONAS TIENEN DERECHO A CONSULTAR LOS DOCUMENTOS DE ARCHIVOS PÚBLICOS Y A QUE SE LES EXPIDA COPIA DE LOS MISMOS, SIEMPRE QUE DICHOS DOCUMENTOS NO TENGAN CARÁCTER RESERVADO CONFORME A LA CONSTITUCIÓN O A LA LEY."</v>
      </c>
      <c r="K273" s="85" t="str">
        <f>'Activos Consolidados'!AP174</f>
        <v>LEY 527 ARTÍCULO 27 Y 28
ARTÍCULO  27. "TODAS LAS PERSONAS TIENEN DERECHO A CONSULTAR LOS DOCUMENTOS DE ARCHIVOS PÚBLICOS Y A QUE SE LES EXPIDA COPIA DE LOS MISMOS, SIEMPRE QUE DICHOS DOCUMENTOS NO TENGAN CARÁCTER RESERVADO CONFORME A LA CONSTITUCIÓN O A LA LEY."</v>
      </c>
      <c r="L273" s="85" t="str">
        <f>'Activos Consolidados'!AQ174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73" s="85" t="str">
        <f>'Activos Consolidados'!Z174</f>
        <v>NO APLICA</v>
      </c>
      <c r="N273" s="84">
        <f>IF('Activos Consolidados'!AC174="","",'Activos Consolidados'!AC174)</f>
        <v>45266</v>
      </c>
      <c r="O273" s="161">
        <f>'Activos Consolidados'!AA174</f>
        <v>45657</v>
      </c>
      <c r="P273" t="str">
        <f>'Activos Consolidados'!F174</f>
        <v>INFORMACIÓN</v>
      </c>
    </row>
    <row r="274" spans="1:16" ht="24.75" customHeight="1" x14ac:dyDescent="0.25">
      <c r="A274" s="85" t="str">
        <f>'Activos Consolidados'!G175</f>
        <v>INSTRUMENTOS</v>
      </c>
      <c r="B274" s="85" t="str">
        <f>'Activos Consolidados'!H175</f>
        <v xml:space="preserve">Instrumentos de gestión territorial
</v>
      </c>
      <c r="C274" s="85" t="str">
        <f>'Activos Consolidados'!I175</f>
        <v>Instrumentos desarrollados por equipos de trabajo de la Dirección de Ordenamiento de la Propiedad y Mercado de Tierras en temáticas asociadas con gestión territorial.</v>
      </c>
      <c r="D274" s="85" t="str">
        <f>'Activos Consolidados'!J175</f>
        <v>CASTELLANO</v>
      </c>
      <c r="E274" s="85" t="str">
        <f>'Activos Consolidados'!K175</f>
        <v>FÍSICO Y ELECTRÓNICO</v>
      </c>
      <c r="F274" s="86">
        <f>IF('Activos Consolidados'!P175="","",'Activos Consolidados'!P175)</f>
        <v>40850</v>
      </c>
      <c r="G274" s="85" t="str">
        <f>'Activos Consolidados'!R175</f>
        <v>DIRECCIÓN DE ORDENAMIENTO DE LA PROPIEDAD Y MERCADO DE TIERRAS</v>
      </c>
      <c r="H274" s="85" t="str">
        <f>'Activos Consolidados'!S175</f>
        <v xml:space="preserve">
DIRECCIÓN TÉCNICA DE ORDENAMIENTO DE LA PROPIEDAD Y MERCADO DE TIERRAS
GESTIÓN DOCUMENTAL</v>
      </c>
      <c r="I274" s="85" t="str">
        <f>'Activos Consolidados'!AN175</f>
        <v>2) INFORMACIÓN PÚBLICA CLASIFICADA</v>
      </c>
      <c r="J274" s="85" t="e">
        <f>'Activos Consolidados'!AO175</f>
        <v>#N/A</v>
      </c>
      <c r="K274" s="85" t="e">
        <f>'Activos Consolidados'!AP175</f>
        <v>#N/A</v>
      </c>
      <c r="L274" s="85" t="e">
        <f>'Activos Consolidados'!AQ175</f>
        <v>#N/A</v>
      </c>
      <c r="M274" s="85" t="str">
        <f>'Activos Consolidados'!Z175</f>
        <v>NO APLICA</v>
      </c>
      <c r="N274" s="84">
        <f>IF('Activos Consolidados'!AC175="","",'Activos Consolidados'!AC175)</f>
        <v>45266</v>
      </c>
      <c r="O274" s="161">
        <f>'Activos Consolidados'!AA175</f>
        <v>45657</v>
      </c>
      <c r="P274" t="str">
        <f>'Activos Consolidados'!F175</f>
        <v>INFORMACIÓN</v>
      </c>
    </row>
    <row r="275" spans="1:16" ht="24.75" customHeight="1" x14ac:dyDescent="0.25">
      <c r="A275" s="85" t="str">
        <f>'Activos Consolidados'!G176</f>
        <v>INSTRUMENTOS</v>
      </c>
      <c r="B275" s="85" t="str">
        <f>'Activos Consolidados'!H176</f>
        <v xml:space="preserve">Instrumentos de mercado de tierras
</v>
      </c>
      <c r="C275" s="85" t="str">
        <f>'Activos Consolidados'!I176</f>
        <v>Instrumentos desarrollados por equipos de trabajo de la Dirección de Ordenamiento de la Propiedad y Mercado de Tierras en temáticas asociadas con mercado de tierras.</v>
      </c>
      <c r="D275" s="85" t="str">
        <f>'Activos Consolidados'!J176</f>
        <v>CASTELLANO</v>
      </c>
      <c r="E275" s="85" t="str">
        <f>'Activos Consolidados'!K176</f>
        <v>ELECTRÓNICO</v>
      </c>
      <c r="F275" s="86" t="str">
        <f>IF('Activos Consolidados'!P176="","",'Activos Consolidados'!P176)</f>
        <v>02/09/2013</v>
      </c>
      <c r="G275" s="85" t="str">
        <f>'Activos Consolidados'!R176</f>
        <v>DIRECCIÓN DE ORDENAMIENTO DE LA PROPIEDAD Y MERCADO DE TIERRAS</v>
      </c>
      <c r="H275" s="85" t="str">
        <f>'Activos Consolidados'!S176</f>
        <v xml:space="preserve">
DIRECCIÓN TÉCNICA DE ORDENAMIENTO DE LA PROPIEDAD Y MERCADO DE TIERRAS
GESTIÓN DOCUMENTAL</v>
      </c>
      <c r="I275" s="85" t="str">
        <f>'Activos Consolidados'!AN176</f>
        <v>2) INFORMACIÓN PÚBLICA CLASIFICADA</v>
      </c>
      <c r="J275" s="85" t="e">
        <f>'Activos Consolidados'!AO176</f>
        <v>#N/A</v>
      </c>
      <c r="K275" s="85" t="e">
        <f>'Activos Consolidados'!AP176</f>
        <v>#N/A</v>
      </c>
      <c r="L275" s="85" t="e">
        <f>'Activos Consolidados'!AQ176</f>
        <v>#N/A</v>
      </c>
      <c r="M275" s="85" t="str">
        <f>'Activos Consolidados'!Z176</f>
        <v>NO APLICA</v>
      </c>
      <c r="N275" s="84">
        <f>IF('Activos Consolidados'!AC176="","",'Activos Consolidados'!AC176)</f>
        <v>45266</v>
      </c>
      <c r="O275" s="161">
        <f>'Activos Consolidados'!AA176</f>
        <v>45657</v>
      </c>
      <c r="P275" t="str">
        <f>'Activos Consolidados'!F176</f>
        <v>INFORMACIÓN</v>
      </c>
    </row>
    <row r="276" spans="1:16" ht="24.75" customHeight="1" x14ac:dyDescent="0.25">
      <c r="A276" s="85" t="str">
        <f>'Activos Consolidados'!G177</f>
        <v>INSTRUMENTOS DE REGULARIZACIÓN</v>
      </c>
      <c r="B276" s="85" t="str">
        <f>'Activos Consolidados'!H177</f>
        <v xml:space="preserve">Instrumentos de regularización de la propiedad y acceso a tierras rurales
</v>
      </c>
      <c r="C276" s="85" t="str">
        <f>'Activos Consolidados'!I177</f>
        <v>Instrumentos desarrollados por equipos de trabajo de la Dirección de Ordenamiento de la Propiedad y Mercado de Tierras en temáticas asociadas con Regularización de la Propiedad y Acceso a Tierras Rurales.</v>
      </c>
      <c r="D276" s="85" t="str">
        <f>'Activos Consolidados'!J177</f>
        <v>CASTELLANO</v>
      </c>
      <c r="E276" s="85" t="str">
        <f>'Activos Consolidados'!K177</f>
        <v>ELECTRÓNICO</v>
      </c>
      <c r="F276" s="86">
        <f>IF('Activos Consolidados'!P177="","",'Activos Consolidados'!P177)</f>
        <v>40850</v>
      </c>
      <c r="G276" s="85" t="str">
        <f>'Activos Consolidados'!R177</f>
        <v>DIRECCIÓN DE ORDENAMIENTO DE LA PROPIEDAD Y MERCADO DE TIERRAS</v>
      </c>
      <c r="H276" s="85" t="str">
        <f>'Activos Consolidados'!S177</f>
        <v xml:space="preserve">
DIRECCIÓN TÉCNICA DE ORDENAMIENTO DE LA PROPIEDAD Y MERCADO DE TIERRAS
GESTIÓN DOCUMENTAL</v>
      </c>
      <c r="I276" s="85" t="str">
        <f>'Activos Consolidados'!AN177</f>
        <v>2) INFORMACIÓN PÚBLICA CLASIFICADA</v>
      </c>
      <c r="J276" s="85" t="e">
        <f>'Activos Consolidados'!AO177</f>
        <v>#N/A</v>
      </c>
      <c r="K276" s="85" t="e">
        <f>'Activos Consolidados'!AP177</f>
        <v>#N/A</v>
      </c>
      <c r="L276" s="85" t="e">
        <f>'Activos Consolidados'!AQ177</f>
        <v>#N/A</v>
      </c>
      <c r="M276" s="85" t="str">
        <f>'Activos Consolidados'!Z177</f>
        <v>NO APLICA</v>
      </c>
      <c r="N276" s="84">
        <f>IF('Activos Consolidados'!AC177="","",'Activos Consolidados'!AC177)</f>
        <v>45266</v>
      </c>
      <c r="O276" s="161">
        <f>'Activos Consolidados'!AA177</f>
        <v>45657</v>
      </c>
      <c r="P276" t="str">
        <f>'Activos Consolidados'!F177</f>
        <v>INFORMACIÓN</v>
      </c>
    </row>
    <row r="277" spans="1:16" ht="24.75" customHeight="1" x14ac:dyDescent="0.25">
      <c r="A277" s="85" t="str">
        <f>'Activos Consolidados'!G178</f>
        <v>LINEAMIENTOS Y CRITERIOS</v>
      </c>
      <c r="B277" s="85" t="str">
        <f>'Activos Consolidados'!H178</f>
        <v xml:space="preserve">Lineamientos y criterios de distribución y tenencia de tierras rurales
</v>
      </c>
      <c r="C277" s="85" t="str">
        <f>'Activos Consolidados'!I178</f>
        <v>Lineamientos y criterios formulados por equipos de trabajo de la Dirección de Ordenamiento de la Propiedad y Mercado de Tierras en temáticas asociadas con Distribución y Tenencia de Tierras Rurales</v>
      </c>
      <c r="D277" s="85" t="str">
        <f>'Activos Consolidados'!J178</f>
        <v>CASTELLANO</v>
      </c>
      <c r="E277" s="85" t="str">
        <f>'Activos Consolidados'!K178</f>
        <v>ELECTRÓNICO</v>
      </c>
      <c r="F277" s="86" t="str">
        <f>IF('Activos Consolidados'!P178="","",'Activos Consolidados'!P178)</f>
        <v>30/06/2014</v>
      </c>
      <c r="G277" s="85" t="str">
        <f>'Activos Consolidados'!R178</f>
        <v>DIRECCIÓN DE ORDENAMIENTO DE LA PROPIEDAD Y MERCADO DE TIERRAS</v>
      </c>
      <c r="H277" s="85" t="str">
        <f>'Activos Consolidados'!S178</f>
        <v xml:space="preserve">
DIRECCIÓN TÉCNICA DE ORDENAMIENTO DE LA PROPIEDAD Y MERCADO DE TIERRAS
GESTIÓN DOCUMENTAL</v>
      </c>
      <c r="I277" s="85" t="str">
        <f>'Activos Consolidados'!AN178</f>
        <v>2) INFORMACIÓN PÚBLICA CLASIFICADA</v>
      </c>
      <c r="J277" s="85" t="e">
        <f>'Activos Consolidados'!AO178</f>
        <v>#N/A</v>
      </c>
      <c r="K277" s="85" t="e">
        <f>'Activos Consolidados'!AP178</f>
        <v>#N/A</v>
      </c>
      <c r="L277" s="85" t="e">
        <f>'Activos Consolidados'!AQ178</f>
        <v>#N/A</v>
      </c>
      <c r="M277" s="85" t="str">
        <f>'Activos Consolidados'!Z178</f>
        <v>NO APLICA</v>
      </c>
      <c r="N277" s="84">
        <f>IF('Activos Consolidados'!AC178="","",'Activos Consolidados'!AC178)</f>
        <v>45266</v>
      </c>
      <c r="O277" s="161">
        <f>'Activos Consolidados'!AA178</f>
        <v>45657</v>
      </c>
      <c r="P277" t="str">
        <f>'Activos Consolidados'!F178</f>
        <v>INFORMACIÓN</v>
      </c>
    </row>
    <row r="278" spans="1:16" ht="24.75" customHeight="1" x14ac:dyDescent="0.25">
      <c r="A278" s="85" t="str">
        <f>'Activos Consolidados'!G179</f>
        <v>LINEAMIENTOS Y CRITERIOS</v>
      </c>
      <c r="B278" s="85" t="str">
        <f>'Activos Consolidados'!H179</f>
        <v xml:space="preserve">Lineamientos y criterios de gestión territorial 
</v>
      </c>
      <c r="C278" s="85" t="str">
        <f>'Activos Consolidados'!I179</f>
        <v>Lineamientos y criterios formulados por equipos de trabajo de la Dirección de Ordenamiento de la Propiedad y Mercado de Tierras en temáticas asociadas a gestión territorial.</v>
      </c>
      <c r="D278" s="85" t="str">
        <f>'Activos Consolidados'!J179</f>
        <v>CASTELLANO</v>
      </c>
      <c r="E278" s="85" t="str">
        <f>'Activos Consolidados'!K179</f>
        <v>ELECTRÓNICO</v>
      </c>
      <c r="F278" s="86">
        <f>IF('Activos Consolidados'!P179="","",'Activos Consolidados'!P179)</f>
        <v>40850</v>
      </c>
      <c r="G278" s="85" t="str">
        <f>'Activos Consolidados'!R179</f>
        <v>DIRECCIÓN DE ORDENAMIENTO DE LA PROPIEDAD Y MERCADO DE TIERRAS</v>
      </c>
      <c r="H278" s="85" t="str">
        <f>'Activos Consolidados'!S179</f>
        <v xml:space="preserve">
DIRECCIÓN TÉCNICA DE ORDENAMIENTO DE LA PROPIEDAD Y MERCADO DE TIERRAS
GESTIÓN DOCUMENTAL</v>
      </c>
      <c r="I278" s="85" t="str">
        <f>'Activos Consolidados'!AN179</f>
        <v>2) INFORMACIÓN PÚBLICA CLASIFICADA</v>
      </c>
      <c r="J278" s="85" t="e">
        <f>'Activos Consolidados'!AO179</f>
        <v>#N/A</v>
      </c>
      <c r="K278" s="85" t="e">
        <f>'Activos Consolidados'!AP179</f>
        <v>#N/A</v>
      </c>
      <c r="L278" s="85" t="e">
        <f>'Activos Consolidados'!AQ179</f>
        <v>#N/A</v>
      </c>
      <c r="M278" s="85" t="str">
        <f>'Activos Consolidados'!Z179</f>
        <v>NO APLICA</v>
      </c>
      <c r="N278" s="84">
        <f>IF('Activos Consolidados'!AC179="","",'Activos Consolidados'!AC179)</f>
        <v>45266</v>
      </c>
      <c r="O278" s="161">
        <f>'Activos Consolidados'!AA179</f>
        <v>45657</v>
      </c>
      <c r="P278" t="str">
        <f>'Activos Consolidados'!F179</f>
        <v>INFORMACIÓN</v>
      </c>
    </row>
    <row r="279" spans="1:16" ht="24.75" customHeight="1" x14ac:dyDescent="0.25">
      <c r="A279" s="85" t="str">
        <f>'Activos Consolidados'!G180</f>
        <v>LINEAMIENTOS Y CRITERIOS</v>
      </c>
      <c r="B279" s="85" t="str">
        <f>'Activos Consolidados'!H180</f>
        <v xml:space="preserve">Lineamientos y criterios de mercado de tierras
</v>
      </c>
      <c r="C279" s="85" t="str">
        <f>'Activos Consolidados'!I180</f>
        <v>Lineamientos y criterios formulados por equipos de trabajo de la Dirección de Ordenamiento de la Propiedad y Mercado de Tierras en temáticas asociadas con mercado de tierras.</v>
      </c>
      <c r="D279" s="85" t="str">
        <f>'Activos Consolidados'!J180</f>
        <v>CASTELLANO</v>
      </c>
      <c r="E279" s="85" t="str">
        <f>'Activos Consolidados'!K180</f>
        <v>ELECTRÓNICO</v>
      </c>
      <c r="F279" s="86" t="str">
        <f>IF('Activos Consolidados'!P180="","",'Activos Consolidados'!P180)</f>
        <v>14/01/2014</v>
      </c>
      <c r="G279" s="85" t="str">
        <f>'Activos Consolidados'!R180</f>
        <v>DIRECCIÓN DE ORDENAMIENTO DE LA PROPIEDAD Y MERCADO DE TIERRAS</v>
      </c>
      <c r="H279" s="85" t="str">
        <f>'Activos Consolidados'!S180</f>
        <v xml:space="preserve">
DIRECCIÓN TÉCNICA DE ORDENAMIENTO DE LA PROPIEDAD Y MERCADO DE TIERRAS
GESTIÓN DOCUMENTAL</v>
      </c>
      <c r="I279" s="85" t="str">
        <f>'Activos Consolidados'!AN180</f>
        <v>2) INFORMACIÓN PÚBLICA CLASIFICADA</v>
      </c>
      <c r="J279" s="85" t="e">
        <f>'Activos Consolidados'!AO180</f>
        <v>#N/A</v>
      </c>
      <c r="K279" s="85" t="e">
        <f>'Activos Consolidados'!AP180</f>
        <v>#N/A</v>
      </c>
      <c r="L279" s="85" t="e">
        <f>'Activos Consolidados'!AQ180</f>
        <v>#N/A</v>
      </c>
      <c r="M279" s="85" t="str">
        <f>'Activos Consolidados'!Z180</f>
        <v>NO APLICA</v>
      </c>
      <c r="N279" s="84">
        <f>IF('Activos Consolidados'!AC180="","",'Activos Consolidados'!AC180)</f>
        <v>45266</v>
      </c>
      <c r="O279" s="161">
        <f>'Activos Consolidados'!AA180</f>
        <v>45657</v>
      </c>
      <c r="P279" t="str">
        <f>'Activos Consolidados'!F180</f>
        <v>INFORMACIÓN</v>
      </c>
    </row>
    <row r="280" spans="1:16" ht="24.75" customHeight="1" x14ac:dyDescent="0.25">
      <c r="A280" s="85" t="str">
        <f>'Activos Consolidados'!G181</f>
        <v>LINEAMIENTOS Y CRITERIOS</v>
      </c>
      <c r="B280" s="85" t="str">
        <f>'Activos Consolidados'!H181</f>
        <v xml:space="preserve">Lineamientos y criterios de regularización de la propiedad y acceso a tierras rurales
</v>
      </c>
      <c r="C280" s="85" t="str">
        <f>'Activos Consolidados'!I181</f>
        <v>Lineamientos y criterios formulados por equipos de trabajo de la Dirección de Ordenamiento de la Propiedad y Mercado de Tierras en temáticas asociadas con  Regularización de la Propiedad y Acceso a Tierras Rurales.</v>
      </c>
      <c r="D280" s="85" t="str">
        <f>'Activos Consolidados'!J181</f>
        <v>CASTELLANO</v>
      </c>
      <c r="E280" s="85" t="str">
        <f>'Activos Consolidados'!K181</f>
        <v>ELECTRÓNICO</v>
      </c>
      <c r="F280" s="86">
        <f>IF('Activos Consolidados'!P181="","",'Activos Consolidados'!P181)</f>
        <v>40850</v>
      </c>
      <c r="G280" s="85" t="str">
        <f>'Activos Consolidados'!R181</f>
        <v>DIRECCIÓN DE ORDENAMIENTO DE LA PROPIEDAD Y MERCADO DE TIERRAS</v>
      </c>
      <c r="H280" s="85" t="str">
        <f>'Activos Consolidados'!S181</f>
        <v xml:space="preserve">
DIRECCIÓN TÉCNICA DE ORDENAMIENTO DE LA PROPIEDAD Y MERCADO DE TIERRAS
GESTIÓN DOCUMENTAL</v>
      </c>
      <c r="I280" s="85" t="str">
        <f>'Activos Consolidados'!AN181</f>
        <v>2) INFORMACIÓN PÚBLICA CLASIFICADA</v>
      </c>
      <c r="J280" s="85" t="e">
        <f>'Activos Consolidados'!AO181</f>
        <v>#N/A</v>
      </c>
      <c r="K280" s="85" t="e">
        <f>'Activos Consolidados'!AP181</f>
        <v>#N/A</v>
      </c>
      <c r="L280" s="85" t="e">
        <f>'Activos Consolidados'!AQ181</f>
        <v>#N/A</v>
      </c>
      <c r="M280" s="85" t="str">
        <f>'Activos Consolidados'!Z181</f>
        <v>NO APLICA</v>
      </c>
      <c r="N280" s="84">
        <f>IF('Activos Consolidados'!AC181="","",'Activos Consolidados'!AC181)</f>
        <v>45266</v>
      </c>
      <c r="O280" s="161">
        <f>'Activos Consolidados'!AA181</f>
        <v>45657</v>
      </c>
      <c r="P280" t="str">
        <f>'Activos Consolidados'!F181</f>
        <v>INFORMACIÓN</v>
      </c>
    </row>
    <row r="281" spans="1:16" ht="24.75" customHeight="1" x14ac:dyDescent="0.25">
      <c r="A281" s="85" t="e">
        <f>'Activos Consolidados'!#REF!</f>
        <v>#REF!</v>
      </c>
      <c r="B281" s="85" t="e">
        <f>'Activos Consolidados'!#REF!</f>
        <v>#REF!</v>
      </c>
      <c r="C281" s="85" t="e">
        <f>'Activos Consolidados'!#REF!</f>
        <v>#REF!</v>
      </c>
      <c r="D281" s="85" t="e">
        <f>'Activos Consolidados'!#REF!</f>
        <v>#REF!</v>
      </c>
      <c r="E281" s="85" t="e">
        <f>'Activos Consolidados'!#REF!</f>
        <v>#REF!</v>
      </c>
      <c r="F281" s="86" t="e">
        <f>IF('Activos Consolidados'!#REF!="","",'Activos Consolidados'!#REF!)</f>
        <v>#REF!</v>
      </c>
      <c r="G281" s="85" t="e">
        <f>'Activos Consolidados'!#REF!</f>
        <v>#REF!</v>
      </c>
      <c r="H281" s="85" t="e">
        <f>'Activos Consolidados'!#REF!</f>
        <v>#REF!</v>
      </c>
      <c r="I281" s="85" t="e">
        <f>'Activos Consolidados'!#REF!</f>
        <v>#REF!</v>
      </c>
      <c r="J281" s="85" t="e">
        <f>'Activos Consolidados'!#REF!</f>
        <v>#REF!</v>
      </c>
      <c r="K281" s="85" t="e">
        <f>'Activos Consolidados'!#REF!</f>
        <v>#REF!</v>
      </c>
      <c r="L281" s="85" t="e">
        <f>'Activos Consolidados'!#REF!</f>
        <v>#REF!</v>
      </c>
      <c r="M281" s="85" t="e">
        <f>'Activos Consolidados'!#REF!</f>
        <v>#REF!</v>
      </c>
      <c r="N281" s="84" t="e">
        <f>IF('Activos Consolidados'!#REF!="","",'Activos Consolidados'!#REF!)</f>
        <v>#REF!</v>
      </c>
      <c r="O281" s="161" t="e">
        <f>'Activos Consolidados'!#REF!</f>
        <v>#REF!</v>
      </c>
      <c r="P281" t="e">
        <f>'Activos Consolidados'!#REF!</f>
        <v>#REF!</v>
      </c>
    </row>
    <row r="282" spans="1:16" ht="24.75" customHeight="1" x14ac:dyDescent="0.25">
      <c r="A282" s="85" t="e">
        <f>'Activos Consolidados'!#REF!</f>
        <v>#REF!</v>
      </c>
      <c r="B282" s="85" t="e">
        <f>'Activos Consolidados'!#REF!</f>
        <v>#REF!</v>
      </c>
      <c r="C282" s="85" t="e">
        <f>'Activos Consolidados'!#REF!</f>
        <v>#REF!</v>
      </c>
      <c r="D282" s="85" t="e">
        <f>'Activos Consolidados'!#REF!</f>
        <v>#REF!</v>
      </c>
      <c r="E282" s="85" t="e">
        <f>'Activos Consolidados'!#REF!</f>
        <v>#REF!</v>
      </c>
      <c r="F282" s="86" t="e">
        <f>IF('Activos Consolidados'!#REF!="","",'Activos Consolidados'!#REF!)</f>
        <v>#REF!</v>
      </c>
      <c r="G282" s="85" t="e">
        <f>'Activos Consolidados'!#REF!</f>
        <v>#REF!</v>
      </c>
      <c r="H282" s="85" t="e">
        <f>'Activos Consolidados'!#REF!</f>
        <v>#REF!</v>
      </c>
      <c r="I282" s="85" t="e">
        <f>'Activos Consolidados'!#REF!</f>
        <v>#REF!</v>
      </c>
      <c r="J282" s="85" t="e">
        <f>'Activos Consolidados'!#REF!</f>
        <v>#REF!</v>
      </c>
      <c r="K282" s="85" t="e">
        <f>'Activos Consolidados'!#REF!</f>
        <v>#REF!</v>
      </c>
      <c r="L282" s="85" t="e">
        <f>'Activos Consolidados'!#REF!</f>
        <v>#REF!</v>
      </c>
      <c r="M282" s="85" t="e">
        <f>'Activos Consolidados'!#REF!</f>
        <v>#REF!</v>
      </c>
      <c r="N282" s="84" t="e">
        <f>IF('Activos Consolidados'!#REF!="","",'Activos Consolidados'!#REF!)</f>
        <v>#REF!</v>
      </c>
      <c r="O282" s="161" t="e">
        <f>'Activos Consolidados'!#REF!</f>
        <v>#REF!</v>
      </c>
      <c r="P282" t="e">
        <f>'Activos Consolidados'!#REF!</f>
        <v>#REF!</v>
      </c>
    </row>
    <row r="283" spans="1:16" ht="24.75" customHeight="1" x14ac:dyDescent="0.25">
      <c r="A283" s="85" t="e">
        <f>'Activos Consolidados'!#REF!</f>
        <v>#REF!</v>
      </c>
      <c r="B283" s="85" t="e">
        <f>'Activos Consolidados'!#REF!</f>
        <v>#REF!</v>
      </c>
      <c r="C283" s="85" t="e">
        <f>'Activos Consolidados'!#REF!</f>
        <v>#REF!</v>
      </c>
      <c r="D283" s="85" t="e">
        <f>'Activos Consolidados'!#REF!</f>
        <v>#REF!</v>
      </c>
      <c r="E283" s="85" t="e">
        <f>'Activos Consolidados'!#REF!</f>
        <v>#REF!</v>
      </c>
      <c r="F283" s="86" t="e">
        <f>IF('Activos Consolidados'!#REF!="","",'Activos Consolidados'!#REF!)</f>
        <v>#REF!</v>
      </c>
      <c r="G283" s="85" t="e">
        <f>'Activos Consolidados'!#REF!</f>
        <v>#REF!</v>
      </c>
      <c r="H283" s="85" t="e">
        <f>'Activos Consolidados'!#REF!</f>
        <v>#REF!</v>
      </c>
      <c r="I283" s="85" t="e">
        <f>'Activos Consolidados'!#REF!</f>
        <v>#REF!</v>
      </c>
      <c r="J283" s="85" t="e">
        <f>'Activos Consolidados'!#REF!</f>
        <v>#REF!</v>
      </c>
      <c r="K283" s="85" t="e">
        <f>'Activos Consolidados'!#REF!</f>
        <v>#REF!</v>
      </c>
      <c r="L283" s="85" t="e">
        <f>'Activos Consolidados'!#REF!</f>
        <v>#REF!</v>
      </c>
      <c r="M283" s="85" t="e">
        <f>'Activos Consolidados'!#REF!</f>
        <v>#REF!</v>
      </c>
      <c r="N283" s="84" t="e">
        <f>IF('Activos Consolidados'!#REF!="","",'Activos Consolidados'!#REF!)</f>
        <v>#REF!</v>
      </c>
      <c r="O283" s="161" t="e">
        <f>'Activos Consolidados'!#REF!</f>
        <v>#REF!</v>
      </c>
      <c r="P283" t="e">
        <f>'Activos Consolidados'!#REF!</f>
        <v>#REF!</v>
      </c>
    </row>
    <row r="284" spans="1:16" ht="24.75" customHeight="1" x14ac:dyDescent="0.25">
      <c r="A284" s="85" t="e">
        <f>'Activos Consolidados'!#REF!</f>
        <v>#REF!</v>
      </c>
      <c r="B284" s="85" t="e">
        <f>'Activos Consolidados'!#REF!</f>
        <v>#REF!</v>
      </c>
      <c r="C284" s="85" t="e">
        <f>'Activos Consolidados'!#REF!</f>
        <v>#REF!</v>
      </c>
      <c r="D284" s="85" t="e">
        <f>'Activos Consolidados'!#REF!</f>
        <v>#REF!</v>
      </c>
      <c r="E284" s="85" t="e">
        <f>'Activos Consolidados'!#REF!</f>
        <v>#REF!</v>
      </c>
      <c r="F284" s="86" t="e">
        <f>IF('Activos Consolidados'!#REF!="","",'Activos Consolidados'!#REF!)</f>
        <v>#REF!</v>
      </c>
      <c r="G284" s="85" t="e">
        <f>'Activos Consolidados'!#REF!</f>
        <v>#REF!</v>
      </c>
      <c r="H284" s="85" t="e">
        <f>'Activos Consolidados'!#REF!</f>
        <v>#REF!</v>
      </c>
      <c r="I284" s="85" t="e">
        <f>'Activos Consolidados'!#REF!</f>
        <v>#REF!</v>
      </c>
      <c r="J284" s="85" t="e">
        <f>'Activos Consolidados'!#REF!</f>
        <v>#REF!</v>
      </c>
      <c r="K284" s="85" t="e">
        <f>'Activos Consolidados'!#REF!</f>
        <v>#REF!</v>
      </c>
      <c r="L284" s="85" t="e">
        <f>'Activos Consolidados'!#REF!</f>
        <v>#REF!</v>
      </c>
      <c r="M284" s="85" t="e">
        <f>'Activos Consolidados'!#REF!</f>
        <v>#REF!</v>
      </c>
      <c r="N284" s="84" t="e">
        <f>IF('Activos Consolidados'!#REF!="","",'Activos Consolidados'!#REF!)</f>
        <v>#REF!</v>
      </c>
      <c r="O284" s="161" t="e">
        <f>'Activos Consolidados'!#REF!</f>
        <v>#REF!</v>
      </c>
      <c r="P284" t="e">
        <f>'Activos Consolidados'!#REF!</f>
        <v>#REF!</v>
      </c>
    </row>
    <row r="285" spans="1:16" ht="24.75" customHeight="1" x14ac:dyDescent="0.25">
      <c r="A285" s="85" t="e">
        <f>'Activos Consolidados'!#REF!</f>
        <v>#REF!</v>
      </c>
      <c r="B285" s="85" t="e">
        <f>'Activos Consolidados'!#REF!</f>
        <v>#REF!</v>
      </c>
      <c r="C285" s="85" t="e">
        <f>'Activos Consolidados'!#REF!</f>
        <v>#REF!</v>
      </c>
      <c r="D285" s="85" t="e">
        <f>'Activos Consolidados'!#REF!</f>
        <v>#REF!</v>
      </c>
      <c r="E285" s="85" t="e">
        <f>'Activos Consolidados'!#REF!</f>
        <v>#REF!</v>
      </c>
      <c r="F285" s="86" t="e">
        <f>IF('Activos Consolidados'!#REF!="","",'Activos Consolidados'!#REF!)</f>
        <v>#REF!</v>
      </c>
      <c r="G285" s="85" t="e">
        <f>'Activos Consolidados'!#REF!</f>
        <v>#REF!</v>
      </c>
      <c r="H285" s="85" t="e">
        <f>'Activos Consolidados'!#REF!</f>
        <v>#REF!</v>
      </c>
      <c r="I285" s="85" t="e">
        <f>'Activos Consolidados'!#REF!</f>
        <v>#REF!</v>
      </c>
      <c r="J285" s="85" t="e">
        <f>'Activos Consolidados'!#REF!</f>
        <v>#REF!</v>
      </c>
      <c r="K285" s="85" t="e">
        <f>'Activos Consolidados'!#REF!</f>
        <v>#REF!</v>
      </c>
      <c r="L285" s="85" t="e">
        <f>'Activos Consolidados'!#REF!</f>
        <v>#REF!</v>
      </c>
      <c r="M285" s="85" t="e">
        <f>'Activos Consolidados'!#REF!</f>
        <v>#REF!</v>
      </c>
      <c r="N285" s="84" t="e">
        <f>IF('Activos Consolidados'!#REF!="","",'Activos Consolidados'!#REF!)</f>
        <v>#REF!</v>
      </c>
      <c r="O285" s="161" t="e">
        <f>'Activos Consolidados'!#REF!</f>
        <v>#REF!</v>
      </c>
      <c r="P285" t="e">
        <f>'Activos Consolidados'!#REF!</f>
        <v>#REF!</v>
      </c>
    </row>
    <row r="286" spans="1:16" ht="24.75" customHeight="1" x14ac:dyDescent="0.25">
      <c r="A286" s="85" t="e">
        <f>'Activos Consolidados'!#REF!</f>
        <v>#REF!</v>
      </c>
      <c r="B286" s="85" t="e">
        <f>'Activos Consolidados'!#REF!</f>
        <v>#REF!</v>
      </c>
      <c r="C286" s="85" t="e">
        <f>'Activos Consolidados'!#REF!</f>
        <v>#REF!</v>
      </c>
      <c r="D286" s="85" t="e">
        <f>'Activos Consolidados'!#REF!</f>
        <v>#REF!</v>
      </c>
      <c r="E286" s="85" t="e">
        <f>'Activos Consolidados'!#REF!</f>
        <v>#REF!</v>
      </c>
      <c r="F286" s="86" t="e">
        <f>IF('Activos Consolidados'!#REF!="","",'Activos Consolidados'!#REF!)</f>
        <v>#REF!</v>
      </c>
      <c r="G286" s="85" t="e">
        <f>'Activos Consolidados'!#REF!</f>
        <v>#REF!</v>
      </c>
      <c r="H286" s="85" t="e">
        <f>'Activos Consolidados'!#REF!</f>
        <v>#REF!</v>
      </c>
      <c r="I286" s="85" t="e">
        <f>'Activos Consolidados'!#REF!</f>
        <v>#REF!</v>
      </c>
      <c r="J286" s="85" t="e">
        <f>'Activos Consolidados'!#REF!</f>
        <v>#REF!</v>
      </c>
      <c r="K286" s="85" t="e">
        <f>'Activos Consolidados'!#REF!</f>
        <v>#REF!</v>
      </c>
      <c r="L286" s="85" t="e">
        <f>'Activos Consolidados'!#REF!</f>
        <v>#REF!</v>
      </c>
      <c r="M286" s="85" t="e">
        <f>'Activos Consolidados'!#REF!</f>
        <v>#REF!</v>
      </c>
      <c r="N286" s="84" t="e">
        <f>IF('Activos Consolidados'!#REF!="","",'Activos Consolidados'!#REF!)</f>
        <v>#REF!</v>
      </c>
      <c r="O286" s="161" t="e">
        <f>'Activos Consolidados'!#REF!</f>
        <v>#REF!</v>
      </c>
      <c r="P286" t="e">
        <f>'Activos Consolidados'!#REF!</f>
        <v>#REF!</v>
      </c>
    </row>
    <row r="287" spans="1:16" ht="24.75" customHeight="1" x14ac:dyDescent="0.25">
      <c r="A287" s="85" t="e">
        <f>'Activos Consolidados'!#REF!</f>
        <v>#REF!</v>
      </c>
      <c r="B287" s="85" t="e">
        <f>'Activos Consolidados'!#REF!</f>
        <v>#REF!</v>
      </c>
      <c r="C287" s="85" t="e">
        <f>'Activos Consolidados'!#REF!</f>
        <v>#REF!</v>
      </c>
      <c r="D287" s="85" t="e">
        <f>'Activos Consolidados'!#REF!</f>
        <v>#REF!</v>
      </c>
      <c r="E287" s="85" t="e">
        <f>'Activos Consolidados'!#REF!</f>
        <v>#REF!</v>
      </c>
      <c r="F287" s="86" t="e">
        <f>IF('Activos Consolidados'!#REF!="","",'Activos Consolidados'!#REF!)</f>
        <v>#REF!</v>
      </c>
      <c r="G287" s="85" t="e">
        <f>'Activos Consolidados'!#REF!</f>
        <v>#REF!</v>
      </c>
      <c r="H287" s="85" t="e">
        <f>'Activos Consolidados'!#REF!</f>
        <v>#REF!</v>
      </c>
      <c r="I287" s="85" t="e">
        <f>'Activos Consolidados'!#REF!</f>
        <v>#REF!</v>
      </c>
      <c r="J287" s="85" t="e">
        <f>'Activos Consolidados'!#REF!</f>
        <v>#REF!</v>
      </c>
      <c r="K287" s="85" t="e">
        <f>'Activos Consolidados'!#REF!</f>
        <v>#REF!</v>
      </c>
      <c r="L287" s="85" t="e">
        <f>'Activos Consolidados'!#REF!</f>
        <v>#REF!</v>
      </c>
      <c r="M287" s="85" t="e">
        <f>'Activos Consolidados'!#REF!</f>
        <v>#REF!</v>
      </c>
      <c r="N287" s="84" t="e">
        <f>IF('Activos Consolidados'!#REF!="","",'Activos Consolidados'!#REF!)</f>
        <v>#REF!</v>
      </c>
      <c r="O287" s="161" t="e">
        <f>'Activos Consolidados'!#REF!</f>
        <v>#REF!</v>
      </c>
      <c r="P287" t="e">
        <f>'Activos Consolidados'!#REF!</f>
        <v>#REF!</v>
      </c>
    </row>
    <row r="288" spans="1:16" ht="24.75" customHeight="1" x14ac:dyDescent="0.25">
      <c r="A288" s="85" t="e">
        <f>'Activos Consolidados'!#REF!</f>
        <v>#REF!</v>
      </c>
      <c r="B288" s="85" t="e">
        <f>'Activos Consolidados'!#REF!</f>
        <v>#REF!</v>
      </c>
      <c r="C288" s="85" t="e">
        <f>'Activos Consolidados'!#REF!</f>
        <v>#REF!</v>
      </c>
      <c r="D288" s="85" t="e">
        <f>'Activos Consolidados'!#REF!</f>
        <v>#REF!</v>
      </c>
      <c r="E288" s="85" t="e">
        <f>'Activos Consolidados'!#REF!</f>
        <v>#REF!</v>
      </c>
      <c r="F288" s="86" t="e">
        <f>IF('Activos Consolidados'!#REF!="","",'Activos Consolidados'!#REF!)</f>
        <v>#REF!</v>
      </c>
      <c r="G288" s="85" t="e">
        <f>'Activos Consolidados'!#REF!</f>
        <v>#REF!</v>
      </c>
      <c r="H288" s="85" t="e">
        <f>'Activos Consolidados'!#REF!</f>
        <v>#REF!</v>
      </c>
      <c r="I288" s="85" t="e">
        <f>'Activos Consolidados'!#REF!</f>
        <v>#REF!</v>
      </c>
      <c r="J288" s="85" t="e">
        <f>'Activos Consolidados'!#REF!</f>
        <v>#REF!</v>
      </c>
      <c r="K288" s="85" t="e">
        <f>'Activos Consolidados'!#REF!</f>
        <v>#REF!</v>
      </c>
      <c r="L288" s="85" t="e">
        <f>'Activos Consolidados'!#REF!</f>
        <v>#REF!</v>
      </c>
      <c r="M288" s="85" t="e">
        <f>'Activos Consolidados'!#REF!</f>
        <v>#REF!</v>
      </c>
      <c r="N288" s="84" t="e">
        <f>IF('Activos Consolidados'!#REF!="","",'Activos Consolidados'!#REF!)</f>
        <v>#REF!</v>
      </c>
      <c r="O288" s="161" t="e">
        <f>'Activos Consolidados'!#REF!</f>
        <v>#REF!</v>
      </c>
      <c r="P288" t="e">
        <f>'Activos Consolidados'!#REF!</f>
        <v>#REF!</v>
      </c>
    </row>
    <row r="289" spans="1:16" ht="24.75" customHeight="1" x14ac:dyDescent="0.25">
      <c r="A289" s="85" t="e">
        <f>'Activos Consolidados'!#REF!</f>
        <v>#REF!</v>
      </c>
      <c r="B289" s="85" t="e">
        <f>'Activos Consolidados'!#REF!</f>
        <v>#REF!</v>
      </c>
      <c r="C289" s="85" t="e">
        <f>'Activos Consolidados'!#REF!</f>
        <v>#REF!</v>
      </c>
      <c r="D289" s="85" t="e">
        <f>'Activos Consolidados'!#REF!</f>
        <v>#REF!</v>
      </c>
      <c r="E289" s="85" t="e">
        <f>'Activos Consolidados'!#REF!</f>
        <v>#REF!</v>
      </c>
      <c r="F289" s="86" t="e">
        <f>IF('Activos Consolidados'!#REF!="","",'Activos Consolidados'!#REF!)</f>
        <v>#REF!</v>
      </c>
      <c r="G289" s="85" t="e">
        <f>'Activos Consolidados'!#REF!</f>
        <v>#REF!</v>
      </c>
      <c r="H289" s="85" t="e">
        <f>'Activos Consolidados'!#REF!</f>
        <v>#REF!</v>
      </c>
      <c r="I289" s="85" t="e">
        <f>'Activos Consolidados'!#REF!</f>
        <v>#REF!</v>
      </c>
      <c r="J289" s="85" t="e">
        <f>'Activos Consolidados'!#REF!</f>
        <v>#REF!</v>
      </c>
      <c r="K289" s="85" t="e">
        <f>'Activos Consolidados'!#REF!</f>
        <v>#REF!</v>
      </c>
      <c r="L289" s="85" t="e">
        <f>'Activos Consolidados'!#REF!</f>
        <v>#REF!</v>
      </c>
      <c r="M289" s="85" t="e">
        <f>'Activos Consolidados'!#REF!</f>
        <v>#REF!</v>
      </c>
      <c r="N289" s="84" t="e">
        <f>IF('Activos Consolidados'!#REF!="","",'Activos Consolidados'!#REF!)</f>
        <v>#REF!</v>
      </c>
      <c r="O289" s="161" t="e">
        <f>'Activos Consolidados'!#REF!</f>
        <v>#REF!</v>
      </c>
      <c r="P289" t="e">
        <f>'Activos Consolidados'!#REF!</f>
        <v>#REF!</v>
      </c>
    </row>
    <row r="290" spans="1:16" ht="24.75" customHeight="1" x14ac:dyDescent="0.25">
      <c r="A290" s="85" t="e">
        <f>'Activos Consolidados'!#REF!</f>
        <v>#REF!</v>
      </c>
      <c r="B290" s="85" t="e">
        <f>'Activos Consolidados'!#REF!</f>
        <v>#REF!</v>
      </c>
      <c r="C290" s="85" t="e">
        <f>'Activos Consolidados'!#REF!</f>
        <v>#REF!</v>
      </c>
      <c r="D290" s="85" t="e">
        <f>'Activos Consolidados'!#REF!</f>
        <v>#REF!</v>
      </c>
      <c r="E290" s="85" t="e">
        <f>'Activos Consolidados'!#REF!</f>
        <v>#REF!</v>
      </c>
      <c r="F290" s="86" t="e">
        <f>IF('Activos Consolidados'!#REF!="","",'Activos Consolidados'!#REF!)</f>
        <v>#REF!</v>
      </c>
      <c r="G290" s="85" t="e">
        <f>'Activos Consolidados'!#REF!</f>
        <v>#REF!</v>
      </c>
      <c r="H290" s="85" t="e">
        <f>'Activos Consolidados'!#REF!</f>
        <v>#REF!</v>
      </c>
      <c r="I290" s="85" t="e">
        <f>'Activos Consolidados'!#REF!</f>
        <v>#REF!</v>
      </c>
      <c r="J290" s="85" t="e">
        <f>'Activos Consolidados'!#REF!</f>
        <v>#REF!</v>
      </c>
      <c r="K290" s="85" t="e">
        <f>'Activos Consolidados'!#REF!</f>
        <v>#REF!</v>
      </c>
      <c r="L290" s="85" t="e">
        <f>'Activos Consolidados'!#REF!</f>
        <v>#REF!</v>
      </c>
      <c r="M290" s="85" t="e">
        <f>'Activos Consolidados'!#REF!</f>
        <v>#REF!</v>
      </c>
      <c r="N290" s="84" t="e">
        <f>IF('Activos Consolidados'!#REF!="","",'Activos Consolidados'!#REF!)</f>
        <v>#REF!</v>
      </c>
      <c r="O290" s="161" t="e">
        <f>'Activos Consolidados'!#REF!</f>
        <v>#REF!</v>
      </c>
      <c r="P290" t="e">
        <f>'Activos Consolidados'!#REF!</f>
        <v>#REF!</v>
      </c>
    </row>
    <row r="291" spans="1:16" ht="24.75" customHeight="1" x14ac:dyDescent="0.25">
      <c r="A291" s="85" t="e">
        <f>'Activos Consolidados'!#REF!</f>
        <v>#REF!</v>
      </c>
      <c r="B291" s="85" t="e">
        <f>'Activos Consolidados'!#REF!</f>
        <v>#REF!</v>
      </c>
      <c r="C291" s="85" t="e">
        <f>'Activos Consolidados'!#REF!</f>
        <v>#REF!</v>
      </c>
      <c r="D291" s="85" t="e">
        <f>'Activos Consolidados'!#REF!</f>
        <v>#REF!</v>
      </c>
      <c r="E291" s="85" t="e">
        <f>'Activos Consolidados'!#REF!</f>
        <v>#REF!</v>
      </c>
      <c r="F291" s="86" t="e">
        <f>IF('Activos Consolidados'!#REF!="","",'Activos Consolidados'!#REF!)</f>
        <v>#REF!</v>
      </c>
      <c r="G291" s="85" t="e">
        <f>'Activos Consolidados'!#REF!</f>
        <v>#REF!</v>
      </c>
      <c r="H291" s="85" t="e">
        <f>'Activos Consolidados'!#REF!</f>
        <v>#REF!</v>
      </c>
      <c r="I291" s="85" t="e">
        <f>'Activos Consolidados'!#REF!</f>
        <v>#REF!</v>
      </c>
      <c r="J291" s="85" t="e">
        <f>'Activos Consolidados'!#REF!</f>
        <v>#REF!</v>
      </c>
      <c r="K291" s="85" t="e">
        <f>'Activos Consolidados'!#REF!</f>
        <v>#REF!</v>
      </c>
      <c r="L291" s="85" t="e">
        <f>'Activos Consolidados'!#REF!</f>
        <v>#REF!</v>
      </c>
      <c r="M291" s="85" t="e">
        <f>'Activos Consolidados'!#REF!</f>
        <v>#REF!</v>
      </c>
      <c r="N291" s="84" t="e">
        <f>IF('Activos Consolidados'!#REF!="","",'Activos Consolidados'!#REF!)</f>
        <v>#REF!</v>
      </c>
      <c r="O291" s="161" t="e">
        <f>'Activos Consolidados'!#REF!</f>
        <v>#REF!</v>
      </c>
      <c r="P291" t="e">
        <f>'Activos Consolidados'!#REF!</f>
        <v>#REF!</v>
      </c>
    </row>
    <row r="292" spans="1:16" ht="24.75" customHeight="1" x14ac:dyDescent="0.25">
      <c r="A292" s="85" t="e">
        <f>'Activos Consolidados'!#REF!</f>
        <v>#REF!</v>
      </c>
      <c r="B292" s="85" t="e">
        <f>'Activos Consolidados'!#REF!</f>
        <v>#REF!</v>
      </c>
      <c r="C292" s="85" t="e">
        <f>'Activos Consolidados'!#REF!</f>
        <v>#REF!</v>
      </c>
      <c r="D292" s="85" t="e">
        <f>'Activos Consolidados'!#REF!</f>
        <v>#REF!</v>
      </c>
      <c r="E292" s="85" t="e">
        <f>'Activos Consolidados'!#REF!</f>
        <v>#REF!</v>
      </c>
      <c r="F292" s="86" t="e">
        <f>IF('Activos Consolidados'!#REF!="","",'Activos Consolidados'!#REF!)</f>
        <v>#REF!</v>
      </c>
      <c r="G292" s="85" t="e">
        <f>'Activos Consolidados'!#REF!</f>
        <v>#REF!</v>
      </c>
      <c r="H292" s="85" t="e">
        <f>'Activos Consolidados'!#REF!</f>
        <v>#REF!</v>
      </c>
      <c r="I292" s="85" t="e">
        <f>'Activos Consolidados'!#REF!</f>
        <v>#REF!</v>
      </c>
      <c r="J292" s="85" t="e">
        <f>'Activos Consolidados'!#REF!</f>
        <v>#REF!</v>
      </c>
      <c r="K292" s="85" t="e">
        <f>'Activos Consolidados'!#REF!</f>
        <v>#REF!</v>
      </c>
      <c r="L292" s="85" t="e">
        <f>'Activos Consolidados'!#REF!</f>
        <v>#REF!</v>
      </c>
      <c r="M292" s="85" t="e">
        <f>'Activos Consolidados'!#REF!</f>
        <v>#REF!</v>
      </c>
      <c r="N292" s="84" t="e">
        <f>IF('Activos Consolidados'!#REF!="","",'Activos Consolidados'!#REF!)</f>
        <v>#REF!</v>
      </c>
      <c r="O292" s="161" t="e">
        <f>'Activos Consolidados'!#REF!</f>
        <v>#REF!</v>
      </c>
      <c r="P292" t="e">
        <f>'Activos Consolidados'!#REF!</f>
        <v>#REF!</v>
      </c>
    </row>
    <row r="293" spans="1:16" ht="24.75" customHeight="1" x14ac:dyDescent="0.25">
      <c r="A293" s="85" t="e">
        <f>'Activos Consolidados'!#REF!</f>
        <v>#REF!</v>
      </c>
      <c r="B293" s="85" t="e">
        <f>'Activos Consolidados'!#REF!</f>
        <v>#REF!</v>
      </c>
      <c r="C293" s="85" t="e">
        <f>'Activos Consolidados'!#REF!</f>
        <v>#REF!</v>
      </c>
      <c r="D293" s="85" t="e">
        <f>'Activos Consolidados'!#REF!</f>
        <v>#REF!</v>
      </c>
      <c r="E293" s="85" t="e">
        <f>'Activos Consolidados'!#REF!</f>
        <v>#REF!</v>
      </c>
      <c r="F293" s="86" t="e">
        <f>IF('Activos Consolidados'!#REF!="","",'Activos Consolidados'!#REF!)</f>
        <v>#REF!</v>
      </c>
      <c r="G293" s="85" t="e">
        <f>'Activos Consolidados'!#REF!</f>
        <v>#REF!</v>
      </c>
      <c r="H293" s="85" t="e">
        <f>'Activos Consolidados'!#REF!</f>
        <v>#REF!</v>
      </c>
      <c r="I293" s="85" t="e">
        <f>'Activos Consolidados'!#REF!</f>
        <v>#REF!</v>
      </c>
      <c r="J293" s="85" t="e">
        <f>'Activos Consolidados'!#REF!</f>
        <v>#REF!</v>
      </c>
      <c r="K293" s="85" t="e">
        <f>'Activos Consolidados'!#REF!</f>
        <v>#REF!</v>
      </c>
      <c r="L293" s="85" t="e">
        <f>'Activos Consolidados'!#REF!</f>
        <v>#REF!</v>
      </c>
      <c r="M293" s="85" t="e">
        <f>'Activos Consolidados'!#REF!</f>
        <v>#REF!</v>
      </c>
      <c r="N293" s="84" t="e">
        <f>IF('Activos Consolidados'!#REF!="","",'Activos Consolidados'!#REF!)</f>
        <v>#REF!</v>
      </c>
      <c r="O293" s="161" t="e">
        <f>'Activos Consolidados'!#REF!</f>
        <v>#REF!</v>
      </c>
      <c r="P293" t="e">
        <f>'Activos Consolidados'!#REF!</f>
        <v>#REF!</v>
      </c>
    </row>
    <row r="294" spans="1:16" ht="24.75" customHeight="1" x14ac:dyDescent="0.25">
      <c r="A294" s="85" t="e">
        <f>'Activos Consolidados'!#REF!</f>
        <v>#REF!</v>
      </c>
      <c r="B294" s="85" t="e">
        <f>'Activos Consolidados'!#REF!</f>
        <v>#REF!</v>
      </c>
      <c r="C294" s="85" t="e">
        <f>'Activos Consolidados'!#REF!</f>
        <v>#REF!</v>
      </c>
      <c r="D294" s="85" t="e">
        <f>'Activos Consolidados'!#REF!</f>
        <v>#REF!</v>
      </c>
      <c r="E294" s="85" t="e">
        <f>'Activos Consolidados'!#REF!</f>
        <v>#REF!</v>
      </c>
      <c r="F294" s="86" t="e">
        <f>IF('Activos Consolidados'!#REF!="","",'Activos Consolidados'!#REF!)</f>
        <v>#REF!</v>
      </c>
      <c r="G294" s="85" t="e">
        <f>'Activos Consolidados'!#REF!</f>
        <v>#REF!</v>
      </c>
      <c r="H294" s="85" t="e">
        <f>'Activos Consolidados'!#REF!</f>
        <v>#REF!</v>
      </c>
      <c r="I294" s="85" t="e">
        <f>'Activos Consolidados'!#REF!</f>
        <v>#REF!</v>
      </c>
      <c r="J294" s="85" t="e">
        <f>'Activos Consolidados'!#REF!</f>
        <v>#REF!</v>
      </c>
      <c r="K294" s="85" t="e">
        <f>'Activos Consolidados'!#REF!</f>
        <v>#REF!</v>
      </c>
      <c r="L294" s="85" t="e">
        <f>'Activos Consolidados'!#REF!</f>
        <v>#REF!</v>
      </c>
      <c r="M294" s="85" t="e">
        <f>'Activos Consolidados'!#REF!</f>
        <v>#REF!</v>
      </c>
      <c r="N294" s="84" t="e">
        <f>IF('Activos Consolidados'!#REF!="","",'Activos Consolidados'!#REF!)</f>
        <v>#REF!</v>
      </c>
      <c r="O294" s="161" t="e">
        <f>'Activos Consolidados'!#REF!</f>
        <v>#REF!</v>
      </c>
      <c r="P294" t="e">
        <f>'Activos Consolidados'!#REF!</f>
        <v>#REF!</v>
      </c>
    </row>
    <row r="295" spans="1:16" ht="24.75" customHeight="1" x14ac:dyDescent="0.25">
      <c r="A295" s="85" t="e">
        <f>'Activos Consolidados'!#REF!</f>
        <v>#REF!</v>
      </c>
      <c r="B295" s="85" t="e">
        <f>'Activos Consolidados'!#REF!</f>
        <v>#REF!</v>
      </c>
      <c r="C295" s="85" t="e">
        <f>'Activos Consolidados'!#REF!</f>
        <v>#REF!</v>
      </c>
      <c r="D295" s="85" t="e">
        <f>'Activos Consolidados'!#REF!</f>
        <v>#REF!</v>
      </c>
      <c r="E295" s="85" t="e">
        <f>'Activos Consolidados'!#REF!</f>
        <v>#REF!</v>
      </c>
      <c r="F295" s="86" t="e">
        <f>IF('Activos Consolidados'!#REF!="","",'Activos Consolidados'!#REF!)</f>
        <v>#REF!</v>
      </c>
      <c r="G295" s="85" t="e">
        <f>'Activos Consolidados'!#REF!</f>
        <v>#REF!</v>
      </c>
      <c r="H295" s="85" t="e">
        <f>'Activos Consolidados'!#REF!</f>
        <v>#REF!</v>
      </c>
      <c r="I295" s="85" t="e">
        <f>'Activos Consolidados'!#REF!</f>
        <v>#REF!</v>
      </c>
      <c r="J295" s="85" t="e">
        <f>'Activos Consolidados'!#REF!</f>
        <v>#REF!</v>
      </c>
      <c r="K295" s="85" t="e">
        <f>'Activos Consolidados'!#REF!</f>
        <v>#REF!</v>
      </c>
      <c r="L295" s="85" t="e">
        <f>'Activos Consolidados'!#REF!</f>
        <v>#REF!</v>
      </c>
      <c r="M295" s="85" t="e">
        <f>'Activos Consolidados'!#REF!</f>
        <v>#REF!</v>
      </c>
      <c r="N295" s="84" t="e">
        <f>IF('Activos Consolidados'!#REF!="","",'Activos Consolidados'!#REF!)</f>
        <v>#REF!</v>
      </c>
      <c r="O295" s="161" t="e">
        <f>'Activos Consolidados'!#REF!</f>
        <v>#REF!</v>
      </c>
      <c r="P295" t="e">
        <f>'Activos Consolidados'!#REF!</f>
        <v>#REF!</v>
      </c>
    </row>
    <row r="296" spans="1:16" ht="24.75" customHeight="1" x14ac:dyDescent="0.25">
      <c r="A296" s="85" t="e">
        <f>'Activos Consolidados'!#REF!</f>
        <v>#REF!</v>
      </c>
      <c r="B296" s="85" t="e">
        <f>'Activos Consolidados'!#REF!</f>
        <v>#REF!</v>
      </c>
      <c r="C296" s="85" t="e">
        <f>'Activos Consolidados'!#REF!</f>
        <v>#REF!</v>
      </c>
      <c r="D296" s="85" t="e">
        <f>'Activos Consolidados'!#REF!</f>
        <v>#REF!</v>
      </c>
      <c r="E296" s="85" t="e">
        <f>'Activos Consolidados'!#REF!</f>
        <v>#REF!</v>
      </c>
      <c r="F296" s="86" t="e">
        <f>IF('Activos Consolidados'!#REF!="","",'Activos Consolidados'!#REF!)</f>
        <v>#REF!</v>
      </c>
      <c r="G296" s="85" t="e">
        <f>'Activos Consolidados'!#REF!</f>
        <v>#REF!</v>
      </c>
      <c r="H296" s="85" t="e">
        <f>'Activos Consolidados'!#REF!</f>
        <v>#REF!</v>
      </c>
      <c r="I296" s="85" t="e">
        <f>'Activos Consolidados'!#REF!</f>
        <v>#REF!</v>
      </c>
      <c r="J296" s="85" t="e">
        <f>'Activos Consolidados'!#REF!</f>
        <v>#REF!</v>
      </c>
      <c r="K296" s="85" t="e">
        <f>'Activos Consolidados'!#REF!</f>
        <v>#REF!</v>
      </c>
      <c r="L296" s="85" t="e">
        <f>'Activos Consolidados'!#REF!</f>
        <v>#REF!</v>
      </c>
      <c r="M296" s="85" t="e">
        <f>'Activos Consolidados'!#REF!</f>
        <v>#REF!</v>
      </c>
      <c r="N296" s="84" t="e">
        <f>IF('Activos Consolidados'!#REF!="","",'Activos Consolidados'!#REF!)</f>
        <v>#REF!</v>
      </c>
      <c r="O296" s="161" t="e">
        <f>'Activos Consolidados'!#REF!</f>
        <v>#REF!</v>
      </c>
      <c r="P296" t="e">
        <f>'Activos Consolidados'!#REF!</f>
        <v>#REF!</v>
      </c>
    </row>
    <row r="297" spans="1:16" ht="24.75" customHeight="1" x14ac:dyDescent="0.25">
      <c r="A297" s="85" t="e">
        <f>'Activos Consolidados'!#REF!</f>
        <v>#REF!</v>
      </c>
      <c r="B297" s="85" t="e">
        <f>'Activos Consolidados'!#REF!</f>
        <v>#REF!</v>
      </c>
      <c r="C297" s="85" t="e">
        <f>'Activos Consolidados'!#REF!</f>
        <v>#REF!</v>
      </c>
      <c r="D297" s="85" t="e">
        <f>'Activos Consolidados'!#REF!</f>
        <v>#REF!</v>
      </c>
      <c r="E297" s="85" t="e">
        <f>'Activos Consolidados'!#REF!</f>
        <v>#REF!</v>
      </c>
      <c r="F297" s="86" t="e">
        <f>IF('Activos Consolidados'!#REF!="","",'Activos Consolidados'!#REF!)</f>
        <v>#REF!</v>
      </c>
      <c r="G297" s="85" t="e">
        <f>'Activos Consolidados'!#REF!</f>
        <v>#REF!</v>
      </c>
      <c r="H297" s="85" t="e">
        <f>'Activos Consolidados'!#REF!</f>
        <v>#REF!</v>
      </c>
      <c r="I297" s="85" t="e">
        <f>'Activos Consolidados'!#REF!</f>
        <v>#REF!</v>
      </c>
      <c r="J297" s="85" t="e">
        <f>'Activos Consolidados'!#REF!</f>
        <v>#REF!</v>
      </c>
      <c r="K297" s="85" t="e">
        <f>'Activos Consolidados'!#REF!</f>
        <v>#REF!</v>
      </c>
      <c r="L297" s="85" t="e">
        <f>'Activos Consolidados'!#REF!</f>
        <v>#REF!</v>
      </c>
      <c r="M297" s="85" t="e">
        <f>'Activos Consolidados'!#REF!</f>
        <v>#REF!</v>
      </c>
      <c r="N297" s="84" t="e">
        <f>IF('Activos Consolidados'!#REF!="","",'Activos Consolidados'!#REF!)</f>
        <v>#REF!</v>
      </c>
      <c r="O297" s="161" t="e">
        <f>'Activos Consolidados'!#REF!</f>
        <v>#REF!</v>
      </c>
      <c r="P297" t="e">
        <f>'Activos Consolidados'!#REF!</f>
        <v>#REF!</v>
      </c>
    </row>
    <row r="298" spans="1:16" ht="24.75" customHeight="1" x14ac:dyDescent="0.25">
      <c r="A298" s="85" t="str">
        <f>'Activos Consolidados'!G182</f>
        <v>SOLICITUDES DE CERTIFICACIONES CONTRACTUALES</v>
      </c>
      <c r="B298" s="85" t="str">
        <f>'Activos Consolidados'!H182</f>
        <v>N/A</v>
      </c>
      <c r="C298" s="85" t="str">
        <f>'Activos Consolidados'!I182</f>
        <v>Solicitudes de certificaciones contractuales.
La subserie hace referencia a dar respuesta a las solicitudes de certificaciones contractuales que fueron ejecutados con la UPRA , reflejando la gestión del envió de la respuesta a la solicitud esta documentación soportan la gestión pública de la Entidad, en virtud del Decreto 4145 de 2011.</v>
      </c>
      <c r="D298" s="85" t="str">
        <f>'Activos Consolidados'!J182</f>
        <v>CASTELLANO</v>
      </c>
      <c r="E298" s="85" t="str">
        <f>'Activos Consolidados'!K182</f>
        <v>ELECTRÓNICO</v>
      </c>
      <c r="F298" s="86">
        <f>IF('Activos Consolidados'!P182="","",'Activos Consolidados'!P182)</f>
        <v>40980</v>
      </c>
      <c r="G298" s="85" t="str">
        <f>'Activos Consolidados'!R182</f>
        <v>SECRETARÍA GENERAL
GESTIÓN CONTRACTUAL</v>
      </c>
      <c r="H298" s="85" t="str">
        <f>'Activos Consolidados'!S182</f>
        <v>SECRETARÍA GENERAL
GESTIÓN CONTRACTUAL</v>
      </c>
      <c r="I298" s="85" t="str">
        <f>'Activos Consolidados'!AN182</f>
        <v>2) INFORMACIÓN PÚBLICA CLASIFICADA</v>
      </c>
      <c r="J298" s="85" t="e">
        <f>'Activos Consolidados'!AO182</f>
        <v>#N/A</v>
      </c>
      <c r="K298" s="85" t="e">
        <f>'Activos Consolidados'!AP182</f>
        <v>#N/A</v>
      </c>
      <c r="L298" s="85" t="e">
        <f>'Activos Consolidados'!AQ182</f>
        <v>#N/A</v>
      </c>
      <c r="M298" s="85" t="str">
        <f>'Activos Consolidados'!Z182</f>
        <v>NO APLICA</v>
      </c>
      <c r="N298" s="84">
        <f>IF('Activos Consolidados'!AC182="","",'Activos Consolidados'!AC182)</f>
        <v>45266</v>
      </c>
      <c r="O298" s="161">
        <f>'Activos Consolidados'!AA182</f>
        <v>45657</v>
      </c>
      <c r="P298" t="str">
        <f>'Activos Consolidados'!F182</f>
        <v>INFORMACIÓN</v>
      </c>
    </row>
    <row r="299" spans="1:16" ht="24.75" hidden="1" customHeight="1" x14ac:dyDescent="0.25">
      <c r="A299" s="85" t="e">
        <f>'Activos Consolidados'!#REF!</f>
        <v>#REF!</v>
      </c>
      <c r="B299" s="85" t="e">
        <f>'Activos Consolidados'!#REF!</f>
        <v>#REF!</v>
      </c>
      <c r="C299" s="85" t="e">
        <f>'Activos Consolidados'!#REF!</f>
        <v>#REF!</v>
      </c>
      <c r="D299" s="85" t="e">
        <f>'Activos Consolidados'!#REF!</f>
        <v>#REF!</v>
      </c>
      <c r="E299" s="85" t="e">
        <f>'Activos Consolidados'!#REF!</f>
        <v>#REF!</v>
      </c>
      <c r="F299" s="86" t="e">
        <f>IF('Activos Consolidados'!#REF!="","",'Activos Consolidados'!#REF!)</f>
        <v>#REF!</v>
      </c>
      <c r="G299" s="85" t="e">
        <f>'Activos Consolidados'!#REF!</f>
        <v>#REF!</v>
      </c>
      <c r="H299" s="85" t="e">
        <f>'Activos Consolidados'!#REF!</f>
        <v>#REF!</v>
      </c>
      <c r="I299" s="85" t="e">
        <f>'Activos Consolidados'!#REF!</f>
        <v>#REF!</v>
      </c>
      <c r="J299" s="85" t="e">
        <f>'Activos Consolidados'!#REF!</f>
        <v>#REF!</v>
      </c>
      <c r="K299" s="85" t="e">
        <f>'Activos Consolidados'!#REF!</f>
        <v>#REF!</v>
      </c>
      <c r="L299" s="85" t="e">
        <f>'Activos Consolidados'!#REF!</f>
        <v>#REF!</v>
      </c>
      <c r="M299" s="85" t="e">
        <f>'Activos Consolidados'!#REF!</f>
        <v>#REF!</v>
      </c>
      <c r="N299" s="84" t="e">
        <f>IF('Activos Consolidados'!#REF!="","",'Activos Consolidados'!#REF!)</f>
        <v>#REF!</v>
      </c>
      <c r="O299" s="161" t="e">
        <f>'Activos Consolidados'!#REF!</f>
        <v>#REF!</v>
      </c>
      <c r="P299" t="e">
        <f>'Activos Consolidados'!#REF!</f>
        <v>#REF!</v>
      </c>
    </row>
    <row r="300" spans="1:16" ht="24.75" hidden="1" customHeight="1" x14ac:dyDescent="0.25">
      <c r="A300" s="85" t="e">
        <f>'Activos Consolidados'!#REF!</f>
        <v>#REF!</v>
      </c>
      <c r="B300" s="85" t="e">
        <f>'Activos Consolidados'!#REF!</f>
        <v>#REF!</v>
      </c>
      <c r="C300" s="85" t="e">
        <f>'Activos Consolidados'!#REF!</f>
        <v>#REF!</v>
      </c>
      <c r="D300" s="85" t="e">
        <f>'Activos Consolidados'!#REF!</f>
        <v>#REF!</v>
      </c>
      <c r="E300" s="85" t="e">
        <f>'Activos Consolidados'!#REF!</f>
        <v>#REF!</v>
      </c>
      <c r="F300" s="86" t="e">
        <f>IF('Activos Consolidados'!#REF!="","",'Activos Consolidados'!#REF!)</f>
        <v>#REF!</v>
      </c>
      <c r="G300" s="85" t="e">
        <f>'Activos Consolidados'!#REF!</f>
        <v>#REF!</v>
      </c>
      <c r="H300" s="85" t="e">
        <f>'Activos Consolidados'!#REF!</f>
        <v>#REF!</v>
      </c>
      <c r="I300" s="85" t="e">
        <f>'Activos Consolidados'!#REF!</f>
        <v>#REF!</v>
      </c>
      <c r="J300" s="85" t="e">
        <f>'Activos Consolidados'!#REF!</f>
        <v>#REF!</v>
      </c>
      <c r="K300" s="85" t="e">
        <f>'Activos Consolidados'!#REF!</f>
        <v>#REF!</v>
      </c>
      <c r="L300" s="85" t="e">
        <f>'Activos Consolidados'!#REF!</f>
        <v>#REF!</v>
      </c>
      <c r="M300" s="85" t="e">
        <f>'Activos Consolidados'!#REF!</f>
        <v>#REF!</v>
      </c>
      <c r="N300" s="84" t="e">
        <f>IF('Activos Consolidados'!#REF!="","",'Activos Consolidados'!#REF!)</f>
        <v>#REF!</v>
      </c>
      <c r="O300" s="161" t="e">
        <f>'Activos Consolidados'!#REF!</f>
        <v>#REF!</v>
      </c>
      <c r="P300" t="e">
        <f>'Activos Consolidados'!#REF!</f>
        <v>#REF!</v>
      </c>
    </row>
    <row r="301" spans="1:16" ht="24.75" hidden="1" customHeight="1" x14ac:dyDescent="0.25">
      <c r="A301" s="85" t="e">
        <f>'Activos Consolidados'!#REF!</f>
        <v>#REF!</v>
      </c>
      <c r="B301" s="85" t="e">
        <f>'Activos Consolidados'!#REF!</f>
        <v>#REF!</v>
      </c>
      <c r="C301" s="85" t="e">
        <f>'Activos Consolidados'!#REF!</f>
        <v>#REF!</v>
      </c>
      <c r="D301" s="85" t="e">
        <f>'Activos Consolidados'!#REF!</f>
        <v>#REF!</v>
      </c>
      <c r="E301" s="85" t="e">
        <f>'Activos Consolidados'!#REF!</f>
        <v>#REF!</v>
      </c>
      <c r="F301" s="86" t="e">
        <f>IF('Activos Consolidados'!#REF!="","",'Activos Consolidados'!#REF!)</f>
        <v>#REF!</v>
      </c>
      <c r="G301" s="85" t="e">
        <f>'Activos Consolidados'!#REF!</f>
        <v>#REF!</v>
      </c>
      <c r="H301" s="85" t="e">
        <f>'Activos Consolidados'!#REF!</f>
        <v>#REF!</v>
      </c>
      <c r="I301" s="85" t="e">
        <f>'Activos Consolidados'!#REF!</f>
        <v>#REF!</v>
      </c>
      <c r="J301" s="85" t="e">
        <f>'Activos Consolidados'!#REF!</f>
        <v>#REF!</v>
      </c>
      <c r="K301" s="85" t="e">
        <f>'Activos Consolidados'!#REF!</f>
        <v>#REF!</v>
      </c>
      <c r="L301" s="85" t="e">
        <f>'Activos Consolidados'!#REF!</f>
        <v>#REF!</v>
      </c>
      <c r="M301" s="85" t="e">
        <f>'Activos Consolidados'!#REF!</f>
        <v>#REF!</v>
      </c>
      <c r="N301" s="84" t="e">
        <f>IF('Activos Consolidados'!#REF!="","",'Activos Consolidados'!#REF!)</f>
        <v>#REF!</v>
      </c>
      <c r="O301" s="161" t="e">
        <f>'Activos Consolidados'!#REF!</f>
        <v>#REF!</v>
      </c>
      <c r="P301" t="e">
        <f>'Activos Consolidados'!#REF!</f>
        <v>#REF!</v>
      </c>
    </row>
    <row r="302" spans="1:16" ht="24.75" customHeight="1" x14ac:dyDescent="0.25">
      <c r="A302" s="85" t="str">
        <f>'Activos Consolidados'!G183</f>
        <v>N/A</v>
      </c>
      <c r="B302" s="85" t="str">
        <f>'Activos Consolidados'!H183</f>
        <v>Base Contratación de la vigencia.</v>
      </c>
      <c r="C302" s="85" t="str">
        <f>'Activos Consolidados'!I183</f>
        <v>Base información contractual, desarrollada en cada vigencia.</v>
      </c>
      <c r="D302" s="85" t="str">
        <f>'Activos Consolidados'!J183</f>
        <v>CASTELLANO</v>
      </c>
      <c r="E302" s="85" t="str">
        <f>'Activos Consolidados'!K183</f>
        <v>ELECTRÓNICO</v>
      </c>
      <c r="F302" s="86">
        <f>IF('Activos Consolidados'!P183="","",'Activos Consolidados'!P183)</f>
        <v>40980</v>
      </c>
      <c r="G302" s="85" t="str">
        <f>'Activos Consolidados'!R183</f>
        <v>SECRETARÍA GENERAL
GESTIÓN CONTRACTUAL</v>
      </c>
      <c r="H302" s="85" t="str">
        <f>'Activos Consolidados'!S183</f>
        <v>SECRETARÍA GENERAL
GESTIÓN CONTRACTUAL</v>
      </c>
      <c r="I302" s="85" t="str">
        <f>'Activos Consolidados'!AN183</f>
        <v>2) INFORMACIÓN PÚBLICA CLASIFICADA</v>
      </c>
      <c r="J302" s="85" t="e">
        <f>'Activos Consolidados'!AO183</f>
        <v>#N/A</v>
      </c>
      <c r="K302" s="85" t="e">
        <f>'Activos Consolidados'!AP183</f>
        <v>#N/A</v>
      </c>
      <c r="L302" s="85" t="e">
        <f>'Activos Consolidados'!AQ183</f>
        <v>#N/A</v>
      </c>
      <c r="M302" s="85" t="str">
        <f>'Activos Consolidados'!Z183</f>
        <v>NO APLICA</v>
      </c>
      <c r="N302" s="84">
        <f>IF('Activos Consolidados'!AC183="","",'Activos Consolidados'!AC183)</f>
        <v>45266</v>
      </c>
      <c r="O302" s="161">
        <f>'Activos Consolidados'!AA183</f>
        <v>45657</v>
      </c>
      <c r="P302" t="str">
        <f>'Activos Consolidados'!F183</f>
        <v>INFORMACIÓN</v>
      </c>
    </row>
    <row r="303" spans="1:16" ht="24.75" hidden="1" customHeight="1" x14ac:dyDescent="0.25">
      <c r="A303" s="85" t="e">
        <f>'Activos Consolidados'!#REF!</f>
        <v>#REF!</v>
      </c>
      <c r="B303" s="85" t="e">
        <f>'Activos Consolidados'!#REF!</f>
        <v>#REF!</v>
      </c>
      <c r="C303" s="85" t="e">
        <f>'Activos Consolidados'!#REF!</f>
        <v>#REF!</v>
      </c>
      <c r="D303" s="85" t="e">
        <f>'Activos Consolidados'!#REF!</f>
        <v>#REF!</v>
      </c>
      <c r="E303" s="85" t="e">
        <f>'Activos Consolidados'!#REF!</f>
        <v>#REF!</v>
      </c>
      <c r="F303" s="86" t="e">
        <f>IF('Activos Consolidados'!#REF!="","",'Activos Consolidados'!#REF!)</f>
        <v>#REF!</v>
      </c>
      <c r="G303" s="85" t="e">
        <f>'Activos Consolidados'!#REF!</f>
        <v>#REF!</v>
      </c>
      <c r="H303" s="85" t="e">
        <f>'Activos Consolidados'!#REF!</f>
        <v>#REF!</v>
      </c>
      <c r="I303" s="85" t="e">
        <f>'Activos Consolidados'!#REF!</f>
        <v>#REF!</v>
      </c>
      <c r="J303" s="85" t="e">
        <f>'Activos Consolidados'!#REF!</f>
        <v>#REF!</v>
      </c>
      <c r="K303" s="85" t="e">
        <f>'Activos Consolidados'!#REF!</f>
        <v>#REF!</v>
      </c>
      <c r="L303" s="85" t="e">
        <f>'Activos Consolidados'!#REF!</f>
        <v>#REF!</v>
      </c>
      <c r="M303" s="85" t="e">
        <f>'Activos Consolidados'!#REF!</f>
        <v>#REF!</v>
      </c>
      <c r="N303" s="84" t="e">
        <f>IF('Activos Consolidados'!#REF!="","",'Activos Consolidados'!#REF!)</f>
        <v>#REF!</v>
      </c>
      <c r="O303" s="161" t="e">
        <f>'Activos Consolidados'!#REF!</f>
        <v>#REF!</v>
      </c>
      <c r="P303" t="e">
        <f>'Activos Consolidados'!#REF!</f>
        <v>#REF!</v>
      </c>
    </row>
    <row r="304" spans="1:16" ht="24.75" hidden="1" customHeight="1" x14ac:dyDescent="0.25">
      <c r="A304" s="85" t="e">
        <f>'Activos Consolidados'!#REF!</f>
        <v>#REF!</v>
      </c>
      <c r="B304" s="85" t="e">
        <f>'Activos Consolidados'!#REF!</f>
        <v>#REF!</v>
      </c>
      <c r="C304" s="85" t="e">
        <f>'Activos Consolidados'!#REF!</f>
        <v>#REF!</v>
      </c>
      <c r="D304" s="85" t="e">
        <f>'Activos Consolidados'!#REF!</f>
        <v>#REF!</v>
      </c>
      <c r="E304" s="85" t="e">
        <f>'Activos Consolidados'!#REF!</f>
        <v>#REF!</v>
      </c>
      <c r="F304" s="86" t="e">
        <f>IF('Activos Consolidados'!#REF!="","",'Activos Consolidados'!#REF!)</f>
        <v>#REF!</v>
      </c>
      <c r="G304" s="85" t="e">
        <f>'Activos Consolidados'!#REF!</f>
        <v>#REF!</v>
      </c>
      <c r="H304" s="85" t="e">
        <f>'Activos Consolidados'!#REF!</f>
        <v>#REF!</v>
      </c>
      <c r="I304" s="85" t="e">
        <f>'Activos Consolidados'!#REF!</f>
        <v>#REF!</v>
      </c>
      <c r="J304" s="85" t="e">
        <f>'Activos Consolidados'!#REF!</f>
        <v>#REF!</v>
      </c>
      <c r="K304" s="85" t="e">
        <f>'Activos Consolidados'!#REF!</f>
        <v>#REF!</v>
      </c>
      <c r="L304" s="85" t="e">
        <f>'Activos Consolidados'!#REF!</f>
        <v>#REF!</v>
      </c>
      <c r="M304" s="85" t="e">
        <f>'Activos Consolidados'!#REF!</f>
        <v>#REF!</v>
      </c>
      <c r="N304" s="84" t="e">
        <f>IF('Activos Consolidados'!#REF!="","",'Activos Consolidados'!#REF!)</f>
        <v>#REF!</v>
      </c>
      <c r="O304" s="161" t="e">
        <f>'Activos Consolidados'!#REF!</f>
        <v>#REF!</v>
      </c>
      <c r="P304" t="e">
        <f>'Activos Consolidados'!#REF!</f>
        <v>#REF!</v>
      </c>
    </row>
    <row r="305" spans="1:16" ht="24.75" customHeight="1" x14ac:dyDescent="0.25">
      <c r="A305" s="85" t="str">
        <f>'Activos Consolidados'!G184</f>
        <v>N/A</v>
      </c>
      <c r="B305" s="85" t="str">
        <f>'Activos Consolidados'!H184</f>
        <v>Referencias cruzadas de expedientes contractuales</v>
      </c>
      <c r="C305" s="85" t="str">
        <f>'Activos Consolidados'!I184</f>
        <v>Se establece conforme a la TRD del proceso los documentos precontractuales que integran el expediente</v>
      </c>
      <c r="D305" s="85" t="str">
        <f>'Activos Consolidados'!J184</f>
        <v>CASTELLANO</v>
      </c>
      <c r="E305" s="85" t="str">
        <f>'Activos Consolidados'!K184</f>
        <v>FÍSICO Y ELECTRÓNICO</v>
      </c>
      <c r="F305" s="86">
        <f>IF('Activos Consolidados'!P184="","",'Activos Consolidados'!P184)</f>
        <v>40980</v>
      </c>
      <c r="G305" s="85" t="str">
        <f>'Activos Consolidados'!R184</f>
        <v>SECRETARÍA GENERAL
GESTIÓN CONTRACTUAL</v>
      </c>
      <c r="H305" s="85" t="str">
        <f>'Activos Consolidados'!S184</f>
        <v>GESTIÓN CONTRACTUAL
GESTIÓN DOCUMENTAL</v>
      </c>
      <c r="I305" s="85" t="str">
        <f>'Activos Consolidados'!AN184</f>
        <v>2) INFORMACIÓN PÚBLICA CLASIFICADA</v>
      </c>
      <c r="J305" s="85" t="e">
        <f>'Activos Consolidados'!AO184</f>
        <v>#N/A</v>
      </c>
      <c r="K305" s="85" t="e">
        <f>'Activos Consolidados'!AP184</f>
        <v>#N/A</v>
      </c>
      <c r="L305" s="85" t="e">
        <f>'Activos Consolidados'!AQ184</f>
        <v>#N/A</v>
      </c>
      <c r="M305" s="85" t="str">
        <f>'Activos Consolidados'!Z184</f>
        <v>NO APLICA</v>
      </c>
      <c r="N305" s="84">
        <f>IF('Activos Consolidados'!AC184="","",'Activos Consolidados'!AC184)</f>
        <v>45266</v>
      </c>
      <c r="O305" s="161">
        <f>'Activos Consolidados'!AA184</f>
        <v>45657</v>
      </c>
      <c r="P305" t="str">
        <f>'Activos Consolidados'!F184</f>
        <v>INFORMACIÓN</v>
      </c>
    </row>
    <row r="306" spans="1:16" ht="24.75" customHeight="1" x14ac:dyDescent="0.25">
      <c r="A306" s="85" t="str">
        <f>'Activos Consolidados'!G185</f>
        <v>N/A</v>
      </c>
      <c r="B306" s="85" t="str">
        <f>'Activos Consolidados'!H185</f>
        <v>Tablas de Retención Documental -TRD Publicadas en página WEB</v>
      </c>
      <c r="C306" s="85" t="str">
        <f>'Activos Consolidados'!I185</f>
        <v>Listado de series y subseries con sus correspondientes tipos documentales a los cuales se les asigna el tiempo de permanencia en cada etapa del ciclo vital de los documentos, publicadas en la pagina web de la UPRA.</v>
      </c>
      <c r="D306" s="85" t="str">
        <f>'Activos Consolidados'!J185</f>
        <v>CASTELLANO</v>
      </c>
      <c r="E306" s="85" t="str">
        <f>'Activos Consolidados'!K185</f>
        <v>ELECTRÓNICO</v>
      </c>
      <c r="F306" s="86" t="str">
        <f>IF('Activos Consolidados'!P185="","",'Activos Consolidados'!P185)</f>
        <v>2016 -2021</v>
      </c>
      <c r="G306" s="85" t="str">
        <f>'Activos Consolidados'!R185</f>
        <v>SECRETARÍA GENERAL</v>
      </c>
      <c r="H306" s="85" t="str">
        <f>'Activos Consolidados'!S185</f>
        <v>GESTIÓN DOCUMENTAL</v>
      </c>
      <c r="I306" s="85" t="str">
        <f>'Activos Consolidados'!AN185</f>
        <v>1) INFORMACIÓN PÚBLICA</v>
      </c>
      <c r="J306" s="85" t="str">
        <f>'Activos Consolidados'!AO185</f>
        <v>LEY 527 ARTÍCULO 27 Y 28
ARTÍCULO  27. "TODAS LAS PERSONAS TIENEN DERECHO A CONSULTAR LOS DOCUMENTOS DE ARCHIVOS PÚBLICOS Y A QUE SE LES EXPIDA COPIA DE LOS MISMOS, SIEMPRE QUE DICHOS DOCUMENTOS NO TENGAN CARÁCTER RESERVADO CONFORME A LA CONSTITUCIÓN O A LA LEY."</v>
      </c>
      <c r="K306" s="85" t="str">
        <f>'Activos Consolidados'!AP185</f>
        <v>LEY 527 ARTÍCULO 27 Y 28
ARTÍCULO  27. "TODAS LAS PERSONAS TIENEN DERECHO A CONSULTAR LOS DOCUMENTOS DE ARCHIVOS PÚBLICOS Y A QUE SE LES EXPIDA COPIA DE LOS MISMOS, SIEMPRE QUE DICHOS DOCUMENTOS NO TENGAN CARÁCTER RESERVADO CONFORME A LA CONSTITUCIÓN O A LA LEY."</v>
      </c>
      <c r="L306" s="85" t="str">
        <f>'Activos Consolidados'!AQ185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06" s="85" t="str">
        <f>'Activos Consolidados'!Z185</f>
        <v>NO APLICA</v>
      </c>
      <c r="N306" s="84">
        <f>IF('Activos Consolidados'!AC185="","",'Activos Consolidados'!AC185)</f>
        <v>45058</v>
      </c>
      <c r="O306" s="161">
        <f>'Activos Consolidados'!AA185</f>
        <v>45657</v>
      </c>
      <c r="P306" t="str">
        <f>'Activos Consolidados'!F185</f>
        <v>INFORMACIÓN</v>
      </c>
    </row>
    <row r="307" spans="1:16" ht="24.75" customHeight="1" x14ac:dyDescent="0.25">
      <c r="A307" s="85" t="str">
        <f>'Activos Consolidados'!G186</f>
        <v>N/A</v>
      </c>
      <c r="B307" s="85" t="str">
        <f>'Activos Consolidados'!H186</f>
        <v>Plan Institucional de Archivos - PINAR-, publicado en página WEB</v>
      </c>
      <c r="C307" s="85" t="str">
        <f>'Activos Consolidados'!I186</f>
        <v>Instrumento archivístico que permite generar cambios planificados, articulando y dando un ordenamiento lógico a los planes y proyectos que en materia archivística formule la Entidad. Publicado en la pagina web de la UPRA.</v>
      </c>
      <c r="D307" s="85" t="str">
        <f>'Activos Consolidados'!J186</f>
        <v>CASTELLANO</v>
      </c>
      <c r="E307" s="85" t="str">
        <f>'Activos Consolidados'!K186</f>
        <v>ELECTRÓNICO</v>
      </c>
      <c r="F307" s="86">
        <f>IF('Activos Consolidados'!P186="","",'Activos Consolidados'!P186)</f>
        <v>43101</v>
      </c>
      <c r="G307" s="85" t="str">
        <f>'Activos Consolidados'!R186</f>
        <v>SECRETARÍA GENERAL</v>
      </c>
      <c r="H307" s="85" t="str">
        <f>'Activos Consolidados'!S186</f>
        <v>GESTIÓN DOCUMENTAL</v>
      </c>
      <c r="I307" s="85" t="str">
        <f>'Activos Consolidados'!AN186</f>
        <v>1) INFORMACIÓN PÚBLICA</v>
      </c>
      <c r="J307" s="85" t="str">
        <f>'Activos Consolidados'!AO186</f>
        <v>LEY 527 ARTÍCULO 27 Y 28
ARTÍCULO  27. "TODAS LAS PERSONAS TIENEN DERECHO A CONSULTAR LOS DOCUMENTOS DE ARCHIVOS PÚBLICOS Y A QUE SE LES EXPIDA COPIA DE LOS MISMOS, SIEMPRE QUE DICHOS DOCUMENTOS NO TENGAN CARÁCTER RESERVADO CONFORME A LA CONSTITUCIÓN O A LA LEY."</v>
      </c>
      <c r="K307" s="85" t="str">
        <f>'Activos Consolidados'!AP186</f>
        <v>LEY 527 ARTÍCULO 27 Y 28
ARTÍCULO  27. "TODAS LAS PERSONAS TIENEN DERECHO A CONSULTAR LOS DOCUMENTOS DE ARCHIVOS PÚBLICOS Y A QUE SE LES EXPIDA COPIA DE LOS MISMOS, SIEMPRE QUE DICHOS DOCUMENTOS NO TENGAN CARÁCTER RESERVADO CONFORME A LA CONSTITUCIÓN O A LA LEY."</v>
      </c>
      <c r="L307" s="85" t="str">
        <f>'Activos Consolidados'!AQ186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07" s="85" t="str">
        <f>'Activos Consolidados'!Z186</f>
        <v>NO APLICA</v>
      </c>
      <c r="N307" s="84">
        <f>IF('Activos Consolidados'!AC186="","",'Activos Consolidados'!AC186)</f>
        <v>45058</v>
      </c>
      <c r="O307" s="161">
        <f>'Activos Consolidados'!AA186</f>
        <v>45657</v>
      </c>
      <c r="P307" t="str">
        <f>'Activos Consolidados'!F186</f>
        <v>INFORMACIÓN</v>
      </c>
    </row>
    <row r="308" spans="1:16" ht="24.75" customHeight="1" x14ac:dyDescent="0.25">
      <c r="A308" s="85" t="str">
        <f>'Activos Consolidados'!G187</f>
        <v>N/A</v>
      </c>
      <c r="B308" s="85" t="str">
        <f>'Activos Consolidados'!H187</f>
        <v>Programa de Gestión Documental -PGD-, publicado en página WEB</v>
      </c>
      <c r="C308" s="85" t="str">
        <f>'Activos Consolidados'!I187</f>
        <v>Conjunto de actividades administrativas y técnicas tendientes a la planificación, manejo y organización de la documentación producida y recibida por las entidades, desde su origen hasta su destino final, con el objeto de facilitar su utilización y conservación, publicadas en la página web de la UPRA.</v>
      </c>
      <c r="D308" s="85" t="str">
        <f>'Activos Consolidados'!J187</f>
        <v>CASTELLANO</v>
      </c>
      <c r="E308" s="85" t="str">
        <f>'Activos Consolidados'!K187</f>
        <v>ELECTRÓNICO</v>
      </c>
      <c r="F308" s="86">
        <f>IF('Activos Consolidados'!P187="","",'Activos Consolidados'!P187)</f>
        <v>43831</v>
      </c>
      <c r="G308" s="85" t="str">
        <f>'Activos Consolidados'!R187</f>
        <v>SECRETARÍA GENERAL</v>
      </c>
      <c r="H308" s="85" t="str">
        <f>'Activos Consolidados'!S187</f>
        <v>GESTIÓN DOCUMENTAL</v>
      </c>
      <c r="I308" s="85" t="str">
        <f>'Activos Consolidados'!AN187</f>
        <v>1) INFORMACIÓN PÚBLICA</v>
      </c>
      <c r="J308" s="85" t="str">
        <f>'Activos Consolidados'!AO187</f>
        <v>LEY 527 ARTÍCULO 27 Y 28
ARTÍCULO  27. "TODAS LAS PERSONAS TIENEN DERECHO A CONSULTAR LOS DOCUMENTOS DE ARCHIVOS PÚBLICOS Y A QUE SE LES EXPIDA COPIA DE LOS MISMOS, SIEMPRE QUE DICHOS DOCUMENTOS NO TENGAN CARÁCTER RESERVADO CONFORME A LA CONSTITUCIÓN O A LA LEY."</v>
      </c>
      <c r="K308" s="85" t="str">
        <f>'Activos Consolidados'!AP187</f>
        <v>LEY 527 ARTÍCULO 27 Y 28
ARTÍCULO  27. "TODAS LAS PERSONAS TIENEN DERECHO A CONSULTAR LOS DOCUMENTOS DE ARCHIVOS PÚBLICOS Y A QUE SE LES EXPIDA COPIA DE LOS MISMOS, SIEMPRE QUE DICHOS DOCUMENTOS NO TENGAN CARÁCTER RESERVADO CONFORME A LA CONSTITUCIÓN O A LA LEY."</v>
      </c>
      <c r="L308" s="85" t="str">
        <f>'Activos Consolidados'!AQ187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08" s="85" t="str">
        <f>'Activos Consolidados'!Z187</f>
        <v>NO APLICA</v>
      </c>
      <c r="N308" s="84">
        <f>IF('Activos Consolidados'!AC187="","",'Activos Consolidados'!AC187)</f>
        <v>45058</v>
      </c>
      <c r="O308" s="161">
        <f>'Activos Consolidados'!AA187</f>
        <v>45657</v>
      </c>
      <c r="P308" t="str">
        <f>'Activos Consolidados'!F187</f>
        <v>INFORMACIÓN</v>
      </c>
    </row>
    <row r="309" spans="1:16" ht="24.75" customHeight="1" x14ac:dyDescent="0.25">
      <c r="A309" s="85" t="str">
        <f>'Activos Consolidados'!G188</f>
        <v>N/A</v>
      </c>
      <c r="B309" s="85" t="str">
        <f>'Activos Consolidados'!H188</f>
        <v>Formato Único de Inventario Documental -FUID- de eliminación de archivos, publicado en página WEB</v>
      </c>
      <c r="C309" s="85" t="str">
        <f>'Activos Consolidados'!I188</f>
        <v>Instrumento de recuperación de información que describe de manera exacta y precisa las series o asuntos de un fondo documental que se tienen como disposición final de su eliminación.</v>
      </c>
      <c r="D309" s="85" t="str">
        <f>'Activos Consolidados'!J188</f>
        <v>CASTELLANO</v>
      </c>
      <c r="E309" s="85" t="str">
        <f>'Activos Consolidados'!K188</f>
        <v>ELECTRÓNICO</v>
      </c>
      <c r="F309" s="86">
        <f>IF('Activos Consolidados'!P188="","",'Activos Consolidados'!P188)</f>
        <v>45200</v>
      </c>
      <c r="G309" s="85" t="str">
        <f>'Activos Consolidados'!R188</f>
        <v>SECRETARÍA GENERAL</v>
      </c>
      <c r="H309" s="85" t="str">
        <f>'Activos Consolidados'!S188</f>
        <v>GESTIÓN DOCUMENTAL</v>
      </c>
      <c r="I309" s="85" t="str">
        <f>'Activos Consolidados'!AN188</f>
        <v>1) INFORMACIÓN PÚBLICA</v>
      </c>
      <c r="J309" s="85" t="str">
        <f>'Activos Consolidados'!AO188</f>
        <v>LEY 527 ARTÍCULO 27 Y 28
ARTÍCULO  27. "TODAS LAS PERSONAS TIENEN DERECHO A CONSULTAR LOS DOCUMENTOS DE ARCHIVOS PÚBLICOS Y A QUE SE LES EXPIDA COPIA DE LOS MISMOS, SIEMPRE QUE DICHOS DOCUMENTOS NO TENGAN CARÁCTER RESERVADO CONFORME A LA CONSTITUCIÓN O A LA LEY."</v>
      </c>
      <c r="K309" s="85" t="str">
        <f>'Activos Consolidados'!AP188</f>
        <v>LEY 527 ARTÍCULO 27 Y 28
ARTÍCULO  27. "TODAS LAS PERSONAS TIENEN DERECHO A CONSULTAR LOS DOCUMENTOS DE ARCHIVOS PÚBLICOS Y A QUE SE LES EXPIDA COPIA DE LOS MISMOS, SIEMPRE QUE DICHOS DOCUMENTOS NO TENGAN CARÁCTER RESERVADO CONFORME A LA CONSTITUCIÓN O A LA LEY."</v>
      </c>
      <c r="L309" s="85" t="str">
        <f>'Activos Consolidados'!AQ188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09" s="85" t="str">
        <f>'Activos Consolidados'!Z188</f>
        <v>NO APLICA</v>
      </c>
      <c r="N309" s="84">
        <f>IF('Activos Consolidados'!AC188="","",'Activos Consolidados'!AC188)</f>
        <v>45058</v>
      </c>
      <c r="O309" s="161">
        <f>'Activos Consolidados'!AA188</f>
        <v>45657</v>
      </c>
      <c r="P309" t="str">
        <f>'Activos Consolidados'!F188</f>
        <v>INFORMACIÓN</v>
      </c>
    </row>
    <row r="310" spans="1:16" ht="24.75" hidden="1" customHeight="1" x14ac:dyDescent="0.25">
      <c r="A310" s="85" t="str">
        <f>'Activos Consolidados'!G189</f>
        <v>N/A</v>
      </c>
      <c r="B310" s="85" t="str">
        <f>'Activos Consolidados'!H189</f>
        <v>Módulo de Administración Parámetros de Archivo</v>
      </c>
      <c r="C310" s="85" t="str">
        <f>'Activos Consolidados'!I189</f>
        <v>Módulo que establece las condiciones y permisos de funcionarios frente a los otros módulos de gestión documental definiendo roles y permisos.</v>
      </c>
      <c r="D310" s="85" t="str">
        <f>'Activos Consolidados'!J189</f>
        <v>CASTELLANO</v>
      </c>
      <c r="E310" s="85" t="str">
        <f>'Activos Consolidados'!K189</f>
        <v>ELECTRÓNICO</v>
      </c>
      <c r="F310" s="86">
        <f>IF('Activos Consolidados'!P189="","",'Activos Consolidados'!P189)</f>
        <v>42370</v>
      </c>
      <c r="G310" s="85" t="str">
        <f>'Activos Consolidados'!R189</f>
        <v>SECRETARÍA GENERAL</v>
      </c>
      <c r="H310" s="85" t="str">
        <f>'Activos Consolidados'!S189</f>
        <v>GESTIÓN DOCUMENTAL</v>
      </c>
      <c r="I310" s="85" t="str">
        <f>'Activos Consolidados'!AN189</f>
        <v>2) INFORMACIÓN PÚBLICA CLASIFICADA</v>
      </c>
      <c r="J310" s="85" t="e">
        <f>'Activos Consolidados'!AO189</f>
        <v>#N/A</v>
      </c>
      <c r="K310" s="85" t="e">
        <f>'Activos Consolidados'!AP189</f>
        <v>#N/A</v>
      </c>
      <c r="L310" s="85" t="e">
        <f>'Activos Consolidados'!AQ189</f>
        <v>#N/A</v>
      </c>
      <c r="M310" s="85" t="str">
        <f>'Activos Consolidados'!Z189</f>
        <v>NO APLICA</v>
      </c>
      <c r="N310" s="84">
        <f>IF('Activos Consolidados'!AC189="","",'Activos Consolidados'!AC189)</f>
        <v>45058</v>
      </c>
      <c r="O310" s="161">
        <f>'Activos Consolidados'!AA189</f>
        <v>45657</v>
      </c>
      <c r="P310" t="str">
        <f>'Activos Consolidados'!F189</f>
        <v>SOFTWARE</v>
      </c>
    </row>
    <row r="311" spans="1:16" ht="24.75" hidden="1" customHeight="1" x14ac:dyDescent="0.25">
      <c r="A311" s="85" t="str">
        <f>'Activos Consolidados'!G190</f>
        <v>N/A</v>
      </c>
      <c r="B311" s="85" t="str">
        <f>'Activos Consolidados'!H190</f>
        <v>Modulo de Cronograma de Transferencias Primarias</v>
      </c>
      <c r="C311" s="85" t="str">
        <f>'Activos Consolidados'!I190</f>
        <v>Módulo que define el cronograma de transferencias documentales primarias para las dependencias y procesos de la entidad.</v>
      </c>
      <c r="D311" s="85" t="str">
        <f>'Activos Consolidados'!J190</f>
        <v>CASTELLANO</v>
      </c>
      <c r="E311" s="85" t="str">
        <f>'Activos Consolidados'!K190</f>
        <v>ELECTRÓNICO</v>
      </c>
      <c r="F311" s="86">
        <f>IF('Activos Consolidados'!P190="","",'Activos Consolidados'!P190)</f>
        <v>42370</v>
      </c>
      <c r="G311" s="85" t="str">
        <f>'Activos Consolidados'!R190</f>
        <v>SECRETARÍA GENERAL</v>
      </c>
      <c r="H311" s="85" t="str">
        <f>'Activos Consolidados'!S190</f>
        <v>GESTIÓN DOCUMENTAL</v>
      </c>
      <c r="I311" s="85" t="str">
        <f>'Activos Consolidados'!AN190</f>
        <v>2) INFORMACIÓN PÚBLICA CLASIFICADA</v>
      </c>
      <c r="J311" s="85" t="e">
        <f>'Activos Consolidados'!AO190</f>
        <v>#N/A</v>
      </c>
      <c r="K311" s="85" t="e">
        <f>'Activos Consolidados'!AP190</f>
        <v>#N/A</v>
      </c>
      <c r="L311" s="85" t="e">
        <f>'Activos Consolidados'!AQ190</f>
        <v>#N/A</v>
      </c>
      <c r="M311" s="85" t="str">
        <f>'Activos Consolidados'!Z190</f>
        <v>NO APLICA</v>
      </c>
      <c r="N311" s="84">
        <f>IF('Activos Consolidados'!AC190="","",'Activos Consolidados'!AC190)</f>
        <v>45058</v>
      </c>
      <c r="O311" s="161">
        <f>'Activos Consolidados'!AA190</f>
        <v>45657</v>
      </c>
      <c r="P311" t="str">
        <f>'Activos Consolidados'!F190</f>
        <v>SOFTWARE</v>
      </c>
    </row>
    <row r="312" spans="1:16" ht="24.75" hidden="1" customHeight="1" x14ac:dyDescent="0.25">
      <c r="A312" s="85" t="str">
        <f>'Activos Consolidados'!G191</f>
        <v>N/A</v>
      </c>
      <c r="B312" s="85" t="str">
        <f>'Activos Consolidados'!H191</f>
        <v>Modulo de Gestionar Préstamos Bodega Externa</v>
      </c>
      <c r="C312" s="85" t="str">
        <f>'Activos Consolidados'!I191</f>
        <v xml:space="preserve">Módulo que contiene las solicitudes de préstamo de documentos existentes en el archivo central de la entidad (análogo) y Bodega Externa. </v>
      </c>
      <c r="D312" s="85" t="str">
        <f>'Activos Consolidados'!J191</f>
        <v>CASTELLANO</v>
      </c>
      <c r="E312" s="85" t="str">
        <f>'Activos Consolidados'!K191</f>
        <v>ELECTRÓNICO</v>
      </c>
      <c r="F312" s="86">
        <f>IF('Activos Consolidados'!P191="","",'Activos Consolidados'!P191)</f>
        <v>42370</v>
      </c>
      <c r="G312" s="85" t="str">
        <f>'Activos Consolidados'!R191</f>
        <v>SECRETARÍA GENERAL</v>
      </c>
      <c r="H312" s="85" t="str">
        <f>'Activos Consolidados'!S191</f>
        <v>GESTIÓN DOCUMENTAL</v>
      </c>
      <c r="I312" s="85" t="str">
        <f>'Activos Consolidados'!AN191</f>
        <v>2) INFORMACIÓN PÚBLICA CLASIFICADA</v>
      </c>
      <c r="J312" s="85" t="e">
        <f>'Activos Consolidados'!AO191</f>
        <v>#N/A</v>
      </c>
      <c r="K312" s="85" t="e">
        <f>'Activos Consolidados'!AP191</f>
        <v>#N/A</v>
      </c>
      <c r="L312" s="85" t="e">
        <f>'Activos Consolidados'!AQ191</f>
        <v>#N/A</v>
      </c>
      <c r="M312" s="85" t="str">
        <f>'Activos Consolidados'!Z191</f>
        <v>NO APLICA</v>
      </c>
      <c r="N312" s="84">
        <f>IF('Activos Consolidados'!AC191="","",'Activos Consolidados'!AC191)</f>
        <v>45058</v>
      </c>
      <c r="O312" s="161">
        <f>'Activos Consolidados'!AA191</f>
        <v>45657</v>
      </c>
      <c r="P312" t="str">
        <f>'Activos Consolidados'!F191</f>
        <v>SOFTWARE</v>
      </c>
    </row>
    <row r="313" spans="1:16" ht="24.75" hidden="1" customHeight="1" x14ac:dyDescent="0.25">
      <c r="A313" s="85" t="str">
        <f>'Activos Consolidados'!G192</f>
        <v>N/A</v>
      </c>
      <c r="B313" s="85" t="str">
        <f>'Activos Consolidados'!H192</f>
        <v>Modulo de Préstamo de Carpetas de Expedientes</v>
      </c>
      <c r="C313" s="85" t="str">
        <f>'Activos Consolidados'!I192</f>
        <v>Módulo que contiene las solicitudes de préstamo de documentos existentes en el archivo central de la entidad (electrónicos)</v>
      </c>
      <c r="D313" s="85" t="str">
        <f>'Activos Consolidados'!J192</f>
        <v>CASTELLANO</v>
      </c>
      <c r="E313" s="85" t="str">
        <f>'Activos Consolidados'!K192</f>
        <v>ELECTRÓNICO</v>
      </c>
      <c r="F313" s="86">
        <f>IF('Activos Consolidados'!P192="","",'Activos Consolidados'!P192)</f>
        <v>42370</v>
      </c>
      <c r="G313" s="85" t="str">
        <f>'Activos Consolidados'!R192</f>
        <v>SECRETARÍA GENERAL</v>
      </c>
      <c r="H313" s="85" t="str">
        <f>'Activos Consolidados'!S192</f>
        <v>GESTIÓN DOCUMENTAL</v>
      </c>
      <c r="I313" s="85" t="str">
        <f>'Activos Consolidados'!AN192</f>
        <v>2) INFORMACIÓN PÚBLICA CLASIFICADA</v>
      </c>
      <c r="J313" s="85" t="e">
        <f>'Activos Consolidados'!AO192</f>
        <v>#N/A</v>
      </c>
      <c r="K313" s="85" t="e">
        <f>'Activos Consolidados'!AP192</f>
        <v>#N/A</v>
      </c>
      <c r="L313" s="85" t="e">
        <f>'Activos Consolidados'!AQ192</f>
        <v>#N/A</v>
      </c>
      <c r="M313" s="85" t="str">
        <f>'Activos Consolidados'!Z192</f>
        <v>NO APLICA</v>
      </c>
      <c r="N313" s="84">
        <f>IF('Activos Consolidados'!AC192="","",'Activos Consolidados'!AC192)</f>
        <v>45058</v>
      </c>
      <c r="O313" s="161">
        <f>'Activos Consolidados'!AA192</f>
        <v>45657</v>
      </c>
      <c r="P313" t="str">
        <f>'Activos Consolidados'!F192</f>
        <v>SOFTWARE</v>
      </c>
    </row>
    <row r="314" spans="1:16" ht="24.75" hidden="1" customHeight="1" x14ac:dyDescent="0.25">
      <c r="A314" s="85" t="str">
        <f>'Activos Consolidados'!G193</f>
        <v>N/A</v>
      </c>
      <c r="B314" s="85" t="str">
        <f>'Activos Consolidados'!H193</f>
        <v>Modulo de Transferencias Documentales Secundarias</v>
      </c>
      <c r="C314" s="85" t="str">
        <f>'Activos Consolidados'!I193</f>
        <v>Módulo que permite el alistamiento de las transferencias documentales secundarias al archivo histórico correspondiente.</v>
      </c>
      <c r="D314" s="85" t="str">
        <f>'Activos Consolidados'!J193</f>
        <v>CASTELLANO</v>
      </c>
      <c r="E314" s="85" t="str">
        <f>'Activos Consolidados'!K193</f>
        <v>ELECTRÓNICO</v>
      </c>
      <c r="F314" s="86">
        <f>IF('Activos Consolidados'!P193="","",'Activos Consolidados'!P193)</f>
        <v>42370</v>
      </c>
      <c r="G314" s="85" t="str">
        <f>'Activos Consolidados'!R193</f>
        <v>SECRETARÍA GENERAL</v>
      </c>
      <c r="H314" s="85" t="str">
        <f>'Activos Consolidados'!S193</f>
        <v>GESTIÓN DOCUMENTAL</v>
      </c>
      <c r="I314" s="85" t="str">
        <f>'Activos Consolidados'!AN193</f>
        <v>2) INFORMACIÓN PÚBLICA CLASIFICADA</v>
      </c>
      <c r="J314" s="85" t="e">
        <f>'Activos Consolidados'!AO193</f>
        <v>#N/A</v>
      </c>
      <c r="K314" s="85" t="e">
        <f>'Activos Consolidados'!AP193</f>
        <v>#N/A</v>
      </c>
      <c r="L314" s="85" t="e">
        <f>'Activos Consolidados'!AQ193</f>
        <v>#N/A</v>
      </c>
      <c r="M314" s="85" t="str">
        <f>'Activos Consolidados'!Z193</f>
        <v>NO APLICA</v>
      </c>
      <c r="N314" s="84">
        <f>IF('Activos Consolidados'!AC193="","",'Activos Consolidados'!AC193)</f>
        <v>45058</v>
      </c>
      <c r="O314" s="161">
        <f>'Activos Consolidados'!AA193</f>
        <v>45657</v>
      </c>
      <c r="P314" t="str">
        <f>'Activos Consolidados'!F193</f>
        <v>SOFTWARE</v>
      </c>
    </row>
    <row r="315" spans="1:16" ht="24.75" hidden="1" customHeight="1" x14ac:dyDescent="0.25">
      <c r="A315" s="85" t="str">
        <f>'Activos Consolidados'!G194</f>
        <v>N/A</v>
      </c>
      <c r="B315" s="85" t="str">
        <f>'Activos Consolidados'!H194</f>
        <v>Modulo de Ubicación Física de Expedientes</v>
      </c>
      <c r="C315" s="85" t="str">
        <f>'Activos Consolidados'!I194</f>
        <v>Módulo que contiene la administración de las cajas y carpetas existentes en el archivo central de la entidad (análogo).</v>
      </c>
      <c r="D315" s="85" t="str">
        <f>'Activos Consolidados'!J194</f>
        <v>CASTELLANO</v>
      </c>
      <c r="E315" s="85" t="str">
        <f>'Activos Consolidados'!K194</f>
        <v>ELECTRÓNICO</v>
      </c>
      <c r="F315" s="86">
        <f>IF('Activos Consolidados'!P194="","",'Activos Consolidados'!P194)</f>
        <v>42370</v>
      </c>
      <c r="G315" s="85" t="str">
        <f>'Activos Consolidados'!R194</f>
        <v>SECRETARÍA GENERAL</v>
      </c>
      <c r="H315" s="85" t="str">
        <f>'Activos Consolidados'!S194</f>
        <v>GESTIÓN DOCUMENTAL</v>
      </c>
      <c r="I315" s="85" t="str">
        <f>'Activos Consolidados'!AN194</f>
        <v>2) INFORMACIÓN PÚBLICA CLASIFICADA</v>
      </c>
      <c r="J315" s="85" t="e">
        <f>'Activos Consolidados'!AO194</f>
        <v>#N/A</v>
      </c>
      <c r="K315" s="85" t="e">
        <f>'Activos Consolidados'!AP194</f>
        <v>#N/A</v>
      </c>
      <c r="L315" s="85" t="e">
        <f>'Activos Consolidados'!AQ194</f>
        <v>#N/A</v>
      </c>
      <c r="M315" s="85" t="str">
        <f>'Activos Consolidados'!Z194</f>
        <v>NO APLICA</v>
      </c>
      <c r="N315" s="84">
        <f>IF('Activos Consolidados'!AC194="","",'Activos Consolidados'!AC194)</f>
        <v>45058</v>
      </c>
      <c r="O315" s="161">
        <f>'Activos Consolidados'!AA194</f>
        <v>45657</v>
      </c>
      <c r="P315" t="str">
        <f>'Activos Consolidados'!F194</f>
        <v>SOFTWARE</v>
      </c>
    </row>
    <row r="316" spans="1:16" ht="24.75" hidden="1" customHeight="1" x14ac:dyDescent="0.25">
      <c r="A316" s="85" t="str">
        <f>'Activos Consolidados'!G195</f>
        <v>N/A</v>
      </c>
      <c r="B316" s="85" t="str">
        <f>'Activos Consolidados'!H195</f>
        <v>Módulo de Descripción Archivística</v>
      </c>
      <c r="C316" s="85" t="str">
        <f>'Activos Consolidados'!I195</f>
        <v>Módulo que contiene los campos de descripción normalizada para documentos de transferencia documental secundaria.</v>
      </c>
      <c r="D316" s="85" t="str">
        <f>'Activos Consolidados'!J195</f>
        <v>CASTELLANO</v>
      </c>
      <c r="E316" s="85" t="str">
        <f>'Activos Consolidados'!K195</f>
        <v>ELECTRÓNICO</v>
      </c>
      <c r="F316" s="86">
        <f>IF('Activos Consolidados'!P195="","",'Activos Consolidados'!P195)</f>
        <v>42370</v>
      </c>
      <c r="G316" s="85" t="str">
        <f>'Activos Consolidados'!R195</f>
        <v>SECRETARÍA GENERAL</v>
      </c>
      <c r="H316" s="85" t="str">
        <f>'Activos Consolidados'!S195</f>
        <v>GESTIÓN DOCUMENTAL</v>
      </c>
      <c r="I316" s="85" t="str">
        <f>'Activos Consolidados'!AN195</f>
        <v>2) INFORMACIÓN PÚBLICA CLASIFICADA</v>
      </c>
      <c r="J316" s="85" t="e">
        <f>'Activos Consolidados'!AO195</f>
        <v>#N/A</v>
      </c>
      <c r="K316" s="85" t="e">
        <f>'Activos Consolidados'!AP195</f>
        <v>#N/A</v>
      </c>
      <c r="L316" s="85" t="e">
        <f>'Activos Consolidados'!AQ195</f>
        <v>#N/A</v>
      </c>
      <c r="M316" s="85" t="str">
        <f>'Activos Consolidados'!Z195</f>
        <v>NO APLICA</v>
      </c>
      <c r="N316" s="84">
        <f>IF('Activos Consolidados'!AC195="","",'Activos Consolidados'!AC195)</f>
        <v>45058</v>
      </c>
      <c r="O316" s="161">
        <f>'Activos Consolidados'!AA195</f>
        <v>45657</v>
      </c>
      <c r="P316" t="str">
        <f>'Activos Consolidados'!F195</f>
        <v>SOFTWARE</v>
      </c>
    </row>
    <row r="317" spans="1:16" ht="24.75" hidden="1" customHeight="1" x14ac:dyDescent="0.25">
      <c r="A317" s="85" t="str">
        <f>'Activos Consolidados'!G196</f>
        <v>N/A</v>
      </c>
      <c r="B317" s="85" t="str">
        <f>'Activos Consolidados'!H196</f>
        <v>Modulo de Transferencias Primarias - Archivo Centralizado</v>
      </c>
      <c r="C317" s="85" t="str">
        <f>'Activos Consolidados'!I196</f>
        <v>Módulo que permite el alistamiento de las transferencias documentales primarias al archivo central</v>
      </c>
      <c r="D317" s="85" t="str">
        <f>'Activos Consolidados'!J196</f>
        <v>CASTELLANO</v>
      </c>
      <c r="E317" s="85" t="str">
        <f>'Activos Consolidados'!K196</f>
        <v>ELECTRÓNICO</v>
      </c>
      <c r="F317" s="86">
        <f>IF('Activos Consolidados'!P196="","",'Activos Consolidados'!P196)</f>
        <v>42370</v>
      </c>
      <c r="G317" s="85" t="str">
        <f>'Activos Consolidados'!R196</f>
        <v>SECRETARÍA GENERAL</v>
      </c>
      <c r="H317" s="85" t="str">
        <f>'Activos Consolidados'!S196</f>
        <v>GESTIÓN DOCUMENTAL</v>
      </c>
      <c r="I317" s="85" t="str">
        <f>'Activos Consolidados'!AN196</f>
        <v>2) INFORMACIÓN PÚBLICA CLASIFICADA</v>
      </c>
      <c r="J317" s="85" t="e">
        <f>'Activos Consolidados'!AO196</f>
        <v>#N/A</v>
      </c>
      <c r="K317" s="85" t="e">
        <f>'Activos Consolidados'!AP196</f>
        <v>#N/A</v>
      </c>
      <c r="L317" s="85" t="e">
        <f>'Activos Consolidados'!AQ196</f>
        <v>#N/A</v>
      </c>
      <c r="M317" s="85" t="str">
        <f>'Activos Consolidados'!Z196</f>
        <v>NO APLICA</v>
      </c>
      <c r="N317" s="84">
        <f>IF('Activos Consolidados'!AC196="","",'Activos Consolidados'!AC196)</f>
        <v>45058</v>
      </c>
      <c r="O317" s="161">
        <f>'Activos Consolidados'!AA196</f>
        <v>45657</v>
      </c>
      <c r="P317" t="str">
        <f>'Activos Consolidados'!F196</f>
        <v>SOFTWARE</v>
      </c>
    </row>
    <row r="318" spans="1:16" ht="24.75" customHeight="1" x14ac:dyDescent="0.25">
      <c r="A318" s="85" t="str">
        <f>'Activos Consolidados'!G200</f>
        <v xml:space="preserve">NOTICIAS SITIO WEB </v>
      </c>
      <c r="B318" s="85" t="str">
        <f>'Activos Consolidados'!H200</f>
        <v xml:space="preserve">NOTICIAS SITIO WEB </v>
      </c>
      <c r="C318" s="85" t="str">
        <f>'Activos Consolidados'!I200</f>
        <v>Publicación de noticias sobre eventos, actividades y avances logrados por la entidad en el desarrollo de su misionalidad o de relevancia para el sector agropecuario. Allí se publican noticias a medida que van surgiendo.</v>
      </c>
      <c r="D318" s="85" t="str">
        <f>'Activos Consolidados'!J200</f>
        <v>CASTELLANO</v>
      </c>
      <c r="E318" s="85" t="str">
        <f>'Activos Consolidados'!K200</f>
        <v>ELECTRÓNICO</v>
      </c>
      <c r="F318" s="86">
        <f>IF('Activos Consolidados'!P200="","",'Activos Consolidados'!P200)</f>
        <v>41913</v>
      </c>
      <c r="G318" s="85" t="str">
        <f>'Activos Consolidados'!R200</f>
        <v xml:space="preserve">GESTIÓN DEL CONOCIMIENTO Y COMUNICACIONES </v>
      </c>
      <c r="H318" s="85" t="str">
        <f>'Activos Consolidados'!S200</f>
        <v>GESTIÓN DEL CONOCIMIENTO Y COMUNICACIONES 
GESTIÓN DOCUMENTAL</v>
      </c>
      <c r="I318" s="85" t="str">
        <f>'Activos Consolidados'!AN200</f>
        <v>1) INFORMACIÓN PÚBLICA</v>
      </c>
      <c r="J318" s="85" t="str">
        <f>'Activos Consolidados'!AO200</f>
        <v>LEY 527 ARTÍCULO 27 Y 28
ARTÍCULO  27. "TODAS LAS PERSONAS TIENEN DERECHO A CONSULTAR LOS DOCUMENTOS DE ARCHIVOS PÚBLICOS Y A QUE SE LES EXPIDA COPIA DE LOS MISMOS, SIEMPRE QUE DICHOS DOCUMENTOS NO TENGAN CARÁCTER RESERVADO CONFORME A LA CONSTITUCIÓN O A LA LEY."</v>
      </c>
      <c r="K318" s="85" t="str">
        <f>'Activos Consolidados'!AP200</f>
        <v>LEY 527 ARTÍCULO 27 Y 28
ARTÍCULO  27. "TODAS LAS PERSONAS TIENEN DERECHO A CONSULTAR LOS DOCUMENTOS DE ARCHIVOS PÚBLICOS Y A QUE SE LES EXPIDA COPIA DE LOS MISMOS, SIEMPRE QUE DICHOS DOCUMENTOS NO TENGAN CARÁCTER RESERVADO CONFORME A LA CONSTITUCIÓN O A LA LEY."</v>
      </c>
      <c r="L318" s="85" t="str">
        <f>'Activos Consolidados'!AQ200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18" s="85" t="str">
        <f>'Activos Consolidados'!Z200</f>
        <v>NO APLICA</v>
      </c>
      <c r="N318" s="84">
        <f>IF('Activos Consolidados'!AC200="","",'Activos Consolidados'!AC200)</f>
        <v>45266</v>
      </c>
      <c r="O318" s="161">
        <f>'Activos Consolidados'!AA200</f>
        <v>45657</v>
      </c>
      <c r="P318" t="str">
        <f>'Activos Consolidados'!F200</f>
        <v>INFORMACIÓN</v>
      </c>
    </row>
    <row r="319" spans="1:16" ht="24.75" customHeight="1" x14ac:dyDescent="0.25">
      <c r="A319" s="85" t="e">
        <f>'Activos Consolidados'!#REF!</f>
        <v>#REF!</v>
      </c>
      <c r="B319" s="85" t="e">
        <f>'Activos Consolidados'!#REF!</f>
        <v>#REF!</v>
      </c>
      <c r="C319" s="85" t="e">
        <f>'Activos Consolidados'!#REF!</f>
        <v>#REF!</v>
      </c>
      <c r="D319" s="85" t="e">
        <f>'Activos Consolidados'!#REF!</f>
        <v>#REF!</v>
      </c>
      <c r="E319" s="85" t="e">
        <f>'Activos Consolidados'!#REF!</f>
        <v>#REF!</v>
      </c>
      <c r="F319" s="86" t="e">
        <f>IF('Activos Consolidados'!#REF!="","",'Activos Consolidados'!#REF!)</f>
        <v>#REF!</v>
      </c>
      <c r="G319" s="85" t="e">
        <f>'Activos Consolidados'!#REF!</f>
        <v>#REF!</v>
      </c>
      <c r="H319" s="85" t="e">
        <f>'Activos Consolidados'!#REF!</f>
        <v>#REF!</v>
      </c>
      <c r="I319" s="85" t="e">
        <f>'Activos Consolidados'!#REF!</f>
        <v>#REF!</v>
      </c>
      <c r="J319" s="85" t="e">
        <f>'Activos Consolidados'!#REF!</f>
        <v>#REF!</v>
      </c>
      <c r="K319" s="85" t="e">
        <f>'Activos Consolidados'!#REF!</f>
        <v>#REF!</v>
      </c>
      <c r="L319" s="85" t="e">
        <f>'Activos Consolidados'!#REF!</f>
        <v>#REF!</v>
      </c>
      <c r="M319" s="85" t="e">
        <f>'Activos Consolidados'!#REF!</f>
        <v>#REF!</v>
      </c>
      <c r="N319" s="84" t="e">
        <f>IF('Activos Consolidados'!#REF!="","",'Activos Consolidados'!#REF!)</f>
        <v>#REF!</v>
      </c>
      <c r="O319" s="161" t="e">
        <f>'Activos Consolidados'!#REF!</f>
        <v>#REF!</v>
      </c>
      <c r="P319" t="e">
        <f>'Activos Consolidados'!#REF!</f>
        <v>#REF!</v>
      </c>
    </row>
    <row r="320" spans="1:16" ht="24.75" customHeight="1" x14ac:dyDescent="0.25">
      <c r="A320" s="85" t="e">
        <f>'Activos Consolidados'!#REF!</f>
        <v>#REF!</v>
      </c>
      <c r="B320" s="85" t="e">
        <f>'Activos Consolidados'!#REF!</f>
        <v>#REF!</v>
      </c>
      <c r="C320" s="85" t="e">
        <f>'Activos Consolidados'!#REF!</f>
        <v>#REF!</v>
      </c>
      <c r="D320" s="85" t="e">
        <f>'Activos Consolidados'!#REF!</f>
        <v>#REF!</v>
      </c>
      <c r="E320" s="85" t="e">
        <f>'Activos Consolidados'!#REF!</f>
        <v>#REF!</v>
      </c>
      <c r="F320" s="86" t="e">
        <f>IF('Activos Consolidados'!#REF!="","",'Activos Consolidados'!#REF!)</f>
        <v>#REF!</v>
      </c>
      <c r="G320" s="85" t="e">
        <f>'Activos Consolidados'!#REF!</f>
        <v>#REF!</v>
      </c>
      <c r="H320" s="85" t="e">
        <f>'Activos Consolidados'!#REF!</f>
        <v>#REF!</v>
      </c>
      <c r="I320" s="85" t="e">
        <f>'Activos Consolidados'!#REF!</f>
        <v>#REF!</v>
      </c>
      <c r="J320" s="85" t="e">
        <f>'Activos Consolidados'!#REF!</f>
        <v>#REF!</v>
      </c>
      <c r="K320" s="85" t="e">
        <f>'Activos Consolidados'!#REF!</f>
        <v>#REF!</v>
      </c>
      <c r="L320" s="85" t="e">
        <f>'Activos Consolidados'!#REF!</f>
        <v>#REF!</v>
      </c>
      <c r="M320" s="85" t="e">
        <f>'Activos Consolidados'!#REF!</f>
        <v>#REF!</v>
      </c>
      <c r="N320" s="84" t="e">
        <f>IF('Activos Consolidados'!#REF!="","",'Activos Consolidados'!#REF!)</f>
        <v>#REF!</v>
      </c>
      <c r="O320" s="161" t="e">
        <f>'Activos Consolidados'!#REF!</f>
        <v>#REF!</v>
      </c>
      <c r="P320" t="e">
        <f>'Activos Consolidados'!#REF!</f>
        <v>#REF!</v>
      </c>
    </row>
    <row r="321" spans="1:16" ht="24.75" customHeight="1" x14ac:dyDescent="0.25">
      <c r="A321" s="85" t="e">
        <f>'Activos Consolidados'!#REF!</f>
        <v>#REF!</v>
      </c>
      <c r="B321" s="85" t="e">
        <f>'Activos Consolidados'!#REF!</f>
        <v>#REF!</v>
      </c>
      <c r="C321" s="85" t="e">
        <f>'Activos Consolidados'!#REF!</f>
        <v>#REF!</v>
      </c>
      <c r="D321" s="85" t="e">
        <f>'Activos Consolidados'!#REF!</f>
        <v>#REF!</v>
      </c>
      <c r="E321" s="85" t="e">
        <f>'Activos Consolidados'!#REF!</f>
        <v>#REF!</v>
      </c>
      <c r="F321" s="86" t="e">
        <f>IF('Activos Consolidados'!#REF!="","",'Activos Consolidados'!#REF!)</f>
        <v>#REF!</v>
      </c>
      <c r="G321" s="85" t="e">
        <f>'Activos Consolidados'!#REF!</f>
        <v>#REF!</v>
      </c>
      <c r="H321" s="85" t="e">
        <f>'Activos Consolidados'!#REF!</f>
        <v>#REF!</v>
      </c>
      <c r="I321" s="85" t="e">
        <f>'Activos Consolidados'!#REF!</f>
        <v>#REF!</v>
      </c>
      <c r="J321" s="85" t="e">
        <f>'Activos Consolidados'!#REF!</f>
        <v>#REF!</v>
      </c>
      <c r="K321" s="85" t="e">
        <f>'Activos Consolidados'!#REF!</f>
        <v>#REF!</v>
      </c>
      <c r="L321" s="85" t="e">
        <f>'Activos Consolidados'!#REF!</f>
        <v>#REF!</v>
      </c>
      <c r="M321" s="85" t="e">
        <f>'Activos Consolidados'!#REF!</f>
        <v>#REF!</v>
      </c>
      <c r="N321" s="84" t="e">
        <f>IF('Activos Consolidados'!#REF!="","",'Activos Consolidados'!#REF!)</f>
        <v>#REF!</v>
      </c>
      <c r="O321" s="161" t="e">
        <f>'Activos Consolidados'!#REF!</f>
        <v>#REF!</v>
      </c>
      <c r="P321" t="e">
        <f>'Activos Consolidados'!#REF!</f>
        <v>#REF!</v>
      </c>
    </row>
    <row r="322" spans="1:16" ht="24.75" customHeight="1" x14ac:dyDescent="0.25">
      <c r="A322" s="85" t="e">
        <f>'Activos Consolidados'!#REF!</f>
        <v>#REF!</v>
      </c>
      <c r="B322" s="85" t="e">
        <f>'Activos Consolidados'!#REF!</f>
        <v>#REF!</v>
      </c>
      <c r="C322" s="85" t="e">
        <f>'Activos Consolidados'!#REF!</f>
        <v>#REF!</v>
      </c>
      <c r="D322" s="85" t="e">
        <f>'Activos Consolidados'!#REF!</f>
        <v>#REF!</v>
      </c>
      <c r="E322" s="85" t="e">
        <f>'Activos Consolidados'!#REF!</f>
        <v>#REF!</v>
      </c>
      <c r="F322" s="86" t="e">
        <f>IF('Activos Consolidados'!#REF!="","",'Activos Consolidados'!#REF!)</f>
        <v>#REF!</v>
      </c>
      <c r="G322" s="85" t="e">
        <f>'Activos Consolidados'!#REF!</f>
        <v>#REF!</v>
      </c>
      <c r="H322" s="85" t="e">
        <f>'Activos Consolidados'!#REF!</f>
        <v>#REF!</v>
      </c>
      <c r="I322" s="85" t="e">
        <f>'Activos Consolidados'!#REF!</f>
        <v>#REF!</v>
      </c>
      <c r="J322" s="85" t="e">
        <f>'Activos Consolidados'!#REF!</f>
        <v>#REF!</v>
      </c>
      <c r="K322" s="85" t="e">
        <f>'Activos Consolidados'!#REF!</f>
        <v>#REF!</v>
      </c>
      <c r="L322" s="85" t="e">
        <f>'Activos Consolidados'!#REF!</f>
        <v>#REF!</v>
      </c>
      <c r="M322" s="85" t="e">
        <f>'Activos Consolidados'!#REF!</f>
        <v>#REF!</v>
      </c>
      <c r="N322" s="84" t="e">
        <f>IF('Activos Consolidados'!#REF!="","",'Activos Consolidados'!#REF!)</f>
        <v>#REF!</v>
      </c>
      <c r="O322" s="161" t="e">
        <f>'Activos Consolidados'!#REF!</f>
        <v>#REF!</v>
      </c>
      <c r="P322" t="e">
        <f>'Activos Consolidados'!#REF!</f>
        <v>#REF!</v>
      </c>
    </row>
    <row r="323" spans="1:16" ht="24.75" customHeight="1" x14ac:dyDescent="0.25">
      <c r="A323" s="85" t="e">
        <f>'Activos Consolidados'!#REF!</f>
        <v>#REF!</v>
      </c>
      <c r="B323" s="85" t="e">
        <f>'Activos Consolidados'!#REF!</f>
        <v>#REF!</v>
      </c>
      <c r="C323" s="85" t="e">
        <f>'Activos Consolidados'!#REF!</f>
        <v>#REF!</v>
      </c>
      <c r="D323" s="85" t="e">
        <f>'Activos Consolidados'!#REF!</f>
        <v>#REF!</v>
      </c>
      <c r="E323" s="85" t="e">
        <f>'Activos Consolidados'!#REF!</f>
        <v>#REF!</v>
      </c>
      <c r="F323" s="86" t="e">
        <f>IF('Activos Consolidados'!#REF!="","",'Activos Consolidados'!#REF!)</f>
        <v>#REF!</v>
      </c>
      <c r="G323" s="85" t="e">
        <f>'Activos Consolidados'!#REF!</f>
        <v>#REF!</v>
      </c>
      <c r="H323" s="85" t="e">
        <f>'Activos Consolidados'!#REF!</f>
        <v>#REF!</v>
      </c>
      <c r="I323" s="85" t="e">
        <f>'Activos Consolidados'!#REF!</f>
        <v>#REF!</v>
      </c>
      <c r="J323" s="85" t="e">
        <f>'Activos Consolidados'!#REF!</f>
        <v>#REF!</v>
      </c>
      <c r="K323" s="85" t="e">
        <f>'Activos Consolidados'!#REF!</f>
        <v>#REF!</v>
      </c>
      <c r="L323" s="85" t="e">
        <f>'Activos Consolidados'!#REF!</f>
        <v>#REF!</v>
      </c>
      <c r="M323" s="85" t="e">
        <f>'Activos Consolidados'!#REF!</f>
        <v>#REF!</v>
      </c>
      <c r="N323" s="84" t="e">
        <f>IF('Activos Consolidados'!#REF!="","",'Activos Consolidados'!#REF!)</f>
        <v>#REF!</v>
      </c>
      <c r="O323" s="161" t="e">
        <f>'Activos Consolidados'!#REF!</f>
        <v>#REF!</v>
      </c>
      <c r="P323" t="e">
        <f>'Activos Consolidados'!#REF!</f>
        <v>#REF!</v>
      </c>
    </row>
    <row r="324" spans="1:16" ht="24.75" customHeight="1" x14ac:dyDescent="0.25">
      <c r="A324" s="85" t="e">
        <f>'Activos Consolidados'!#REF!</f>
        <v>#REF!</v>
      </c>
      <c r="B324" s="85" t="e">
        <f>'Activos Consolidados'!#REF!</f>
        <v>#REF!</v>
      </c>
      <c r="C324" s="85" t="e">
        <f>'Activos Consolidados'!#REF!</f>
        <v>#REF!</v>
      </c>
      <c r="D324" s="85" t="e">
        <f>'Activos Consolidados'!#REF!</f>
        <v>#REF!</v>
      </c>
      <c r="E324" s="85" t="e">
        <f>'Activos Consolidados'!#REF!</f>
        <v>#REF!</v>
      </c>
      <c r="F324" s="86" t="e">
        <f>IF('Activos Consolidados'!#REF!="","",'Activos Consolidados'!#REF!)</f>
        <v>#REF!</v>
      </c>
      <c r="G324" s="85" t="e">
        <f>'Activos Consolidados'!#REF!</f>
        <v>#REF!</v>
      </c>
      <c r="H324" s="85" t="e">
        <f>'Activos Consolidados'!#REF!</f>
        <v>#REF!</v>
      </c>
      <c r="I324" s="85" t="e">
        <f>'Activos Consolidados'!#REF!</f>
        <v>#REF!</v>
      </c>
      <c r="J324" s="85" t="e">
        <f>'Activos Consolidados'!#REF!</f>
        <v>#REF!</v>
      </c>
      <c r="K324" s="85" t="e">
        <f>'Activos Consolidados'!#REF!</f>
        <v>#REF!</v>
      </c>
      <c r="L324" s="85" t="e">
        <f>'Activos Consolidados'!#REF!</f>
        <v>#REF!</v>
      </c>
      <c r="M324" s="85" t="e">
        <f>'Activos Consolidados'!#REF!</f>
        <v>#REF!</v>
      </c>
      <c r="N324" s="84" t="e">
        <f>IF('Activos Consolidados'!#REF!="","",'Activos Consolidados'!#REF!)</f>
        <v>#REF!</v>
      </c>
      <c r="O324" s="161" t="e">
        <f>'Activos Consolidados'!#REF!</f>
        <v>#REF!</v>
      </c>
      <c r="P324" t="e">
        <f>'Activos Consolidados'!#REF!</f>
        <v>#REF!</v>
      </c>
    </row>
    <row r="325" spans="1:16" ht="24.75" customHeight="1" x14ac:dyDescent="0.25">
      <c r="A325" s="85" t="e">
        <f>'Activos Consolidados'!#REF!</f>
        <v>#REF!</v>
      </c>
      <c r="B325" s="85" t="e">
        <f>'Activos Consolidados'!#REF!</f>
        <v>#REF!</v>
      </c>
      <c r="C325" s="85" t="e">
        <f>'Activos Consolidados'!#REF!</f>
        <v>#REF!</v>
      </c>
      <c r="D325" s="85" t="e">
        <f>'Activos Consolidados'!#REF!</f>
        <v>#REF!</v>
      </c>
      <c r="E325" s="85" t="e">
        <f>'Activos Consolidados'!#REF!</f>
        <v>#REF!</v>
      </c>
      <c r="F325" s="86" t="e">
        <f>IF('Activos Consolidados'!#REF!="","",'Activos Consolidados'!#REF!)</f>
        <v>#REF!</v>
      </c>
      <c r="G325" s="85" t="e">
        <f>'Activos Consolidados'!#REF!</f>
        <v>#REF!</v>
      </c>
      <c r="H325" s="85" t="e">
        <f>'Activos Consolidados'!#REF!</f>
        <v>#REF!</v>
      </c>
      <c r="I325" s="85" t="e">
        <f>'Activos Consolidados'!#REF!</f>
        <v>#REF!</v>
      </c>
      <c r="J325" s="85" t="e">
        <f>'Activos Consolidados'!#REF!</f>
        <v>#REF!</v>
      </c>
      <c r="K325" s="85" t="e">
        <f>'Activos Consolidados'!#REF!</f>
        <v>#REF!</v>
      </c>
      <c r="L325" s="85" t="e">
        <f>'Activos Consolidados'!#REF!</f>
        <v>#REF!</v>
      </c>
      <c r="M325" s="85" t="e">
        <f>'Activos Consolidados'!#REF!</f>
        <v>#REF!</v>
      </c>
      <c r="N325" s="84" t="e">
        <f>IF('Activos Consolidados'!#REF!="","",'Activos Consolidados'!#REF!)</f>
        <v>#REF!</v>
      </c>
      <c r="O325" s="161" t="e">
        <f>'Activos Consolidados'!#REF!</f>
        <v>#REF!</v>
      </c>
      <c r="P325" t="e">
        <f>'Activos Consolidados'!#REF!</f>
        <v>#REF!</v>
      </c>
    </row>
    <row r="326" spans="1:16" ht="24.75" customHeight="1" x14ac:dyDescent="0.25">
      <c r="A326" s="85" t="e">
        <f>'Activos Consolidados'!#REF!</f>
        <v>#REF!</v>
      </c>
      <c r="B326" s="85" t="e">
        <f>'Activos Consolidados'!#REF!</f>
        <v>#REF!</v>
      </c>
      <c r="C326" s="85" t="e">
        <f>'Activos Consolidados'!#REF!</f>
        <v>#REF!</v>
      </c>
      <c r="D326" s="85" t="e">
        <f>'Activos Consolidados'!#REF!</f>
        <v>#REF!</v>
      </c>
      <c r="E326" s="85" t="e">
        <f>'Activos Consolidados'!#REF!</f>
        <v>#REF!</v>
      </c>
      <c r="F326" s="86" t="e">
        <f>IF('Activos Consolidados'!#REF!="","",'Activos Consolidados'!#REF!)</f>
        <v>#REF!</v>
      </c>
      <c r="G326" s="85" t="e">
        <f>'Activos Consolidados'!#REF!</f>
        <v>#REF!</v>
      </c>
      <c r="H326" s="85" t="e">
        <f>'Activos Consolidados'!#REF!</f>
        <v>#REF!</v>
      </c>
      <c r="I326" s="85" t="e">
        <f>'Activos Consolidados'!#REF!</f>
        <v>#REF!</v>
      </c>
      <c r="J326" s="85" t="e">
        <f>'Activos Consolidados'!#REF!</f>
        <v>#REF!</v>
      </c>
      <c r="K326" s="85" t="e">
        <f>'Activos Consolidados'!#REF!</f>
        <v>#REF!</v>
      </c>
      <c r="L326" s="85" t="e">
        <f>'Activos Consolidados'!#REF!</f>
        <v>#REF!</v>
      </c>
      <c r="M326" s="85" t="e">
        <f>'Activos Consolidados'!#REF!</f>
        <v>#REF!</v>
      </c>
      <c r="N326" s="84" t="e">
        <f>IF('Activos Consolidados'!#REF!="","",'Activos Consolidados'!#REF!)</f>
        <v>#REF!</v>
      </c>
      <c r="O326" s="161" t="e">
        <f>'Activos Consolidados'!#REF!</f>
        <v>#REF!</v>
      </c>
      <c r="P326" t="e">
        <f>'Activos Consolidados'!#REF!</f>
        <v>#REF!</v>
      </c>
    </row>
    <row r="327" spans="1:16" ht="24.75" customHeight="1" x14ac:dyDescent="0.25">
      <c r="A327" s="85" t="e">
        <f>'Activos Consolidados'!#REF!</f>
        <v>#REF!</v>
      </c>
      <c r="B327" s="85" t="e">
        <f>'Activos Consolidados'!#REF!</f>
        <v>#REF!</v>
      </c>
      <c r="C327" s="85" t="e">
        <f>'Activos Consolidados'!#REF!</f>
        <v>#REF!</v>
      </c>
      <c r="D327" s="85" t="e">
        <f>'Activos Consolidados'!#REF!</f>
        <v>#REF!</v>
      </c>
      <c r="E327" s="85" t="e">
        <f>'Activos Consolidados'!#REF!</f>
        <v>#REF!</v>
      </c>
      <c r="F327" s="86" t="e">
        <f>IF('Activos Consolidados'!#REF!="","",'Activos Consolidados'!#REF!)</f>
        <v>#REF!</v>
      </c>
      <c r="G327" s="85" t="e">
        <f>'Activos Consolidados'!#REF!</f>
        <v>#REF!</v>
      </c>
      <c r="H327" s="85" t="e">
        <f>'Activos Consolidados'!#REF!</f>
        <v>#REF!</v>
      </c>
      <c r="I327" s="85" t="e">
        <f>'Activos Consolidados'!#REF!</f>
        <v>#REF!</v>
      </c>
      <c r="J327" s="85" t="e">
        <f>'Activos Consolidados'!#REF!</f>
        <v>#REF!</v>
      </c>
      <c r="K327" s="85" t="e">
        <f>'Activos Consolidados'!#REF!</f>
        <v>#REF!</v>
      </c>
      <c r="L327" s="85" t="e">
        <f>'Activos Consolidados'!#REF!</f>
        <v>#REF!</v>
      </c>
      <c r="M327" s="85" t="e">
        <f>'Activos Consolidados'!#REF!</f>
        <v>#REF!</v>
      </c>
      <c r="N327" s="84" t="e">
        <f>IF('Activos Consolidados'!#REF!="","",'Activos Consolidados'!#REF!)</f>
        <v>#REF!</v>
      </c>
      <c r="O327" s="161" t="e">
        <f>'Activos Consolidados'!#REF!</f>
        <v>#REF!</v>
      </c>
      <c r="P327" t="e">
        <f>'Activos Consolidados'!#REF!</f>
        <v>#REF!</v>
      </c>
    </row>
    <row r="328" spans="1:16" ht="24.75" customHeight="1" x14ac:dyDescent="0.25">
      <c r="A328" s="85" t="e">
        <f>'Activos Consolidados'!#REF!</f>
        <v>#REF!</v>
      </c>
      <c r="B328" s="85" t="e">
        <f>'Activos Consolidados'!#REF!</f>
        <v>#REF!</v>
      </c>
      <c r="C328" s="85" t="e">
        <f>'Activos Consolidados'!#REF!</f>
        <v>#REF!</v>
      </c>
      <c r="D328" s="85" t="e">
        <f>'Activos Consolidados'!#REF!</f>
        <v>#REF!</v>
      </c>
      <c r="E328" s="85" t="e">
        <f>'Activos Consolidados'!#REF!</f>
        <v>#REF!</v>
      </c>
      <c r="F328" s="86" t="e">
        <f>IF('Activos Consolidados'!#REF!="","",'Activos Consolidados'!#REF!)</f>
        <v>#REF!</v>
      </c>
      <c r="G328" s="85" t="e">
        <f>'Activos Consolidados'!#REF!</f>
        <v>#REF!</v>
      </c>
      <c r="H328" s="85" t="e">
        <f>'Activos Consolidados'!#REF!</f>
        <v>#REF!</v>
      </c>
      <c r="I328" s="85" t="e">
        <f>'Activos Consolidados'!#REF!</f>
        <v>#REF!</v>
      </c>
      <c r="J328" s="85" t="e">
        <f>'Activos Consolidados'!#REF!</f>
        <v>#REF!</v>
      </c>
      <c r="K328" s="85" t="e">
        <f>'Activos Consolidados'!#REF!</f>
        <v>#REF!</v>
      </c>
      <c r="L328" s="85" t="e">
        <f>'Activos Consolidados'!#REF!</f>
        <v>#REF!</v>
      </c>
      <c r="M328" s="85" t="e">
        <f>'Activos Consolidados'!#REF!</f>
        <v>#REF!</v>
      </c>
      <c r="N328" s="84" t="e">
        <f>IF('Activos Consolidados'!#REF!="","",'Activos Consolidados'!#REF!)</f>
        <v>#REF!</v>
      </c>
      <c r="O328" s="161" t="e">
        <f>'Activos Consolidados'!#REF!</f>
        <v>#REF!</v>
      </c>
      <c r="P328" t="e">
        <f>'Activos Consolidados'!#REF!</f>
        <v>#REF!</v>
      </c>
    </row>
    <row r="329" spans="1:16" ht="24.75" customHeight="1" x14ac:dyDescent="0.25">
      <c r="A329" s="85" t="e">
        <f>'Activos Consolidados'!#REF!</f>
        <v>#REF!</v>
      </c>
      <c r="B329" s="85" t="e">
        <f>'Activos Consolidados'!#REF!</f>
        <v>#REF!</v>
      </c>
      <c r="C329" s="85" t="e">
        <f>'Activos Consolidados'!#REF!</f>
        <v>#REF!</v>
      </c>
      <c r="D329" s="85" t="e">
        <f>'Activos Consolidados'!#REF!</f>
        <v>#REF!</v>
      </c>
      <c r="E329" s="85" t="e">
        <f>'Activos Consolidados'!#REF!</f>
        <v>#REF!</v>
      </c>
      <c r="F329" s="86" t="e">
        <f>IF('Activos Consolidados'!#REF!="","",'Activos Consolidados'!#REF!)</f>
        <v>#REF!</v>
      </c>
      <c r="G329" s="85" t="e">
        <f>'Activos Consolidados'!#REF!</f>
        <v>#REF!</v>
      </c>
      <c r="H329" s="85" t="e">
        <f>'Activos Consolidados'!#REF!</f>
        <v>#REF!</v>
      </c>
      <c r="I329" s="85" t="e">
        <f>'Activos Consolidados'!#REF!</f>
        <v>#REF!</v>
      </c>
      <c r="J329" s="85" t="e">
        <f>'Activos Consolidados'!#REF!</f>
        <v>#REF!</v>
      </c>
      <c r="K329" s="85" t="e">
        <f>'Activos Consolidados'!#REF!</f>
        <v>#REF!</v>
      </c>
      <c r="L329" s="85" t="e">
        <f>'Activos Consolidados'!#REF!</f>
        <v>#REF!</v>
      </c>
      <c r="M329" s="85" t="e">
        <f>'Activos Consolidados'!#REF!</f>
        <v>#REF!</v>
      </c>
      <c r="N329" s="84" t="e">
        <f>IF('Activos Consolidados'!#REF!="","",'Activos Consolidados'!#REF!)</f>
        <v>#REF!</v>
      </c>
      <c r="O329" s="161" t="e">
        <f>'Activos Consolidados'!#REF!</f>
        <v>#REF!</v>
      </c>
      <c r="P329" t="e">
        <f>'Activos Consolidados'!#REF!</f>
        <v>#REF!</v>
      </c>
    </row>
    <row r="330" spans="1:16" ht="24.75" customHeight="1" x14ac:dyDescent="0.25">
      <c r="A330" s="85" t="e">
        <f>'Activos Consolidados'!#REF!</f>
        <v>#REF!</v>
      </c>
      <c r="B330" s="85" t="e">
        <f>'Activos Consolidados'!#REF!</f>
        <v>#REF!</v>
      </c>
      <c r="C330" s="85" t="e">
        <f>'Activos Consolidados'!#REF!</f>
        <v>#REF!</v>
      </c>
      <c r="D330" s="85" t="e">
        <f>'Activos Consolidados'!#REF!</f>
        <v>#REF!</v>
      </c>
      <c r="E330" s="85" t="e">
        <f>'Activos Consolidados'!#REF!</f>
        <v>#REF!</v>
      </c>
      <c r="F330" s="86" t="e">
        <f>IF('Activos Consolidados'!#REF!="","",'Activos Consolidados'!#REF!)</f>
        <v>#REF!</v>
      </c>
      <c r="G330" s="85" t="e">
        <f>'Activos Consolidados'!#REF!</f>
        <v>#REF!</v>
      </c>
      <c r="H330" s="85" t="e">
        <f>'Activos Consolidados'!#REF!</f>
        <v>#REF!</v>
      </c>
      <c r="I330" s="85" t="e">
        <f>'Activos Consolidados'!#REF!</f>
        <v>#REF!</v>
      </c>
      <c r="J330" s="85" t="e">
        <f>'Activos Consolidados'!#REF!</f>
        <v>#REF!</v>
      </c>
      <c r="K330" s="85" t="e">
        <f>'Activos Consolidados'!#REF!</f>
        <v>#REF!</v>
      </c>
      <c r="L330" s="85" t="e">
        <f>'Activos Consolidados'!#REF!</f>
        <v>#REF!</v>
      </c>
      <c r="M330" s="85" t="e">
        <f>'Activos Consolidados'!#REF!</f>
        <v>#REF!</v>
      </c>
      <c r="N330" s="84" t="e">
        <f>IF('Activos Consolidados'!#REF!="","",'Activos Consolidados'!#REF!)</f>
        <v>#REF!</v>
      </c>
      <c r="O330" s="161" t="e">
        <f>'Activos Consolidados'!#REF!</f>
        <v>#REF!</v>
      </c>
      <c r="P330" t="e">
        <f>'Activos Consolidados'!#REF!</f>
        <v>#REF!</v>
      </c>
    </row>
    <row r="331" spans="1:16" ht="24.75" customHeight="1" x14ac:dyDescent="0.25">
      <c r="A331" s="85" t="e">
        <f>'Activos Consolidados'!#REF!</f>
        <v>#REF!</v>
      </c>
      <c r="B331" s="85" t="e">
        <f>'Activos Consolidados'!#REF!</f>
        <v>#REF!</v>
      </c>
      <c r="C331" s="85" t="e">
        <f>'Activos Consolidados'!#REF!</f>
        <v>#REF!</v>
      </c>
      <c r="D331" s="85" t="e">
        <f>'Activos Consolidados'!#REF!</f>
        <v>#REF!</v>
      </c>
      <c r="E331" s="85" t="e">
        <f>'Activos Consolidados'!#REF!</f>
        <v>#REF!</v>
      </c>
      <c r="F331" s="86" t="e">
        <f>IF('Activos Consolidados'!#REF!="","",'Activos Consolidados'!#REF!)</f>
        <v>#REF!</v>
      </c>
      <c r="G331" s="85" t="e">
        <f>'Activos Consolidados'!#REF!</f>
        <v>#REF!</v>
      </c>
      <c r="H331" s="85" t="e">
        <f>'Activos Consolidados'!#REF!</f>
        <v>#REF!</v>
      </c>
      <c r="I331" s="85" t="e">
        <f>'Activos Consolidados'!#REF!</f>
        <v>#REF!</v>
      </c>
      <c r="J331" s="85" t="e">
        <f>'Activos Consolidados'!#REF!</f>
        <v>#REF!</v>
      </c>
      <c r="K331" s="85" t="e">
        <f>'Activos Consolidados'!#REF!</f>
        <v>#REF!</v>
      </c>
      <c r="L331" s="85" t="e">
        <f>'Activos Consolidados'!#REF!</f>
        <v>#REF!</v>
      </c>
      <c r="M331" s="85" t="e">
        <f>'Activos Consolidados'!#REF!</f>
        <v>#REF!</v>
      </c>
      <c r="N331" s="84" t="e">
        <f>IF('Activos Consolidados'!#REF!="","",'Activos Consolidados'!#REF!)</f>
        <v>#REF!</v>
      </c>
      <c r="O331" s="161" t="e">
        <f>'Activos Consolidados'!#REF!</f>
        <v>#REF!</v>
      </c>
      <c r="P331" t="e">
        <f>'Activos Consolidados'!#REF!</f>
        <v>#REF!</v>
      </c>
    </row>
    <row r="332" spans="1:16" ht="24.75" customHeight="1" x14ac:dyDescent="0.25">
      <c r="A332" s="85" t="e">
        <f>'Activos Consolidados'!#REF!</f>
        <v>#REF!</v>
      </c>
      <c r="B332" s="85" t="e">
        <f>'Activos Consolidados'!#REF!</f>
        <v>#REF!</v>
      </c>
      <c r="C332" s="85" t="e">
        <f>'Activos Consolidados'!#REF!</f>
        <v>#REF!</v>
      </c>
      <c r="D332" s="85" t="e">
        <f>'Activos Consolidados'!#REF!</f>
        <v>#REF!</v>
      </c>
      <c r="E332" s="85" t="e">
        <f>'Activos Consolidados'!#REF!</f>
        <v>#REF!</v>
      </c>
      <c r="F332" s="86" t="e">
        <f>IF('Activos Consolidados'!#REF!="","",'Activos Consolidados'!#REF!)</f>
        <v>#REF!</v>
      </c>
      <c r="G332" s="85" t="e">
        <f>'Activos Consolidados'!#REF!</f>
        <v>#REF!</v>
      </c>
      <c r="H332" s="85" t="e">
        <f>'Activos Consolidados'!#REF!</f>
        <v>#REF!</v>
      </c>
      <c r="I332" s="85" t="e">
        <f>'Activos Consolidados'!#REF!</f>
        <v>#REF!</v>
      </c>
      <c r="J332" s="85" t="e">
        <f>'Activos Consolidados'!#REF!</f>
        <v>#REF!</v>
      </c>
      <c r="K332" s="85" t="e">
        <f>'Activos Consolidados'!#REF!</f>
        <v>#REF!</v>
      </c>
      <c r="L332" s="85" t="e">
        <f>'Activos Consolidados'!#REF!</f>
        <v>#REF!</v>
      </c>
      <c r="M332" s="85" t="e">
        <f>'Activos Consolidados'!#REF!</f>
        <v>#REF!</v>
      </c>
      <c r="N332" s="84" t="e">
        <f>IF('Activos Consolidados'!#REF!="","",'Activos Consolidados'!#REF!)</f>
        <v>#REF!</v>
      </c>
      <c r="O332" s="161" t="e">
        <f>'Activos Consolidados'!#REF!</f>
        <v>#REF!</v>
      </c>
      <c r="P332" t="e">
        <f>'Activos Consolidados'!#REF!</f>
        <v>#REF!</v>
      </c>
    </row>
    <row r="333" spans="1:16" ht="24.75" customHeight="1" x14ac:dyDescent="0.25">
      <c r="A333" s="85" t="e">
        <f>'Activos Consolidados'!#REF!</f>
        <v>#REF!</v>
      </c>
      <c r="B333" s="85" t="e">
        <f>'Activos Consolidados'!#REF!</f>
        <v>#REF!</v>
      </c>
      <c r="C333" s="85" t="e">
        <f>'Activos Consolidados'!#REF!</f>
        <v>#REF!</v>
      </c>
      <c r="D333" s="85" t="e">
        <f>'Activos Consolidados'!#REF!</f>
        <v>#REF!</v>
      </c>
      <c r="E333" s="85" t="e">
        <f>'Activos Consolidados'!#REF!</f>
        <v>#REF!</v>
      </c>
      <c r="F333" s="86" t="e">
        <f>IF('Activos Consolidados'!#REF!="","",'Activos Consolidados'!#REF!)</f>
        <v>#REF!</v>
      </c>
      <c r="G333" s="85" t="e">
        <f>'Activos Consolidados'!#REF!</f>
        <v>#REF!</v>
      </c>
      <c r="H333" s="85" t="e">
        <f>'Activos Consolidados'!#REF!</f>
        <v>#REF!</v>
      </c>
      <c r="I333" s="85" t="e">
        <f>'Activos Consolidados'!#REF!</f>
        <v>#REF!</v>
      </c>
      <c r="J333" s="85" t="e">
        <f>'Activos Consolidados'!#REF!</f>
        <v>#REF!</v>
      </c>
      <c r="K333" s="85" t="e">
        <f>'Activos Consolidados'!#REF!</f>
        <v>#REF!</v>
      </c>
      <c r="L333" s="85" t="e">
        <f>'Activos Consolidados'!#REF!</f>
        <v>#REF!</v>
      </c>
      <c r="M333" s="85" t="e">
        <f>'Activos Consolidados'!#REF!</f>
        <v>#REF!</v>
      </c>
      <c r="N333" s="84" t="e">
        <f>IF('Activos Consolidados'!#REF!="","",'Activos Consolidados'!#REF!)</f>
        <v>#REF!</v>
      </c>
      <c r="O333" s="161" t="e">
        <f>'Activos Consolidados'!#REF!</f>
        <v>#REF!</v>
      </c>
      <c r="P333" t="e">
        <f>'Activos Consolidados'!#REF!</f>
        <v>#REF!</v>
      </c>
    </row>
    <row r="334" spans="1:16" ht="24.75" customHeight="1" x14ac:dyDescent="0.25">
      <c r="A334" s="85" t="e">
        <f>'Activos Consolidados'!#REF!</f>
        <v>#REF!</v>
      </c>
      <c r="B334" s="85" t="e">
        <f>'Activos Consolidados'!#REF!</f>
        <v>#REF!</v>
      </c>
      <c r="C334" s="85" t="e">
        <f>'Activos Consolidados'!#REF!</f>
        <v>#REF!</v>
      </c>
      <c r="D334" s="85" t="e">
        <f>'Activos Consolidados'!#REF!</f>
        <v>#REF!</v>
      </c>
      <c r="E334" s="85" t="e">
        <f>'Activos Consolidados'!#REF!</f>
        <v>#REF!</v>
      </c>
      <c r="F334" s="86" t="e">
        <f>IF('Activos Consolidados'!#REF!="","",'Activos Consolidados'!#REF!)</f>
        <v>#REF!</v>
      </c>
      <c r="G334" s="85" t="e">
        <f>'Activos Consolidados'!#REF!</f>
        <v>#REF!</v>
      </c>
      <c r="H334" s="85" t="e">
        <f>'Activos Consolidados'!#REF!</f>
        <v>#REF!</v>
      </c>
      <c r="I334" s="85" t="e">
        <f>'Activos Consolidados'!#REF!</f>
        <v>#REF!</v>
      </c>
      <c r="J334" s="85" t="e">
        <f>'Activos Consolidados'!#REF!</f>
        <v>#REF!</v>
      </c>
      <c r="K334" s="85" t="e">
        <f>'Activos Consolidados'!#REF!</f>
        <v>#REF!</v>
      </c>
      <c r="L334" s="85" t="e">
        <f>'Activos Consolidados'!#REF!</f>
        <v>#REF!</v>
      </c>
      <c r="M334" s="85" t="e">
        <f>'Activos Consolidados'!#REF!</f>
        <v>#REF!</v>
      </c>
      <c r="N334" s="84" t="e">
        <f>IF('Activos Consolidados'!#REF!="","",'Activos Consolidados'!#REF!)</f>
        <v>#REF!</v>
      </c>
      <c r="O334" s="161" t="e">
        <f>'Activos Consolidados'!#REF!</f>
        <v>#REF!</v>
      </c>
      <c r="P334" t="e">
        <f>'Activos Consolidados'!#REF!</f>
        <v>#REF!</v>
      </c>
    </row>
    <row r="335" spans="1:16" ht="24.75" customHeight="1" x14ac:dyDescent="0.25">
      <c r="A335" s="85" t="e">
        <f>'Activos Consolidados'!#REF!</f>
        <v>#REF!</v>
      </c>
      <c r="B335" s="85" t="e">
        <f>'Activos Consolidados'!#REF!</f>
        <v>#REF!</v>
      </c>
      <c r="C335" s="85" t="e">
        <f>'Activos Consolidados'!#REF!</f>
        <v>#REF!</v>
      </c>
      <c r="D335" s="85" t="e">
        <f>'Activos Consolidados'!#REF!</f>
        <v>#REF!</v>
      </c>
      <c r="E335" s="85" t="e">
        <f>'Activos Consolidados'!#REF!</f>
        <v>#REF!</v>
      </c>
      <c r="F335" s="86" t="e">
        <f>IF('Activos Consolidados'!#REF!="","",'Activos Consolidados'!#REF!)</f>
        <v>#REF!</v>
      </c>
      <c r="G335" s="85" t="e">
        <f>'Activos Consolidados'!#REF!</f>
        <v>#REF!</v>
      </c>
      <c r="H335" s="85" t="e">
        <f>'Activos Consolidados'!#REF!</f>
        <v>#REF!</v>
      </c>
      <c r="I335" s="85" t="e">
        <f>'Activos Consolidados'!#REF!</f>
        <v>#REF!</v>
      </c>
      <c r="J335" s="85" t="e">
        <f>'Activos Consolidados'!#REF!</f>
        <v>#REF!</v>
      </c>
      <c r="K335" s="85" t="e">
        <f>'Activos Consolidados'!#REF!</f>
        <v>#REF!</v>
      </c>
      <c r="L335" s="85" t="e">
        <f>'Activos Consolidados'!#REF!</f>
        <v>#REF!</v>
      </c>
      <c r="M335" s="85" t="e">
        <f>'Activos Consolidados'!#REF!</f>
        <v>#REF!</v>
      </c>
      <c r="N335" s="84" t="e">
        <f>IF('Activos Consolidados'!#REF!="","",'Activos Consolidados'!#REF!)</f>
        <v>#REF!</v>
      </c>
      <c r="O335" s="161" t="e">
        <f>'Activos Consolidados'!#REF!</f>
        <v>#REF!</v>
      </c>
      <c r="P335" t="e">
        <f>'Activos Consolidados'!#REF!</f>
        <v>#REF!</v>
      </c>
    </row>
    <row r="336" spans="1:16" ht="24.75" customHeight="1" x14ac:dyDescent="0.25">
      <c r="A336" s="85" t="e">
        <f>'Activos Consolidados'!#REF!</f>
        <v>#REF!</v>
      </c>
      <c r="B336" s="85" t="e">
        <f>'Activos Consolidados'!#REF!</f>
        <v>#REF!</v>
      </c>
      <c r="C336" s="85" t="e">
        <f>'Activos Consolidados'!#REF!</f>
        <v>#REF!</v>
      </c>
      <c r="D336" s="85" t="e">
        <f>'Activos Consolidados'!#REF!</f>
        <v>#REF!</v>
      </c>
      <c r="E336" s="85" t="e">
        <f>'Activos Consolidados'!#REF!</f>
        <v>#REF!</v>
      </c>
      <c r="F336" s="86" t="e">
        <f>IF('Activos Consolidados'!#REF!="","",'Activos Consolidados'!#REF!)</f>
        <v>#REF!</v>
      </c>
      <c r="G336" s="85" t="e">
        <f>'Activos Consolidados'!#REF!</f>
        <v>#REF!</v>
      </c>
      <c r="H336" s="85" t="e">
        <f>'Activos Consolidados'!#REF!</f>
        <v>#REF!</v>
      </c>
      <c r="I336" s="85" t="e">
        <f>'Activos Consolidados'!#REF!</f>
        <v>#REF!</v>
      </c>
      <c r="J336" s="85" t="e">
        <f>'Activos Consolidados'!#REF!</f>
        <v>#REF!</v>
      </c>
      <c r="K336" s="85" t="e">
        <f>'Activos Consolidados'!#REF!</f>
        <v>#REF!</v>
      </c>
      <c r="L336" s="85" t="e">
        <f>'Activos Consolidados'!#REF!</f>
        <v>#REF!</v>
      </c>
      <c r="M336" s="85" t="e">
        <f>'Activos Consolidados'!#REF!</f>
        <v>#REF!</v>
      </c>
      <c r="N336" s="84" t="e">
        <f>IF('Activos Consolidados'!#REF!="","",'Activos Consolidados'!#REF!)</f>
        <v>#REF!</v>
      </c>
      <c r="O336" s="161" t="e">
        <f>'Activos Consolidados'!#REF!</f>
        <v>#REF!</v>
      </c>
      <c r="P336" t="e">
        <f>'Activos Consolidados'!#REF!</f>
        <v>#REF!</v>
      </c>
    </row>
    <row r="337" spans="1:16" ht="24.75" customHeight="1" x14ac:dyDescent="0.25">
      <c r="A337" s="85" t="e">
        <f>'Activos Consolidados'!#REF!</f>
        <v>#REF!</v>
      </c>
      <c r="B337" s="85" t="e">
        <f>'Activos Consolidados'!#REF!</f>
        <v>#REF!</v>
      </c>
      <c r="C337" s="85" t="e">
        <f>'Activos Consolidados'!#REF!</f>
        <v>#REF!</v>
      </c>
      <c r="D337" s="85" t="e">
        <f>'Activos Consolidados'!#REF!</f>
        <v>#REF!</v>
      </c>
      <c r="E337" s="85" t="e">
        <f>'Activos Consolidados'!#REF!</f>
        <v>#REF!</v>
      </c>
      <c r="F337" s="86" t="e">
        <f>IF('Activos Consolidados'!#REF!="","",'Activos Consolidados'!#REF!)</f>
        <v>#REF!</v>
      </c>
      <c r="G337" s="85" t="e">
        <f>'Activos Consolidados'!#REF!</f>
        <v>#REF!</v>
      </c>
      <c r="H337" s="85" t="e">
        <f>'Activos Consolidados'!#REF!</f>
        <v>#REF!</v>
      </c>
      <c r="I337" s="85" t="e">
        <f>'Activos Consolidados'!#REF!</f>
        <v>#REF!</v>
      </c>
      <c r="J337" s="85" t="e">
        <f>'Activos Consolidados'!#REF!</f>
        <v>#REF!</v>
      </c>
      <c r="K337" s="85" t="e">
        <f>'Activos Consolidados'!#REF!</f>
        <v>#REF!</v>
      </c>
      <c r="L337" s="85" t="e">
        <f>'Activos Consolidados'!#REF!</f>
        <v>#REF!</v>
      </c>
      <c r="M337" s="85" t="e">
        <f>'Activos Consolidados'!#REF!</f>
        <v>#REF!</v>
      </c>
      <c r="N337" s="84" t="e">
        <f>IF('Activos Consolidados'!#REF!="","",'Activos Consolidados'!#REF!)</f>
        <v>#REF!</v>
      </c>
      <c r="O337" s="161" t="e">
        <f>'Activos Consolidados'!#REF!</f>
        <v>#REF!</v>
      </c>
      <c r="P337" t="e">
        <f>'Activos Consolidados'!#REF!</f>
        <v>#REF!</v>
      </c>
    </row>
    <row r="338" spans="1:16" ht="24.75" customHeight="1" x14ac:dyDescent="0.25">
      <c r="A338" s="85" t="e">
        <f>'Activos Consolidados'!#REF!</f>
        <v>#REF!</v>
      </c>
      <c r="B338" s="85" t="e">
        <f>'Activos Consolidados'!#REF!</f>
        <v>#REF!</v>
      </c>
      <c r="C338" s="85" t="e">
        <f>'Activos Consolidados'!#REF!</f>
        <v>#REF!</v>
      </c>
      <c r="D338" s="85" t="e">
        <f>'Activos Consolidados'!#REF!</f>
        <v>#REF!</v>
      </c>
      <c r="E338" s="85" t="e">
        <f>'Activos Consolidados'!#REF!</f>
        <v>#REF!</v>
      </c>
      <c r="F338" s="86" t="e">
        <f>IF('Activos Consolidados'!#REF!="","",'Activos Consolidados'!#REF!)</f>
        <v>#REF!</v>
      </c>
      <c r="G338" s="85" t="e">
        <f>'Activos Consolidados'!#REF!</f>
        <v>#REF!</v>
      </c>
      <c r="H338" s="85" t="e">
        <f>'Activos Consolidados'!#REF!</f>
        <v>#REF!</v>
      </c>
      <c r="I338" s="85" t="e">
        <f>'Activos Consolidados'!#REF!</f>
        <v>#REF!</v>
      </c>
      <c r="J338" s="85" t="e">
        <f>'Activos Consolidados'!#REF!</f>
        <v>#REF!</v>
      </c>
      <c r="K338" s="85" t="e">
        <f>'Activos Consolidados'!#REF!</f>
        <v>#REF!</v>
      </c>
      <c r="L338" s="85" t="e">
        <f>'Activos Consolidados'!#REF!</f>
        <v>#REF!</v>
      </c>
      <c r="M338" s="85" t="e">
        <f>'Activos Consolidados'!#REF!</f>
        <v>#REF!</v>
      </c>
      <c r="N338" s="84" t="e">
        <f>IF('Activos Consolidados'!#REF!="","",'Activos Consolidados'!#REF!)</f>
        <v>#REF!</v>
      </c>
      <c r="O338" s="161" t="e">
        <f>'Activos Consolidados'!#REF!</f>
        <v>#REF!</v>
      </c>
      <c r="P338" t="e">
        <f>'Activos Consolidados'!#REF!</f>
        <v>#REF!</v>
      </c>
    </row>
    <row r="339" spans="1:16" ht="24.75" customHeight="1" x14ac:dyDescent="0.25">
      <c r="A339" s="85" t="e">
        <f>'Activos Consolidados'!#REF!</f>
        <v>#REF!</v>
      </c>
      <c r="B339" s="85" t="e">
        <f>'Activos Consolidados'!#REF!</f>
        <v>#REF!</v>
      </c>
      <c r="C339" s="85" t="e">
        <f>'Activos Consolidados'!#REF!</f>
        <v>#REF!</v>
      </c>
      <c r="D339" s="85" t="e">
        <f>'Activos Consolidados'!#REF!</f>
        <v>#REF!</v>
      </c>
      <c r="E339" s="85" t="e">
        <f>'Activos Consolidados'!#REF!</f>
        <v>#REF!</v>
      </c>
      <c r="F339" s="86" t="e">
        <f>IF('Activos Consolidados'!#REF!="","",'Activos Consolidados'!#REF!)</f>
        <v>#REF!</v>
      </c>
      <c r="G339" s="85" t="e">
        <f>'Activos Consolidados'!#REF!</f>
        <v>#REF!</v>
      </c>
      <c r="H339" s="85" t="e">
        <f>'Activos Consolidados'!#REF!</f>
        <v>#REF!</v>
      </c>
      <c r="I339" s="85" t="e">
        <f>'Activos Consolidados'!#REF!</f>
        <v>#REF!</v>
      </c>
      <c r="J339" s="85" t="e">
        <f>'Activos Consolidados'!#REF!</f>
        <v>#REF!</v>
      </c>
      <c r="K339" s="85" t="e">
        <f>'Activos Consolidados'!#REF!</f>
        <v>#REF!</v>
      </c>
      <c r="L339" s="85" t="e">
        <f>'Activos Consolidados'!#REF!</f>
        <v>#REF!</v>
      </c>
      <c r="M339" s="85" t="e">
        <f>'Activos Consolidados'!#REF!</f>
        <v>#REF!</v>
      </c>
      <c r="N339" s="84" t="e">
        <f>IF('Activos Consolidados'!#REF!="","",'Activos Consolidados'!#REF!)</f>
        <v>#REF!</v>
      </c>
      <c r="O339" s="161" t="e">
        <f>'Activos Consolidados'!#REF!</f>
        <v>#REF!</v>
      </c>
      <c r="P339" t="e">
        <f>'Activos Consolidados'!#REF!</f>
        <v>#REF!</v>
      </c>
    </row>
    <row r="340" spans="1:16" ht="24.75" customHeight="1" x14ac:dyDescent="0.25">
      <c r="A340" s="85" t="e">
        <f>'Activos Consolidados'!#REF!</f>
        <v>#REF!</v>
      </c>
      <c r="B340" s="85" t="e">
        <f>'Activos Consolidados'!#REF!</f>
        <v>#REF!</v>
      </c>
      <c r="C340" s="85" t="e">
        <f>'Activos Consolidados'!#REF!</f>
        <v>#REF!</v>
      </c>
      <c r="D340" s="85" t="e">
        <f>'Activos Consolidados'!#REF!</f>
        <v>#REF!</v>
      </c>
      <c r="E340" s="85" t="e">
        <f>'Activos Consolidados'!#REF!</f>
        <v>#REF!</v>
      </c>
      <c r="F340" s="86" t="e">
        <f>IF('Activos Consolidados'!#REF!="","",'Activos Consolidados'!#REF!)</f>
        <v>#REF!</v>
      </c>
      <c r="G340" s="85" t="e">
        <f>'Activos Consolidados'!#REF!</f>
        <v>#REF!</v>
      </c>
      <c r="H340" s="85" t="e">
        <f>'Activos Consolidados'!#REF!</f>
        <v>#REF!</v>
      </c>
      <c r="I340" s="85" t="e">
        <f>'Activos Consolidados'!#REF!</f>
        <v>#REF!</v>
      </c>
      <c r="J340" s="85" t="e">
        <f>'Activos Consolidados'!#REF!</f>
        <v>#REF!</v>
      </c>
      <c r="K340" s="85" t="e">
        <f>'Activos Consolidados'!#REF!</f>
        <v>#REF!</v>
      </c>
      <c r="L340" s="85" t="e">
        <f>'Activos Consolidados'!#REF!</f>
        <v>#REF!</v>
      </c>
      <c r="M340" s="85" t="e">
        <f>'Activos Consolidados'!#REF!</f>
        <v>#REF!</v>
      </c>
      <c r="N340" s="84" t="e">
        <f>IF('Activos Consolidados'!#REF!="","",'Activos Consolidados'!#REF!)</f>
        <v>#REF!</v>
      </c>
      <c r="O340" s="161" t="e">
        <f>'Activos Consolidados'!#REF!</f>
        <v>#REF!</v>
      </c>
      <c r="P340" t="e">
        <f>'Activos Consolidados'!#REF!</f>
        <v>#REF!</v>
      </c>
    </row>
    <row r="341" spans="1:16" ht="24.75" customHeight="1" x14ac:dyDescent="0.25">
      <c r="A341" s="85" t="e">
        <f>'Activos Consolidados'!#REF!</f>
        <v>#REF!</v>
      </c>
      <c r="B341" s="85" t="e">
        <f>'Activos Consolidados'!#REF!</f>
        <v>#REF!</v>
      </c>
      <c r="C341" s="85" t="e">
        <f>'Activos Consolidados'!#REF!</f>
        <v>#REF!</v>
      </c>
      <c r="D341" s="85" t="e">
        <f>'Activos Consolidados'!#REF!</f>
        <v>#REF!</v>
      </c>
      <c r="E341" s="85" t="e">
        <f>'Activos Consolidados'!#REF!</f>
        <v>#REF!</v>
      </c>
      <c r="F341" s="86" t="e">
        <f>IF('Activos Consolidados'!#REF!="","",'Activos Consolidados'!#REF!)</f>
        <v>#REF!</v>
      </c>
      <c r="G341" s="85" t="e">
        <f>'Activos Consolidados'!#REF!</f>
        <v>#REF!</v>
      </c>
      <c r="H341" s="85" t="e">
        <f>'Activos Consolidados'!#REF!</f>
        <v>#REF!</v>
      </c>
      <c r="I341" s="85" t="e">
        <f>'Activos Consolidados'!#REF!</f>
        <v>#REF!</v>
      </c>
      <c r="J341" s="85" t="e">
        <f>'Activos Consolidados'!#REF!</f>
        <v>#REF!</v>
      </c>
      <c r="K341" s="85" t="e">
        <f>'Activos Consolidados'!#REF!</f>
        <v>#REF!</v>
      </c>
      <c r="L341" s="85" t="e">
        <f>'Activos Consolidados'!#REF!</f>
        <v>#REF!</v>
      </c>
      <c r="M341" s="85" t="e">
        <f>'Activos Consolidados'!#REF!</f>
        <v>#REF!</v>
      </c>
      <c r="N341" s="84" t="e">
        <f>IF('Activos Consolidados'!#REF!="","",'Activos Consolidados'!#REF!)</f>
        <v>#REF!</v>
      </c>
      <c r="O341" s="161" t="e">
        <f>'Activos Consolidados'!#REF!</f>
        <v>#REF!</v>
      </c>
      <c r="P341" t="e">
        <f>'Activos Consolidados'!#REF!</f>
        <v>#REF!</v>
      </c>
    </row>
    <row r="342" spans="1:16" ht="24.75" customHeight="1" x14ac:dyDescent="0.25">
      <c r="A342" s="85" t="e">
        <f>'Activos Consolidados'!#REF!</f>
        <v>#REF!</v>
      </c>
      <c r="B342" s="85" t="e">
        <f>'Activos Consolidados'!#REF!</f>
        <v>#REF!</v>
      </c>
      <c r="C342" s="85" t="e">
        <f>'Activos Consolidados'!#REF!</f>
        <v>#REF!</v>
      </c>
      <c r="D342" s="85" t="e">
        <f>'Activos Consolidados'!#REF!</f>
        <v>#REF!</v>
      </c>
      <c r="E342" s="85" t="e">
        <f>'Activos Consolidados'!#REF!</f>
        <v>#REF!</v>
      </c>
      <c r="F342" s="86" t="e">
        <f>IF('Activos Consolidados'!#REF!="","",'Activos Consolidados'!#REF!)</f>
        <v>#REF!</v>
      </c>
      <c r="G342" s="85" t="e">
        <f>'Activos Consolidados'!#REF!</f>
        <v>#REF!</v>
      </c>
      <c r="H342" s="85" t="e">
        <f>'Activos Consolidados'!#REF!</f>
        <v>#REF!</v>
      </c>
      <c r="I342" s="85" t="e">
        <f>'Activos Consolidados'!#REF!</f>
        <v>#REF!</v>
      </c>
      <c r="J342" s="85" t="e">
        <f>'Activos Consolidados'!#REF!</f>
        <v>#REF!</v>
      </c>
      <c r="K342" s="85" t="e">
        <f>'Activos Consolidados'!#REF!</f>
        <v>#REF!</v>
      </c>
      <c r="L342" s="85" t="e">
        <f>'Activos Consolidados'!#REF!</f>
        <v>#REF!</v>
      </c>
      <c r="M342" s="85" t="e">
        <f>'Activos Consolidados'!#REF!</f>
        <v>#REF!</v>
      </c>
      <c r="N342" s="84" t="e">
        <f>IF('Activos Consolidados'!#REF!="","",'Activos Consolidados'!#REF!)</f>
        <v>#REF!</v>
      </c>
      <c r="O342" s="161" t="e">
        <f>'Activos Consolidados'!#REF!</f>
        <v>#REF!</v>
      </c>
      <c r="P342" t="e">
        <f>'Activos Consolidados'!#REF!</f>
        <v>#REF!</v>
      </c>
    </row>
    <row r="343" spans="1:16" ht="24.75" customHeight="1" x14ac:dyDescent="0.25">
      <c r="A343" s="85" t="e">
        <f>'Activos Consolidados'!#REF!</f>
        <v>#REF!</v>
      </c>
      <c r="B343" s="85" t="e">
        <f>'Activos Consolidados'!#REF!</f>
        <v>#REF!</v>
      </c>
      <c r="C343" s="85" t="e">
        <f>'Activos Consolidados'!#REF!</f>
        <v>#REF!</v>
      </c>
      <c r="D343" s="85" t="e">
        <f>'Activos Consolidados'!#REF!</f>
        <v>#REF!</v>
      </c>
      <c r="E343" s="85" t="e">
        <f>'Activos Consolidados'!#REF!</f>
        <v>#REF!</v>
      </c>
      <c r="F343" s="86" t="e">
        <f>IF('Activos Consolidados'!#REF!="","",'Activos Consolidados'!#REF!)</f>
        <v>#REF!</v>
      </c>
      <c r="G343" s="85" t="e">
        <f>'Activos Consolidados'!#REF!</f>
        <v>#REF!</v>
      </c>
      <c r="H343" s="85" t="e">
        <f>'Activos Consolidados'!#REF!</f>
        <v>#REF!</v>
      </c>
      <c r="I343" s="85" t="e">
        <f>'Activos Consolidados'!#REF!</f>
        <v>#REF!</v>
      </c>
      <c r="J343" s="85" t="e">
        <f>'Activos Consolidados'!#REF!</f>
        <v>#REF!</v>
      </c>
      <c r="K343" s="85" t="e">
        <f>'Activos Consolidados'!#REF!</f>
        <v>#REF!</v>
      </c>
      <c r="L343" s="85" t="e">
        <f>'Activos Consolidados'!#REF!</f>
        <v>#REF!</v>
      </c>
      <c r="M343" s="85" t="e">
        <f>'Activos Consolidados'!#REF!</f>
        <v>#REF!</v>
      </c>
      <c r="N343" s="84" t="e">
        <f>IF('Activos Consolidados'!#REF!="","",'Activos Consolidados'!#REF!)</f>
        <v>#REF!</v>
      </c>
      <c r="O343" s="161" t="e">
        <f>'Activos Consolidados'!#REF!</f>
        <v>#REF!</v>
      </c>
      <c r="P343" t="e">
        <f>'Activos Consolidados'!#REF!</f>
        <v>#REF!</v>
      </c>
    </row>
    <row r="344" spans="1:16" ht="24.75" customHeight="1" x14ac:dyDescent="0.25">
      <c r="A344" s="85" t="e">
        <f>'Activos Consolidados'!#REF!</f>
        <v>#REF!</v>
      </c>
      <c r="B344" s="85" t="e">
        <f>'Activos Consolidados'!#REF!</f>
        <v>#REF!</v>
      </c>
      <c r="C344" s="85" t="e">
        <f>'Activos Consolidados'!#REF!</f>
        <v>#REF!</v>
      </c>
      <c r="D344" s="85" t="e">
        <f>'Activos Consolidados'!#REF!</f>
        <v>#REF!</v>
      </c>
      <c r="E344" s="85" t="e">
        <f>'Activos Consolidados'!#REF!</f>
        <v>#REF!</v>
      </c>
      <c r="F344" s="86" t="e">
        <f>IF('Activos Consolidados'!#REF!="","",'Activos Consolidados'!#REF!)</f>
        <v>#REF!</v>
      </c>
      <c r="G344" s="85" t="e">
        <f>'Activos Consolidados'!#REF!</f>
        <v>#REF!</v>
      </c>
      <c r="H344" s="85" t="e">
        <f>'Activos Consolidados'!#REF!</f>
        <v>#REF!</v>
      </c>
      <c r="I344" s="85" t="e">
        <f>'Activos Consolidados'!#REF!</f>
        <v>#REF!</v>
      </c>
      <c r="J344" s="85" t="e">
        <f>'Activos Consolidados'!#REF!</f>
        <v>#REF!</v>
      </c>
      <c r="K344" s="85" t="e">
        <f>'Activos Consolidados'!#REF!</f>
        <v>#REF!</v>
      </c>
      <c r="L344" s="85" t="e">
        <f>'Activos Consolidados'!#REF!</f>
        <v>#REF!</v>
      </c>
      <c r="M344" s="85" t="e">
        <f>'Activos Consolidados'!#REF!</f>
        <v>#REF!</v>
      </c>
      <c r="N344" s="84" t="e">
        <f>IF('Activos Consolidados'!#REF!="","",'Activos Consolidados'!#REF!)</f>
        <v>#REF!</v>
      </c>
      <c r="O344" s="161" t="e">
        <f>'Activos Consolidados'!#REF!</f>
        <v>#REF!</v>
      </c>
      <c r="P344" t="e">
        <f>'Activos Consolidados'!#REF!</f>
        <v>#REF!</v>
      </c>
    </row>
    <row r="345" spans="1:16" ht="24.75" customHeight="1" x14ac:dyDescent="0.25">
      <c r="A345" s="85" t="e">
        <f>'Activos Consolidados'!#REF!</f>
        <v>#REF!</v>
      </c>
      <c r="B345" s="85" t="e">
        <f>'Activos Consolidados'!#REF!</f>
        <v>#REF!</v>
      </c>
      <c r="C345" s="85" t="e">
        <f>'Activos Consolidados'!#REF!</f>
        <v>#REF!</v>
      </c>
      <c r="D345" s="85" t="e">
        <f>'Activos Consolidados'!#REF!</f>
        <v>#REF!</v>
      </c>
      <c r="E345" s="85" t="e">
        <f>'Activos Consolidados'!#REF!</f>
        <v>#REF!</v>
      </c>
      <c r="F345" s="86" t="e">
        <f>IF('Activos Consolidados'!#REF!="","",'Activos Consolidados'!#REF!)</f>
        <v>#REF!</v>
      </c>
      <c r="G345" s="85" t="e">
        <f>'Activos Consolidados'!#REF!</f>
        <v>#REF!</v>
      </c>
      <c r="H345" s="85" t="e">
        <f>'Activos Consolidados'!#REF!</f>
        <v>#REF!</v>
      </c>
      <c r="I345" s="85" t="e">
        <f>'Activos Consolidados'!#REF!</f>
        <v>#REF!</v>
      </c>
      <c r="J345" s="85" t="e">
        <f>'Activos Consolidados'!#REF!</f>
        <v>#REF!</v>
      </c>
      <c r="K345" s="85" t="e">
        <f>'Activos Consolidados'!#REF!</f>
        <v>#REF!</v>
      </c>
      <c r="L345" s="85" t="e">
        <f>'Activos Consolidados'!#REF!</f>
        <v>#REF!</v>
      </c>
      <c r="M345" s="85" t="e">
        <f>'Activos Consolidados'!#REF!</f>
        <v>#REF!</v>
      </c>
      <c r="N345" s="84" t="e">
        <f>IF('Activos Consolidados'!#REF!="","",'Activos Consolidados'!#REF!)</f>
        <v>#REF!</v>
      </c>
      <c r="O345" s="161" t="e">
        <f>'Activos Consolidados'!#REF!</f>
        <v>#REF!</v>
      </c>
      <c r="P345" t="e">
        <f>'Activos Consolidados'!#REF!</f>
        <v>#REF!</v>
      </c>
    </row>
    <row r="346" spans="1:16" ht="24.75" customHeight="1" x14ac:dyDescent="0.25">
      <c r="A346" s="85" t="e">
        <f>'Activos Consolidados'!#REF!</f>
        <v>#REF!</v>
      </c>
      <c r="B346" s="85" t="e">
        <f>'Activos Consolidados'!#REF!</f>
        <v>#REF!</v>
      </c>
      <c r="C346" s="85" t="e">
        <f>'Activos Consolidados'!#REF!</f>
        <v>#REF!</v>
      </c>
      <c r="D346" s="85" t="e">
        <f>'Activos Consolidados'!#REF!</f>
        <v>#REF!</v>
      </c>
      <c r="E346" s="85" t="e">
        <f>'Activos Consolidados'!#REF!</f>
        <v>#REF!</v>
      </c>
      <c r="F346" s="86" t="e">
        <f>IF('Activos Consolidados'!#REF!="","",'Activos Consolidados'!#REF!)</f>
        <v>#REF!</v>
      </c>
      <c r="G346" s="85" t="e">
        <f>'Activos Consolidados'!#REF!</f>
        <v>#REF!</v>
      </c>
      <c r="H346" s="85" t="e">
        <f>'Activos Consolidados'!#REF!</f>
        <v>#REF!</v>
      </c>
      <c r="I346" s="85" t="e">
        <f>'Activos Consolidados'!#REF!</f>
        <v>#REF!</v>
      </c>
      <c r="J346" s="85" t="e">
        <f>'Activos Consolidados'!#REF!</f>
        <v>#REF!</v>
      </c>
      <c r="K346" s="85" t="e">
        <f>'Activos Consolidados'!#REF!</f>
        <v>#REF!</v>
      </c>
      <c r="L346" s="85" t="e">
        <f>'Activos Consolidados'!#REF!</f>
        <v>#REF!</v>
      </c>
      <c r="M346" s="85" t="e">
        <f>'Activos Consolidados'!#REF!</f>
        <v>#REF!</v>
      </c>
      <c r="N346" s="84" t="e">
        <f>IF('Activos Consolidados'!#REF!="","",'Activos Consolidados'!#REF!)</f>
        <v>#REF!</v>
      </c>
      <c r="O346" s="161" t="e">
        <f>'Activos Consolidados'!#REF!</f>
        <v>#REF!</v>
      </c>
      <c r="P346" t="e">
        <f>'Activos Consolidados'!#REF!</f>
        <v>#REF!</v>
      </c>
    </row>
    <row r="347" spans="1:16" ht="24.75" customHeight="1" x14ac:dyDescent="0.25">
      <c r="A347" s="85" t="e">
        <f>'Activos Consolidados'!#REF!</f>
        <v>#REF!</v>
      </c>
      <c r="B347" s="85" t="e">
        <f>'Activos Consolidados'!#REF!</f>
        <v>#REF!</v>
      </c>
      <c r="C347" s="85" t="e">
        <f>'Activos Consolidados'!#REF!</f>
        <v>#REF!</v>
      </c>
      <c r="D347" s="85" t="e">
        <f>'Activos Consolidados'!#REF!</f>
        <v>#REF!</v>
      </c>
      <c r="E347" s="85" t="e">
        <f>'Activos Consolidados'!#REF!</f>
        <v>#REF!</v>
      </c>
      <c r="F347" s="86" t="e">
        <f>IF('Activos Consolidados'!#REF!="","",'Activos Consolidados'!#REF!)</f>
        <v>#REF!</v>
      </c>
      <c r="G347" s="85" t="e">
        <f>'Activos Consolidados'!#REF!</f>
        <v>#REF!</v>
      </c>
      <c r="H347" s="85" t="e">
        <f>'Activos Consolidados'!#REF!</f>
        <v>#REF!</v>
      </c>
      <c r="I347" s="85" t="e">
        <f>'Activos Consolidados'!#REF!</f>
        <v>#REF!</v>
      </c>
      <c r="J347" s="85" t="e">
        <f>'Activos Consolidados'!#REF!</f>
        <v>#REF!</v>
      </c>
      <c r="K347" s="85" t="e">
        <f>'Activos Consolidados'!#REF!</f>
        <v>#REF!</v>
      </c>
      <c r="L347" s="85" t="e">
        <f>'Activos Consolidados'!#REF!</f>
        <v>#REF!</v>
      </c>
      <c r="M347" s="85" t="e">
        <f>'Activos Consolidados'!#REF!</f>
        <v>#REF!</v>
      </c>
      <c r="N347" s="84" t="e">
        <f>IF('Activos Consolidados'!#REF!="","",'Activos Consolidados'!#REF!)</f>
        <v>#REF!</v>
      </c>
      <c r="O347" s="161" t="e">
        <f>'Activos Consolidados'!#REF!</f>
        <v>#REF!</v>
      </c>
      <c r="P347" t="e">
        <f>'Activos Consolidados'!#REF!</f>
        <v>#REF!</v>
      </c>
    </row>
    <row r="348" spans="1:16" ht="24.75" customHeight="1" x14ac:dyDescent="0.25">
      <c r="A348" s="85" t="e">
        <f>'Activos Consolidados'!#REF!</f>
        <v>#REF!</v>
      </c>
      <c r="B348" s="85" t="e">
        <f>'Activos Consolidados'!#REF!</f>
        <v>#REF!</v>
      </c>
      <c r="C348" s="85" t="e">
        <f>'Activos Consolidados'!#REF!</f>
        <v>#REF!</v>
      </c>
      <c r="D348" s="85" t="e">
        <f>'Activos Consolidados'!#REF!</f>
        <v>#REF!</v>
      </c>
      <c r="E348" s="85" t="e">
        <f>'Activos Consolidados'!#REF!</f>
        <v>#REF!</v>
      </c>
      <c r="F348" s="86" t="e">
        <f>IF('Activos Consolidados'!#REF!="","",'Activos Consolidados'!#REF!)</f>
        <v>#REF!</v>
      </c>
      <c r="G348" s="85" t="e">
        <f>'Activos Consolidados'!#REF!</f>
        <v>#REF!</v>
      </c>
      <c r="H348" s="85" t="e">
        <f>'Activos Consolidados'!#REF!</f>
        <v>#REF!</v>
      </c>
      <c r="I348" s="85" t="e">
        <f>'Activos Consolidados'!#REF!</f>
        <v>#REF!</v>
      </c>
      <c r="J348" s="85" t="e">
        <f>'Activos Consolidados'!#REF!</f>
        <v>#REF!</v>
      </c>
      <c r="K348" s="85" t="e">
        <f>'Activos Consolidados'!#REF!</f>
        <v>#REF!</v>
      </c>
      <c r="L348" s="85" t="e">
        <f>'Activos Consolidados'!#REF!</f>
        <v>#REF!</v>
      </c>
      <c r="M348" s="85" t="e">
        <f>'Activos Consolidados'!#REF!</f>
        <v>#REF!</v>
      </c>
      <c r="N348" s="84" t="e">
        <f>IF('Activos Consolidados'!#REF!="","",'Activos Consolidados'!#REF!)</f>
        <v>#REF!</v>
      </c>
      <c r="O348" s="161" t="e">
        <f>'Activos Consolidados'!#REF!</f>
        <v>#REF!</v>
      </c>
      <c r="P348" t="e">
        <f>'Activos Consolidados'!#REF!</f>
        <v>#REF!</v>
      </c>
    </row>
    <row r="349" spans="1:16" ht="24.75" customHeight="1" x14ac:dyDescent="0.25">
      <c r="A349" s="85" t="e">
        <f>'Activos Consolidados'!#REF!</f>
        <v>#REF!</v>
      </c>
      <c r="B349" s="85" t="e">
        <f>'Activos Consolidados'!#REF!</f>
        <v>#REF!</v>
      </c>
      <c r="C349" s="85" t="e">
        <f>'Activos Consolidados'!#REF!</f>
        <v>#REF!</v>
      </c>
      <c r="D349" s="85" t="e">
        <f>'Activos Consolidados'!#REF!</f>
        <v>#REF!</v>
      </c>
      <c r="E349" s="85" t="e">
        <f>'Activos Consolidados'!#REF!</f>
        <v>#REF!</v>
      </c>
      <c r="F349" s="86" t="e">
        <f>IF('Activos Consolidados'!#REF!="","",'Activos Consolidados'!#REF!)</f>
        <v>#REF!</v>
      </c>
      <c r="G349" s="85" t="e">
        <f>'Activos Consolidados'!#REF!</f>
        <v>#REF!</v>
      </c>
      <c r="H349" s="85" t="e">
        <f>'Activos Consolidados'!#REF!</f>
        <v>#REF!</v>
      </c>
      <c r="I349" s="85" t="e">
        <f>'Activos Consolidados'!#REF!</f>
        <v>#REF!</v>
      </c>
      <c r="J349" s="85" t="e">
        <f>'Activos Consolidados'!#REF!</f>
        <v>#REF!</v>
      </c>
      <c r="K349" s="85" t="e">
        <f>'Activos Consolidados'!#REF!</f>
        <v>#REF!</v>
      </c>
      <c r="L349" s="85" t="e">
        <f>'Activos Consolidados'!#REF!</f>
        <v>#REF!</v>
      </c>
      <c r="M349" s="85" t="e">
        <f>'Activos Consolidados'!#REF!</f>
        <v>#REF!</v>
      </c>
      <c r="N349" s="84" t="e">
        <f>IF('Activos Consolidados'!#REF!="","",'Activos Consolidados'!#REF!)</f>
        <v>#REF!</v>
      </c>
      <c r="O349" s="161" t="e">
        <f>'Activos Consolidados'!#REF!</f>
        <v>#REF!</v>
      </c>
      <c r="P349" t="e">
        <f>'Activos Consolidados'!#REF!</f>
        <v>#REF!</v>
      </c>
    </row>
    <row r="350" spans="1:16" ht="24.75" customHeight="1" x14ac:dyDescent="0.25">
      <c r="A350" s="85" t="e">
        <f>'Activos Consolidados'!#REF!</f>
        <v>#REF!</v>
      </c>
      <c r="B350" s="85" t="e">
        <f>'Activos Consolidados'!#REF!</f>
        <v>#REF!</v>
      </c>
      <c r="C350" s="85" t="e">
        <f>'Activos Consolidados'!#REF!</f>
        <v>#REF!</v>
      </c>
      <c r="D350" s="85" t="e">
        <f>'Activos Consolidados'!#REF!</f>
        <v>#REF!</v>
      </c>
      <c r="E350" s="85" t="e">
        <f>'Activos Consolidados'!#REF!</f>
        <v>#REF!</v>
      </c>
      <c r="F350" s="86" t="e">
        <f>IF('Activos Consolidados'!#REF!="","",'Activos Consolidados'!#REF!)</f>
        <v>#REF!</v>
      </c>
      <c r="G350" s="85" t="e">
        <f>'Activos Consolidados'!#REF!</f>
        <v>#REF!</v>
      </c>
      <c r="H350" s="85" t="e">
        <f>'Activos Consolidados'!#REF!</f>
        <v>#REF!</v>
      </c>
      <c r="I350" s="85" t="e">
        <f>'Activos Consolidados'!#REF!</f>
        <v>#REF!</v>
      </c>
      <c r="J350" s="85" t="e">
        <f>'Activos Consolidados'!#REF!</f>
        <v>#REF!</v>
      </c>
      <c r="K350" s="85" t="e">
        <f>'Activos Consolidados'!#REF!</f>
        <v>#REF!</v>
      </c>
      <c r="L350" s="85" t="e">
        <f>'Activos Consolidados'!#REF!</f>
        <v>#REF!</v>
      </c>
      <c r="M350" s="85" t="e">
        <f>'Activos Consolidados'!#REF!</f>
        <v>#REF!</v>
      </c>
      <c r="N350" s="84" t="e">
        <f>IF('Activos Consolidados'!#REF!="","",'Activos Consolidados'!#REF!)</f>
        <v>#REF!</v>
      </c>
      <c r="O350" s="161" t="e">
        <f>'Activos Consolidados'!#REF!</f>
        <v>#REF!</v>
      </c>
      <c r="P350" t="e">
        <f>'Activos Consolidados'!#REF!</f>
        <v>#REF!</v>
      </c>
    </row>
    <row r="351" spans="1:16" ht="24.75" customHeight="1" x14ac:dyDescent="0.25">
      <c r="A351" s="85" t="e">
        <f>'Activos Consolidados'!#REF!</f>
        <v>#REF!</v>
      </c>
      <c r="B351" s="85" t="e">
        <f>'Activos Consolidados'!#REF!</f>
        <v>#REF!</v>
      </c>
      <c r="C351" s="85" t="e">
        <f>'Activos Consolidados'!#REF!</f>
        <v>#REF!</v>
      </c>
      <c r="D351" s="85" t="e">
        <f>'Activos Consolidados'!#REF!</f>
        <v>#REF!</v>
      </c>
      <c r="E351" s="85" t="e">
        <f>'Activos Consolidados'!#REF!</f>
        <v>#REF!</v>
      </c>
      <c r="F351" s="86" t="e">
        <f>IF('Activos Consolidados'!#REF!="","",'Activos Consolidados'!#REF!)</f>
        <v>#REF!</v>
      </c>
      <c r="G351" s="85" t="e">
        <f>'Activos Consolidados'!#REF!</f>
        <v>#REF!</v>
      </c>
      <c r="H351" s="85" t="e">
        <f>'Activos Consolidados'!#REF!</f>
        <v>#REF!</v>
      </c>
      <c r="I351" s="85" t="e">
        <f>'Activos Consolidados'!#REF!</f>
        <v>#REF!</v>
      </c>
      <c r="J351" s="85" t="e">
        <f>'Activos Consolidados'!#REF!</f>
        <v>#REF!</v>
      </c>
      <c r="K351" s="85" t="e">
        <f>'Activos Consolidados'!#REF!</f>
        <v>#REF!</v>
      </c>
      <c r="L351" s="85" t="e">
        <f>'Activos Consolidados'!#REF!</f>
        <v>#REF!</v>
      </c>
      <c r="M351" s="85" t="e">
        <f>'Activos Consolidados'!#REF!</f>
        <v>#REF!</v>
      </c>
      <c r="N351" s="84" t="e">
        <f>IF('Activos Consolidados'!#REF!="","",'Activos Consolidados'!#REF!)</f>
        <v>#REF!</v>
      </c>
      <c r="O351" s="161" t="e">
        <f>'Activos Consolidados'!#REF!</f>
        <v>#REF!</v>
      </c>
      <c r="P351" t="e">
        <f>'Activos Consolidados'!#REF!</f>
        <v>#REF!</v>
      </c>
    </row>
    <row r="352" spans="1:16" ht="24.75" customHeight="1" x14ac:dyDescent="0.25">
      <c r="A352" s="85" t="e">
        <f>'Activos Consolidados'!#REF!</f>
        <v>#REF!</v>
      </c>
      <c r="B352" s="85" t="e">
        <f>'Activos Consolidados'!#REF!</f>
        <v>#REF!</v>
      </c>
      <c r="C352" s="85" t="e">
        <f>'Activos Consolidados'!#REF!</f>
        <v>#REF!</v>
      </c>
      <c r="D352" s="85" t="e">
        <f>'Activos Consolidados'!#REF!</f>
        <v>#REF!</v>
      </c>
      <c r="E352" s="85" t="e">
        <f>'Activos Consolidados'!#REF!</f>
        <v>#REF!</v>
      </c>
      <c r="F352" s="86" t="e">
        <f>IF('Activos Consolidados'!#REF!="","",'Activos Consolidados'!#REF!)</f>
        <v>#REF!</v>
      </c>
      <c r="G352" s="85" t="e">
        <f>'Activos Consolidados'!#REF!</f>
        <v>#REF!</v>
      </c>
      <c r="H352" s="85" t="e">
        <f>'Activos Consolidados'!#REF!</f>
        <v>#REF!</v>
      </c>
      <c r="I352" s="85" t="e">
        <f>'Activos Consolidados'!#REF!</f>
        <v>#REF!</v>
      </c>
      <c r="J352" s="85" t="e">
        <f>'Activos Consolidados'!#REF!</f>
        <v>#REF!</v>
      </c>
      <c r="K352" s="85" t="e">
        <f>'Activos Consolidados'!#REF!</f>
        <v>#REF!</v>
      </c>
      <c r="L352" s="85" t="e">
        <f>'Activos Consolidados'!#REF!</f>
        <v>#REF!</v>
      </c>
      <c r="M352" s="85" t="e">
        <f>'Activos Consolidados'!#REF!</f>
        <v>#REF!</v>
      </c>
      <c r="N352" s="84" t="e">
        <f>IF('Activos Consolidados'!#REF!="","",'Activos Consolidados'!#REF!)</f>
        <v>#REF!</v>
      </c>
      <c r="O352" s="161" t="e">
        <f>'Activos Consolidados'!#REF!</f>
        <v>#REF!</v>
      </c>
      <c r="P352" t="e">
        <f>'Activos Consolidados'!#REF!</f>
        <v>#REF!</v>
      </c>
    </row>
    <row r="353" spans="1:16" ht="24.75" customHeight="1" x14ac:dyDescent="0.25">
      <c r="A353" s="85" t="e">
        <f>'Activos Consolidados'!#REF!</f>
        <v>#REF!</v>
      </c>
      <c r="B353" s="85" t="e">
        <f>'Activos Consolidados'!#REF!</f>
        <v>#REF!</v>
      </c>
      <c r="C353" s="85" t="e">
        <f>'Activos Consolidados'!#REF!</f>
        <v>#REF!</v>
      </c>
      <c r="D353" s="85" t="e">
        <f>'Activos Consolidados'!#REF!</f>
        <v>#REF!</v>
      </c>
      <c r="E353" s="85" t="e">
        <f>'Activos Consolidados'!#REF!</f>
        <v>#REF!</v>
      </c>
      <c r="F353" s="86" t="e">
        <f>IF('Activos Consolidados'!#REF!="","",'Activos Consolidados'!#REF!)</f>
        <v>#REF!</v>
      </c>
      <c r="G353" s="85" t="e">
        <f>'Activos Consolidados'!#REF!</f>
        <v>#REF!</v>
      </c>
      <c r="H353" s="85" t="e">
        <f>'Activos Consolidados'!#REF!</f>
        <v>#REF!</v>
      </c>
      <c r="I353" s="85" t="e">
        <f>'Activos Consolidados'!#REF!</f>
        <v>#REF!</v>
      </c>
      <c r="J353" s="85" t="e">
        <f>'Activos Consolidados'!#REF!</f>
        <v>#REF!</v>
      </c>
      <c r="K353" s="85" t="e">
        <f>'Activos Consolidados'!#REF!</f>
        <v>#REF!</v>
      </c>
      <c r="L353" s="85" t="e">
        <f>'Activos Consolidados'!#REF!</f>
        <v>#REF!</v>
      </c>
      <c r="M353" s="85" t="e">
        <f>'Activos Consolidados'!#REF!</f>
        <v>#REF!</v>
      </c>
      <c r="N353" s="84" t="e">
        <f>IF('Activos Consolidados'!#REF!="","",'Activos Consolidados'!#REF!)</f>
        <v>#REF!</v>
      </c>
      <c r="O353" s="161" t="e">
        <f>'Activos Consolidados'!#REF!</f>
        <v>#REF!</v>
      </c>
      <c r="P353" t="e">
        <f>'Activos Consolidados'!#REF!</f>
        <v>#REF!</v>
      </c>
    </row>
    <row r="354" spans="1:16" ht="24.75" customHeight="1" x14ac:dyDescent="0.25">
      <c r="A354" s="85" t="e">
        <f>'Activos Consolidados'!#REF!</f>
        <v>#REF!</v>
      </c>
      <c r="B354" s="85" t="e">
        <f>'Activos Consolidados'!#REF!</f>
        <v>#REF!</v>
      </c>
      <c r="C354" s="85" t="e">
        <f>'Activos Consolidados'!#REF!</f>
        <v>#REF!</v>
      </c>
      <c r="D354" s="85" t="e">
        <f>'Activos Consolidados'!#REF!</f>
        <v>#REF!</v>
      </c>
      <c r="E354" s="85" t="e">
        <f>'Activos Consolidados'!#REF!</f>
        <v>#REF!</v>
      </c>
      <c r="F354" s="86" t="e">
        <f>IF('Activos Consolidados'!#REF!="","",'Activos Consolidados'!#REF!)</f>
        <v>#REF!</v>
      </c>
      <c r="G354" s="85" t="e">
        <f>'Activos Consolidados'!#REF!</f>
        <v>#REF!</v>
      </c>
      <c r="H354" s="85" t="e">
        <f>'Activos Consolidados'!#REF!</f>
        <v>#REF!</v>
      </c>
      <c r="I354" s="85" t="e">
        <f>'Activos Consolidados'!#REF!</f>
        <v>#REF!</v>
      </c>
      <c r="J354" s="85" t="e">
        <f>'Activos Consolidados'!#REF!</f>
        <v>#REF!</v>
      </c>
      <c r="K354" s="85" t="e">
        <f>'Activos Consolidados'!#REF!</f>
        <v>#REF!</v>
      </c>
      <c r="L354" s="85" t="e">
        <f>'Activos Consolidados'!#REF!</f>
        <v>#REF!</v>
      </c>
      <c r="M354" s="85" t="e">
        <f>'Activos Consolidados'!#REF!</f>
        <v>#REF!</v>
      </c>
      <c r="N354" s="84" t="e">
        <f>IF('Activos Consolidados'!#REF!="","",'Activos Consolidados'!#REF!)</f>
        <v>#REF!</v>
      </c>
      <c r="O354" s="161" t="e">
        <f>'Activos Consolidados'!#REF!</f>
        <v>#REF!</v>
      </c>
      <c r="P354" t="e">
        <f>'Activos Consolidados'!#REF!</f>
        <v>#REF!</v>
      </c>
    </row>
    <row r="355" spans="1:16" ht="24.75" customHeight="1" x14ac:dyDescent="0.25">
      <c r="A355" s="85" t="e">
        <f>'Activos Consolidados'!#REF!</f>
        <v>#REF!</v>
      </c>
      <c r="B355" s="85" t="e">
        <f>'Activos Consolidados'!#REF!</f>
        <v>#REF!</v>
      </c>
      <c r="C355" s="85" t="e">
        <f>'Activos Consolidados'!#REF!</f>
        <v>#REF!</v>
      </c>
      <c r="D355" s="85" t="e">
        <f>'Activos Consolidados'!#REF!</f>
        <v>#REF!</v>
      </c>
      <c r="E355" s="85" t="e">
        <f>'Activos Consolidados'!#REF!</f>
        <v>#REF!</v>
      </c>
      <c r="F355" s="86" t="e">
        <f>IF('Activos Consolidados'!#REF!="","",'Activos Consolidados'!#REF!)</f>
        <v>#REF!</v>
      </c>
      <c r="G355" s="85" t="e">
        <f>'Activos Consolidados'!#REF!</f>
        <v>#REF!</v>
      </c>
      <c r="H355" s="85" t="e">
        <f>'Activos Consolidados'!#REF!</f>
        <v>#REF!</v>
      </c>
      <c r="I355" s="85" t="e">
        <f>'Activos Consolidados'!#REF!</f>
        <v>#REF!</v>
      </c>
      <c r="J355" s="85" t="e">
        <f>'Activos Consolidados'!#REF!</f>
        <v>#REF!</v>
      </c>
      <c r="K355" s="85" t="e">
        <f>'Activos Consolidados'!#REF!</f>
        <v>#REF!</v>
      </c>
      <c r="L355" s="85" t="e">
        <f>'Activos Consolidados'!#REF!</f>
        <v>#REF!</v>
      </c>
      <c r="M355" s="85" t="e">
        <f>'Activos Consolidados'!#REF!</f>
        <v>#REF!</v>
      </c>
      <c r="N355" s="84" t="e">
        <f>IF('Activos Consolidados'!#REF!="","",'Activos Consolidados'!#REF!)</f>
        <v>#REF!</v>
      </c>
      <c r="O355" s="161" t="e">
        <f>'Activos Consolidados'!#REF!</f>
        <v>#REF!</v>
      </c>
      <c r="P355" t="e">
        <f>'Activos Consolidados'!#REF!</f>
        <v>#REF!</v>
      </c>
    </row>
    <row r="356" spans="1:16" ht="24.75" customHeight="1" x14ac:dyDescent="0.25">
      <c r="A356" s="85" t="e">
        <f>'Activos Consolidados'!#REF!</f>
        <v>#REF!</v>
      </c>
      <c r="B356" s="85" t="e">
        <f>'Activos Consolidados'!#REF!</f>
        <v>#REF!</v>
      </c>
      <c r="C356" s="85" t="e">
        <f>'Activos Consolidados'!#REF!</f>
        <v>#REF!</v>
      </c>
      <c r="D356" s="85" t="e">
        <f>'Activos Consolidados'!#REF!</f>
        <v>#REF!</v>
      </c>
      <c r="E356" s="85" t="e">
        <f>'Activos Consolidados'!#REF!</f>
        <v>#REF!</v>
      </c>
      <c r="F356" s="86" t="e">
        <f>IF('Activos Consolidados'!#REF!="","",'Activos Consolidados'!#REF!)</f>
        <v>#REF!</v>
      </c>
      <c r="G356" s="85" t="e">
        <f>'Activos Consolidados'!#REF!</f>
        <v>#REF!</v>
      </c>
      <c r="H356" s="85" t="e">
        <f>'Activos Consolidados'!#REF!</f>
        <v>#REF!</v>
      </c>
      <c r="I356" s="85" t="e">
        <f>'Activos Consolidados'!#REF!</f>
        <v>#REF!</v>
      </c>
      <c r="J356" s="85" t="e">
        <f>'Activos Consolidados'!#REF!</f>
        <v>#REF!</v>
      </c>
      <c r="K356" s="85" t="e">
        <f>'Activos Consolidados'!#REF!</f>
        <v>#REF!</v>
      </c>
      <c r="L356" s="85" t="e">
        <f>'Activos Consolidados'!#REF!</f>
        <v>#REF!</v>
      </c>
      <c r="M356" s="85" t="e">
        <f>'Activos Consolidados'!#REF!</f>
        <v>#REF!</v>
      </c>
      <c r="N356" s="84" t="e">
        <f>IF('Activos Consolidados'!#REF!="","",'Activos Consolidados'!#REF!)</f>
        <v>#REF!</v>
      </c>
      <c r="O356" s="161" t="e">
        <f>'Activos Consolidados'!#REF!</f>
        <v>#REF!</v>
      </c>
      <c r="P356" t="e">
        <f>'Activos Consolidados'!#REF!</f>
        <v>#REF!</v>
      </c>
    </row>
    <row r="357" spans="1:16" ht="24.75" customHeight="1" x14ac:dyDescent="0.25">
      <c r="A357" s="85" t="e">
        <f>'Activos Consolidados'!#REF!</f>
        <v>#REF!</v>
      </c>
      <c r="B357" s="85" t="e">
        <f>'Activos Consolidados'!#REF!</f>
        <v>#REF!</v>
      </c>
      <c r="C357" s="85" t="e">
        <f>'Activos Consolidados'!#REF!</f>
        <v>#REF!</v>
      </c>
      <c r="D357" s="85" t="e">
        <f>'Activos Consolidados'!#REF!</f>
        <v>#REF!</v>
      </c>
      <c r="E357" s="85" t="e">
        <f>'Activos Consolidados'!#REF!</f>
        <v>#REF!</v>
      </c>
      <c r="F357" s="86" t="e">
        <f>IF('Activos Consolidados'!#REF!="","",'Activos Consolidados'!#REF!)</f>
        <v>#REF!</v>
      </c>
      <c r="G357" s="85" t="e">
        <f>'Activos Consolidados'!#REF!</f>
        <v>#REF!</v>
      </c>
      <c r="H357" s="85" t="e">
        <f>'Activos Consolidados'!#REF!</f>
        <v>#REF!</v>
      </c>
      <c r="I357" s="85" t="e">
        <f>'Activos Consolidados'!#REF!</f>
        <v>#REF!</v>
      </c>
      <c r="J357" s="85" t="e">
        <f>'Activos Consolidados'!#REF!</f>
        <v>#REF!</v>
      </c>
      <c r="K357" s="85" t="e">
        <f>'Activos Consolidados'!#REF!</f>
        <v>#REF!</v>
      </c>
      <c r="L357" s="85" t="e">
        <f>'Activos Consolidados'!#REF!</f>
        <v>#REF!</v>
      </c>
      <c r="M357" s="85" t="e">
        <f>'Activos Consolidados'!#REF!</f>
        <v>#REF!</v>
      </c>
      <c r="N357" s="84" t="e">
        <f>IF('Activos Consolidados'!#REF!="","",'Activos Consolidados'!#REF!)</f>
        <v>#REF!</v>
      </c>
      <c r="O357" s="161" t="e">
        <f>'Activos Consolidados'!#REF!</f>
        <v>#REF!</v>
      </c>
      <c r="P357" t="e">
        <f>'Activos Consolidados'!#REF!</f>
        <v>#REF!</v>
      </c>
    </row>
    <row r="358" spans="1:16" ht="24.75" customHeight="1" x14ac:dyDescent="0.25">
      <c r="A358" s="85" t="e">
        <f>'Activos Consolidados'!#REF!</f>
        <v>#REF!</v>
      </c>
      <c r="B358" s="85" t="e">
        <f>'Activos Consolidados'!#REF!</f>
        <v>#REF!</v>
      </c>
      <c r="C358" s="85" t="e">
        <f>'Activos Consolidados'!#REF!</f>
        <v>#REF!</v>
      </c>
      <c r="D358" s="85" t="e">
        <f>'Activos Consolidados'!#REF!</f>
        <v>#REF!</v>
      </c>
      <c r="E358" s="85" t="e">
        <f>'Activos Consolidados'!#REF!</f>
        <v>#REF!</v>
      </c>
      <c r="F358" s="86" t="e">
        <f>IF('Activos Consolidados'!#REF!="","",'Activos Consolidados'!#REF!)</f>
        <v>#REF!</v>
      </c>
      <c r="G358" s="85" t="e">
        <f>'Activos Consolidados'!#REF!</f>
        <v>#REF!</v>
      </c>
      <c r="H358" s="85" t="e">
        <f>'Activos Consolidados'!#REF!</f>
        <v>#REF!</v>
      </c>
      <c r="I358" s="85" t="e">
        <f>'Activos Consolidados'!#REF!</f>
        <v>#REF!</v>
      </c>
      <c r="J358" s="85" t="e">
        <f>'Activos Consolidados'!#REF!</f>
        <v>#REF!</v>
      </c>
      <c r="K358" s="85" t="e">
        <f>'Activos Consolidados'!#REF!</f>
        <v>#REF!</v>
      </c>
      <c r="L358" s="85" t="e">
        <f>'Activos Consolidados'!#REF!</f>
        <v>#REF!</v>
      </c>
      <c r="M358" s="85" t="e">
        <f>'Activos Consolidados'!#REF!</f>
        <v>#REF!</v>
      </c>
      <c r="N358" s="84" t="e">
        <f>IF('Activos Consolidados'!#REF!="","",'Activos Consolidados'!#REF!)</f>
        <v>#REF!</v>
      </c>
      <c r="O358" s="161" t="e">
        <f>'Activos Consolidados'!#REF!</f>
        <v>#REF!</v>
      </c>
      <c r="P358" t="e">
        <f>'Activos Consolidados'!#REF!</f>
        <v>#REF!</v>
      </c>
    </row>
    <row r="359" spans="1:16" ht="24.75" customHeight="1" x14ac:dyDescent="0.25">
      <c r="A359" s="85" t="e">
        <f>'Activos Consolidados'!#REF!</f>
        <v>#REF!</v>
      </c>
      <c r="B359" s="85" t="e">
        <f>'Activos Consolidados'!#REF!</f>
        <v>#REF!</v>
      </c>
      <c r="C359" s="85" t="e">
        <f>'Activos Consolidados'!#REF!</f>
        <v>#REF!</v>
      </c>
      <c r="D359" s="85" t="e">
        <f>'Activos Consolidados'!#REF!</f>
        <v>#REF!</v>
      </c>
      <c r="E359" s="85" t="e">
        <f>'Activos Consolidados'!#REF!</f>
        <v>#REF!</v>
      </c>
      <c r="F359" s="86" t="e">
        <f>IF('Activos Consolidados'!#REF!="","",'Activos Consolidados'!#REF!)</f>
        <v>#REF!</v>
      </c>
      <c r="G359" s="85" t="e">
        <f>'Activos Consolidados'!#REF!</f>
        <v>#REF!</v>
      </c>
      <c r="H359" s="85" t="e">
        <f>'Activos Consolidados'!#REF!</f>
        <v>#REF!</v>
      </c>
      <c r="I359" s="85" t="e">
        <f>'Activos Consolidados'!#REF!</f>
        <v>#REF!</v>
      </c>
      <c r="J359" s="85" t="e">
        <f>'Activos Consolidados'!#REF!</f>
        <v>#REF!</v>
      </c>
      <c r="K359" s="85" t="e">
        <f>'Activos Consolidados'!#REF!</f>
        <v>#REF!</v>
      </c>
      <c r="L359" s="85" t="e">
        <f>'Activos Consolidados'!#REF!</f>
        <v>#REF!</v>
      </c>
      <c r="M359" s="85" t="e">
        <f>'Activos Consolidados'!#REF!</f>
        <v>#REF!</v>
      </c>
      <c r="N359" s="84" t="e">
        <f>IF('Activos Consolidados'!#REF!="","",'Activos Consolidados'!#REF!)</f>
        <v>#REF!</v>
      </c>
      <c r="O359" s="161" t="e">
        <f>'Activos Consolidados'!#REF!</f>
        <v>#REF!</v>
      </c>
      <c r="P359" t="e">
        <f>'Activos Consolidados'!#REF!</f>
        <v>#REF!</v>
      </c>
    </row>
    <row r="360" spans="1:16" ht="24.75" customHeight="1" x14ac:dyDescent="0.25">
      <c r="A360" s="85" t="e">
        <f>'Activos Consolidados'!#REF!</f>
        <v>#REF!</v>
      </c>
      <c r="B360" s="85" t="e">
        <f>'Activos Consolidados'!#REF!</f>
        <v>#REF!</v>
      </c>
      <c r="C360" s="85" t="e">
        <f>'Activos Consolidados'!#REF!</f>
        <v>#REF!</v>
      </c>
      <c r="D360" s="85" t="e">
        <f>'Activos Consolidados'!#REF!</f>
        <v>#REF!</v>
      </c>
      <c r="E360" s="85" t="e">
        <f>'Activos Consolidados'!#REF!</f>
        <v>#REF!</v>
      </c>
      <c r="F360" s="86" t="e">
        <f>IF('Activos Consolidados'!#REF!="","",'Activos Consolidados'!#REF!)</f>
        <v>#REF!</v>
      </c>
      <c r="G360" s="85" t="e">
        <f>'Activos Consolidados'!#REF!</f>
        <v>#REF!</v>
      </c>
      <c r="H360" s="85" t="e">
        <f>'Activos Consolidados'!#REF!</f>
        <v>#REF!</v>
      </c>
      <c r="I360" s="85" t="e">
        <f>'Activos Consolidados'!#REF!</f>
        <v>#REF!</v>
      </c>
      <c r="J360" s="85" t="e">
        <f>'Activos Consolidados'!#REF!</f>
        <v>#REF!</v>
      </c>
      <c r="K360" s="85" t="e">
        <f>'Activos Consolidados'!#REF!</f>
        <v>#REF!</v>
      </c>
      <c r="L360" s="85" t="e">
        <f>'Activos Consolidados'!#REF!</f>
        <v>#REF!</v>
      </c>
      <c r="M360" s="85" t="e">
        <f>'Activos Consolidados'!#REF!</f>
        <v>#REF!</v>
      </c>
      <c r="N360" s="84" t="e">
        <f>IF('Activos Consolidados'!#REF!="","",'Activos Consolidados'!#REF!)</f>
        <v>#REF!</v>
      </c>
      <c r="O360" s="161" t="e">
        <f>'Activos Consolidados'!#REF!</f>
        <v>#REF!</v>
      </c>
      <c r="P360" t="e">
        <f>'Activos Consolidados'!#REF!</f>
        <v>#REF!</v>
      </c>
    </row>
    <row r="361" spans="1:16" ht="24.75" customHeight="1" x14ac:dyDescent="0.25">
      <c r="A361" s="85" t="e">
        <f>'Activos Consolidados'!#REF!</f>
        <v>#REF!</v>
      </c>
      <c r="B361" s="85" t="e">
        <f>'Activos Consolidados'!#REF!</f>
        <v>#REF!</v>
      </c>
      <c r="C361" s="85" t="e">
        <f>'Activos Consolidados'!#REF!</f>
        <v>#REF!</v>
      </c>
      <c r="D361" s="85" t="e">
        <f>'Activos Consolidados'!#REF!</f>
        <v>#REF!</v>
      </c>
      <c r="E361" s="85" t="e">
        <f>'Activos Consolidados'!#REF!</f>
        <v>#REF!</v>
      </c>
      <c r="F361" s="86" t="e">
        <f>IF('Activos Consolidados'!#REF!="","",'Activos Consolidados'!#REF!)</f>
        <v>#REF!</v>
      </c>
      <c r="G361" s="85" t="e">
        <f>'Activos Consolidados'!#REF!</f>
        <v>#REF!</v>
      </c>
      <c r="H361" s="85" t="e">
        <f>'Activos Consolidados'!#REF!</f>
        <v>#REF!</v>
      </c>
      <c r="I361" s="85" t="e">
        <f>'Activos Consolidados'!#REF!</f>
        <v>#REF!</v>
      </c>
      <c r="J361" s="85" t="e">
        <f>'Activos Consolidados'!#REF!</f>
        <v>#REF!</v>
      </c>
      <c r="K361" s="85" t="e">
        <f>'Activos Consolidados'!#REF!</f>
        <v>#REF!</v>
      </c>
      <c r="L361" s="85" t="e">
        <f>'Activos Consolidados'!#REF!</f>
        <v>#REF!</v>
      </c>
      <c r="M361" s="85" t="e">
        <f>'Activos Consolidados'!#REF!</f>
        <v>#REF!</v>
      </c>
      <c r="N361" s="84" t="e">
        <f>IF('Activos Consolidados'!#REF!="","",'Activos Consolidados'!#REF!)</f>
        <v>#REF!</v>
      </c>
      <c r="O361" s="161" t="e">
        <f>'Activos Consolidados'!#REF!</f>
        <v>#REF!</v>
      </c>
      <c r="P361" t="e">
        <f>'Activos Consolidados'!#REF!</f>
        <v>#REF!</v>
      </c>
    </row>
    <row r="362" spans="1:16" ht="24.75" customHeight="1" x14ac:dyDescent="0.25">
      <c r="A362" s="85" t="e">
        <f>'Activos Consolidados'!#REF!</f>
        <v>#REF!</v>
      </c>
      <c r="B362" s="85" t="e">
        <f>'Activos Consolidados'!#REF!</f>
        <v>#REF!</v>
      </c>
      <c r="C362" s="85" t="e">
        <f>'Activos Consolidados'!#REF!</f>
        <v>#REF!</v>
      </c>
      <c r="D362" s="85" t="e">
        <f>'Activos Consolidados'!#REF!</f>
        <v>#REF!</v>
      </c>
      <c r="E362" s="85" t="e">
        <f>'Activos Consolidados'!#REF!</f>
        <v>#REF!</v>
      </c>
      <c r="F362" s="86" t="e">
        <f>IF('Activos Consolidados'!#REF!="","",'Activos Consolidados'!#REF!)</f>
        <v>#REF!</v>
      </c>
      <c r="G362" s="85" t="e">
        <f>'Activos Consolidados'!#REF!</f>
        <v>#REF!</v>
      </c>
      <c r="H362" s="85" t="e">
        <f>'Activos Consolidados'!#REF!</f>
        <v>#REF!</v>
      </c>
      <c r="I362" s="85" t="e">
        <f>'Activos Consolidados'!#REF!</f>
        <v>#REF!</v>
      </c>
      <c r="J362" s="85" t="e">
        <f>'Activos Consolidados'!#REF!</f>
        <v>#REF!</v>
      </c>
      <c r="K362" s="85" t="e">
        <f>'Activos Consolidados'!#REF!</f>
        <v>#REF!</v>
      </c>
      <c r="L362" s="85" t="e">
        <f>'Activos Consolidados'!#REF!</f>
        <v>#REF!</v>
      </c>
      <c r="M362" s="85" t="e">
        <f>'Activos Consolidados'!#REF!</f>
        <v>#REF!</v>
      </c>
      <c r="N362" s="84" t="e">
        <f>IF('Activos Consolidados'!#REF!="","",'Activos Consolidados'!#REF!)</f>
        <v>#REF!</v>
      </c>
      <c r="O362" s="161" t="e">
        <f>'Activos Consolidados'!#REF!</f>
        <v>#REF!</v>
      </c>
      <c r="P362" t="e">
        <f>'Activos Consolidados'!#REF!</f>
        <v>#REF!</v>
      </c>
    </row>
    <row r="363" spans="1:16" ht="24.75" customHeight="1" x14ac:dyDescent="0.25">
      <c r="A363" s="85" t="e">
        <f>'Activos Consolidados'!#REF!</f>
        <v>#REF!</v>
      </c>
      <c r="B363" s="85" t="e">
        <f>'Activos Consolidados'!#REF!</f>
        <v>#REF!</v>
      </c>
      <c r="C363" s="85" t="e">
        <f>'Activos Consolidados'!#REF!</f>
        <v>#REF!</v>
      </c>
      <c r="D363" s="85" t="e">
        <f>'Activos Consolidados'!#REF!</f>
        <v>#REF!</v>
      </c>
      <c r="E363" s="85" t="e">
        <f>'Activos Consolidados'!#REF!</f>
        <v>#REF!</v>
      </c>
      <c r="F363" s="86" t="e">
        <f>IF('Activos Consolidados'!#REF!="","",'Activos Consolidados'!#REF!)</f>
        <v>#REF!</v>
      </c>
      <c r="G363" s="85" t="e">
        <f>'Activos Consolidados'!#REF!</f>
        <v>#REF!</v>
      </c>
      <c r="H363" s="85" t="e">
        <f>'Activos Consolidados'!#REF!</f>
        <v>#REF!</v>
      </c>
      <c r="I363" s="85" t="e">
        <f>'Activos Consolidados'!#REF!</f>
        <v>#REF!</v>
      </c>
      <c r="J363" s="85" t="e">
        <f>'Activos Consolidados'!#REF!</f>
        <v>#REF!</v>
      </c>
      <c r="K363" s="85" t="e">
        <f>'Activos Consolidados'!#REF!</f>
        <v>#REF!</v>
      </c>
      <c r="L363" s="85" t="e">
        <f>'Activos Consolidados'!#REF!</f>
        <v>#REF!</v>
      </c>
      <c r="M363" s="85" t="e">
        <f>'Activos Consolidados'!#REF!</f>
        <v>#REF!</v>
      </c>
      <c r="N363" s="84" t="e">
        <f>IF('Activos Consolidados'!#REF!="","",'Activos Consolidados'!#REF!)</f>
        <v>#REF!</v>
      </c>
      <c r="O363" s="161" t="e">
        <f>'Activos Consolidados'!#REF!</f>
        <v>#REF!</v>
      </c>
      <c r="P363" t="e">
        <f>'Activos Consolidados'!#REF!</f>
        <v>#REF!</v>
      </c>
    </row>
    <row r="364" spans="1:16" ht="24.75" customHeight="1" x14ac:dyDescent="0.25">
      <c r="A364" s="85" t="e">
        <f>'Activos Consolidados'!#REF!</f>
        <v>#REF!</v>
      </c>
      <c r="B364" s="85" t="e">
        <f>'Activos Consolidados'!#REF!</f>
        <v>#REF!</v>
      </c>
      <c r="C364" s="85" t="e">
        <f>'Activos Consolidados'!#REF!</f>
        <v>#REF!</v>
      </c>
      <c r="D364" s="85" t="e">
        <f>'Activos Consolidados'!#REF!</f>
        <v>#REF!</v>
      </c>
      <c r="E364" s="85" t="e">
        <f>'Activos Consolidados'!#REF!</f>
        <v>#REF!</v>
      </c>
      <c r="F364" s="86" t="e">
        <f>IF('Activos Consolidados'!#REF!="","",'Activos Consolidados'!#REF!)</f>
        <v>#REF!</v>
      </c>
      <c r="G364" s="85" t="e">
        <f>'Activos Consolidados'!#REF!</f>
        <v>#REF!</v>
      </c>
      <c r="H364" s="85" t="e">
        <f>'Activos Consolidados'!#REF!</f>
        <v>#REF!</v>
      </c>
      <c r="I364" s="85" t="e">
        <f>'Activos Consolidados'!#REF!</f>
        <v>#REF!</v>
      </c>
      <c r="J364" s="85" t="e">
        <f>'Activos Consolidados'!#REF!</f>
        <v>#REF!</v>
      </c>
      <c r="K364" s="85" t="e">
        <f>'Activos Consolidados'!#REF!</f>
        <v>#REF!</v>
      </c>
      <c r="L364" s="85" t="e">
        <f>'Activos Consolidados'!#REF!</f>
        <v>#REF!</v>
      </c>
      <c r="M364" s="85" t="e">
        <f>'Activos Consolidados'!#REF!</f>
        <v>#REF!</v>
      </c>
      <c r="N364" s="84" t="e">
        <f>IF('Activos Consolidados'!#REF!="","",'Activos Consolidados'!#REF!)</f>
        <v>#REF!</v>
      </c>
      <c r="O364" s="161" t="e">
        <f>'Activos Consolidados'!#REF!</f>
        <v>#REF!</v>
      </c>
      <c r="P364" t="e">
        <f>'Activos Consolidados'!#REF!</f>
        <v>#REF!</v>
      </c>
    </row>
    <row r="365" spans="1:16" ht="24.75" customHeight="1" x14ac:dyDescent="0.25">
      <c r="A365" s="85" t="e">
        <f>'Activos Consolidados'!#REF!</f>
        <v>#REF!</v>
      </c>
      <c r="B365" s="85" t="e">
        <f>'Activos Consolidados'!#REF!</f>
        <v>#REF!</v>
      </c>
      <c r="C365" s="85" t="e">
        <f>'Activos Consolidados'!#REF!</f>
        <v>#REF!</v>
      </c>
      <c r="D365" s="85" t="e">
        <f>'Activos Consolidados'!#REF!</f>
        <v>#REF!</v>
      </c>
      <c r="E365" s="85" t="e">
        <f>'Activos Consolidados'!#REF!</f>
        <v>#REF!</v>
      </c>
      <c r="F365" s="86" t="e">
        <f>IF('Activos Consolidados'!#REF!="","",'Activos Consolidados'!#REF!)</f>
        <v>#REF!</v>
      </c>
      <c r="G365" s="85" t="e">
        <f>'Activos Consolidados'!#REF!</f>
        <v>#REF!</v>
      </c>
      <c r="H365" s="85" t="e">
        <f>'Activos Consolidados'!#REF!</f>
        <v>#REF!</v>
      </c>
      <c r="I365" s="85" t="e">
        <f>'Activos Consolidados'!#REF!</f>
        <v>#REF!</v>
      </c>
      <c r="J365" s="85" t="e">
        <f>'Activos Consolidados'!#REF!</f>
        <v>#REF!</v>
      </c>
      <c r="K365" s="85" t="e">
        <f>'Activos Consolidados'!#REF!</f>
        <v>#REF!</v>
      </c>
      <c r="L365" s="85" t="e">
        <f>'Activos Consolidados'!#REF!</f>
        <v>#REF!</v>
      </c>
      <c r="M365" s="85" t="e">
        <f>'Activos Consolidados'!#REF!</f>
        <v>#REF!</v>
      </c>
      <c r="N365" s="84" t="e">
        <f>IF('Activos Consolidados'!#REF!="","",'Activos Consolidados'!#REF!)</f>
        <v>#REF!</v>
      </c>
      <c r="O365" s="161" t="e">
        <f>'Activos Consolidados'!#REF!</f>
        <v>#REF!</v>
      </c>
      <c r="P365" t="e">
        <f>'Activos Consolidados'!#REF!</f>
        <v>#REF!</v>
      </c>
    </row>
    <row r="366" spans="1:16" ht="24.75" customHeight="1" x14ac:dyDescent="0.25">
      <c r="A366" s="85" t="e">
        <f>'Activos Consolidados'!#REF!</f>
        <v>#REF!</v>
      </c>
      <c r="B366" s="85" t="e">
        <f>'Activos Consolidados'!#REF!</f>
        <v>#REF!</v>
      </c>
      <c r="C366" s="85" t="e">
        <f>'Activos Consolidados'!#REF!</f>
        <v>#REF!</v>
      </c>
      <c r="D366" s="85" t="e">
        <f>'Activos Consolidados'!#REF!</f>
        <v>#REF!</v>
      </c>
      <c r="E366" s="85" t="e">
        <f>'Activos Consolidados'!#REF!</f>
        <v>#REF!</v>
      </c>
      <c r="F366" s="86" t="e">
        <f>IF('Activos Consolidados'!#REF!="","",'Activos Consolidados'!#REF!)</f>
        <v>#REF!</v>
      </c>
      <c r="G366" s="85" t="e">
        <f>'Activos Consolidados'!#REF!</f>
        <v>#REF!</v>
      </c>
      <c r="H366" s="85" t="e">
        <f>'Activos Consolidados'!#REF!</f>
        <v>#REF!</v>
      </c>
      <c r="I366" s="85" t="e">
        <f>'Activos Consolidados'!#REF!</f>
        <v>#REF!</v>
      </c>
      <c r="J366" s="85" t="e">
        <f>'Activos Consolidados'!#REF!</f>
        <v>#REF!</v>
      </c>
      <c r="K366" s="85" t="e">
        <f>'Activos Consolidados'!#REF!</f>
        <v>#REF!</v>
      </c>
      <c r="L366" s="85" t="e">
        <f>'Activos Consolidados'!#REF!</f>
        <v>#REF!</v>
      </c>
      <c r="M366" s="85" t="e">
        <f>'Activos Consolidados'!#REF!</f>
        <v>#REF!</v>
      </c>
      <c r="N366" s="84" t="e">
        <f>IF('Activos Consolidados'!#REF!="","",'Activos Consolidados'!#REF!)</f>
        <v>#REF!</v>
      </c>
      <c r="O366" s="161" t="e">
        <f>'Activos Consolidados'!#REF!</f>
        <v>#REF!</v>
      </c>
      <c r="P366" t="e">
        <f>'Activos Consolidados'!#REF!</f>
        <v>#REF!</v>
      </c>
    </row>
    <row r="367" spans="1:16" ht="24.75" customHeight="1" x14ac:dyDescent="0.25">
      <c r="A367" s="85" t="e">
        <f>'Activos Consolidados'!#REF!</f>
        <v>#REF!</v>
      </c>
      <c r="B367" s="85" t="e">
        <f>'Activos Consolidados'!#REF!</f>
        <v>#REF!</v>
      </c>
      <c r="C367" s="85" t="e">
        <f>'Activos Consolidados'!#REF!</f>
        <v>#REF!</v>
      </c>
      <c r="D367" s="85" t="e">
        <f>'Activos Consolidados'!#REF!</f>
        <v>#REF!</v>
      </c>
      <c r="E367" s="85" t="e">
        <f>'Activos Consolidados'!#REF!</f>
        <v>#REF!</v>
      </c>
      <c r="F367" s="86" t="e">
        <f>IF('Activos Consolidados'!#REF!="","",'Activos Consolidados'!#REF!)</f>
        <v>#REF!</v>
      </c>
      <c r="G367" s="85" t="e">
        <f>'Activos Consolidados'!#REF!</f>
        <v>#REF!</v>
      </c>
      <c r="H367" s="85" t="e">
        <f>'Activos Consolidados'!#REF!</f>
        <v>#REF!</v>
      </c>
      <c r="I367" s="85" t="e">
        <f>'Activos Consolidados'!#REF!</f>
        <v>#REF!</v>
      </c>
      <c r="J367" s="85" t="e">
        <f>'Activos Consolidados'!#REF!</f>
        <v>#REF!</v>
      </c>
      <c r="K367" s="85" t="e">
        <f>'Activos Consolidados'!#REF!</f>
        <v>#REF!</v>
      </c>
      <c r="L367" s="85" t="e">
        <f>'Activos Consolidados'!#REF!</f>
        <v>#REF!</v>
      </c>
      <c r="M367" s="85" t="e">
        <f>'Activos Consolidados'!#REF!</f>
        <v>#REF!</v>
      </c>
      <c r="N367" s="84" t="e">
        <f>IF('Activos Consolidados'!#REF!="","",'Activos Consolidados'!#REF!)</f>
        <v>#REF!</v>
      </c>
      <c r="O367" s="161" t="e">
        <f>'Activos Consolidados'!#REF!</f>
        <v>#REF!</v>
      </c>
      <c r="P367" t="e">
        <f>'Activos Consolidados'!#REF!</f>
        <v>#REF!</v>
      </c>
    </row>
    <row r="368" spans="1:16" ht="24.75" customHeight="1" x14ac:dyDescent="0.25">
      <c r="A368" s="85" t="e">
        <f>'Activos Consolidados'!#REF!</f>
        <v>#REF!</v>
      </c>
      <c r="B368" s="85" t="e">
        <f>'Activos Consolidados'!#REF!</f>
        <v>#REF!</v>
      </c>
      <c r="C368" s="85" t="e">
        <f>'Activos Consolidados'!#REF!</f>
        <v>#REF!</v>
      </c>
      <c r="D368" s="85" t="e">
        <f>'Activos Consolidados'!#REF!</f>
        <v>#REF!</v>
      </c>
      <c r="E368" s="85" t="e">
        <f>'Activos Consolidados'!#REF!</f>
        <v>#REF!</v>
      </c>
      <c r="F368" s="86" t="e">
        <f>IF('Activos Consolidados'!#REF!="","",'Activos Consolidados'!#REF!)</f>
        <v>#REF!</v>
      </c>
      <c r="G368" s="85" t="e">
        <f>'Activos Consolidados'!#REF!</f>
        <v>#REF!</v>
      </c>
      <c r="H368" s="85" t="e">
        <f>'Activos Consolidados'!#REF!</f>
        <v>#REF!</v>
      </c>
      <c r="I368" s="85" t="e">
        <f>'Activos Consolidados'!#REF!</f>
        <v>#REF!</v>
      </c>
      <c r="J368" s="85" t="e">
        <f>'Activos Consolidados'!#REF!</f>
        <v>#REF!</v>
      </c>
      <c r="K368" s="85" t="e">
        <f>'Activos Consolidados'!#REF!</f>
        <v>#REF!</v>
      </c>
      <c r="L368" s="85" t="e">
        <f>'Activos Consolidados'!#REF!</f>
        <v>#REF!</v>
      </c>
      <c r="M368" s="85" t="e">
        <f>'Activos Consolidados'!#REF!</f>
        <v>#REF!</v>
      </c>
      <c r="N368" s="84" t="e">
        <f>IF('Activos Consolidados'!#REF!="","",'Activos Consolidados'!#REF!)</f>
        <v>#REF!</v>
      </c>
      <c r="O368" s="161" t="e">
        <f>'Activos Consolidados'!#REF!</f>
        <v>#REF!</v>
      </c>
      <c r="P368" t="e">
        <f>'Activos Consolidados'!#REF!</f>
        <v>#REF!</v>
      </c>
    </row>
    <row r="369" spans="1:16" ht="24.75" customHeight="1" x14ac:dyDescent="0.25">
      <c r="A369" s="85" t="e">
        <f>'Activos Consolidados'!#REF!</f>
        <v>#REF!</v>
      </c>
      <c r="B369" s="85" t="e">
        <f>'Activos Consolidados'!#REF!</f>
        <v>#REF!</v>
      </c>
      <c r="C369" s="85" t="e">
        <f>'Activos Consolidados'!#REF!</f>
        <v>#REF!</v>
      </c>
      <c r="D369" s="85" t="e">
        <f>'Activos Consolidados'!#REF!</f>
        <v>#REF!</v>
      </c>
      <c r="E369" s="85" t="e">
        <f>'Activos Consolidados'!#REF!</f>
        <v>#REF!</v>
      </c>
      <c r="F369" s="86" t="e">
        <f>IF('Activos Consolidados'!#REF!="","",'Activos Consolidados'!#REF!)</f>
        <v>#REF!</v>
      </c>
      <c r="G369" s="85" t="e">
        <f>'Activos Consolidados'!#REF!</f>
        <v>#REF!</v>
      </c>
      <c r="H369" s="85" t="e">
        <f>'Activos Consolidados'!#REF!</f>
        <v>#REF!</v>
      </c>
      <c r="I369" s="85" t="e">
        <f>'Activos Consolidados'!#REF!</f>
        <v>#REF!</v>
      </c>
      <c r="J369" s="85" t="e">
        <f>'Activos Consolidados'!#REF!</f>
        <v>#REF!</v>
      </c>
      <c r="K369" s="85" t="e">
        <f>'Activos Consolidados'!#REF!</f>
        <v>#REF!</v>
      </c>
      <c r="L369" s="85" t="e">
        <f>'Activos Consolidados'!#REF!</f>
        <v>#REF!</v>
      </c>
      <c r="M369" s="85" t="e">
        <f>'Activos Consolidados'!#REF!</f>
        <v>#REF!</v>
      </c>
      <c r="N369" s="84" t="e">
        <f>IF('Activos Consolidados'!#REF!="","",'Activos Consolidados'!#REF!)</f>
        <v>#REF!</v>
      </c>
      <c r="O369" s="161" t="e">
        <f>'Activos Consolidados'!#REF!</f>
        <v>#REF!</v>
      </c>
      <c r="P369" t="e">
        <f>'Activos Consolidados'!#REF!</f>
        <v>#REF!</v>
      </c>
    </row>
    <row r="370" spans="1:16" ht="24.75" customHeight="1" x14ac:dyDescent="0.25">
      <c r="A370" s="85" t="e">
        <f>'Activos Consolidados'!#REF!</f>
        <v>#REF!</v>
      </c>
      <c r="B370" s="85" t="e">
        <f>'Activos Consolidados'!#REF!</f>
        <v>#REF!</v>
      </c>
      <c r="C370" s="85" t="e">
        <f>'Activos Consolidados'!#REF!</f>
        <v>#REF!</v>
      </c>
      <c r="D370" s="85" t="e">
        <f>'Activos Consolidados'!#REF!</f>
        <v>#REF!</v>
      </c>
      <c r="E370" s="85" t="e">
        <f>'Activos Consolidados'!#REF!</f>
        <v>#REF!</v>
      </c>
      <c r="F370" s="86" t="e">
        <f>IF('Activos Consolidados'!#REF!="","",'Activos Consolidados'!#REF!)</f>
        <v>#REF!</v>
      </c>
      <c r="G370" s="85" t="e">
        <f>'Activos Consolidados'!#REF!</f>
        <v>#REF!</v>
      </c>
      <c r="H370" s="85" t="e">
        <f>'Activos Consolidados'!#REF!</f>
        <v>#REF!</v>
      </c>
      <c r="I370" s="85" t="e">
        <f>'Activos Consolidados'!#REF!</f>
        <v>#REF!</v>
      </c>
      <c r="J370" s="85" t="e">
        <f>'Activos Consolidados'!#REF!</f>
        <v>#REF!</v>
      </c>
      <c r="K370" s="85" t="e">
        <f>'Activos Consolidados'!#REF!</f>
        <v>#REF!</v>
      </c>
      <c r="L370" s="85" t="e">
        <f>'Activos Consolidados'!#REF!</f>
        <v>#REF!</v>
      </c>
      <c r="M370" s="85" t="e">
        <f>'Activos Consolidados'!#REF!</f>
        <v>#REF!</v>
      </c>
      <c r="N370" s="84" t="e">
        <f>IF('Activos Consolidados'!#REF!="","",'Activos Consolidados'!#REF!)</f>
        <v>#REF!</v>
      </c>
      <c r="O370" s="161" t="e">
        <f>'Activos Consolidados'!#REF!</f>
        <v>#REF!</v>
      </c>
      <c r="P370" t="e">
        <f>'Activos Consolidados'!#REF!</f>
        <v>#REF!</v>
      </c>
    </row>
    <row r="371" spans="1:16" ht="24.75" customHeight="1" x14ac:dyDescent="0.25">
      <c r="A371" s="85" t="e">
        <f>'Activos Consolidados'!#REF!</f>
        <v>#REF!</v>
      </c>
      <c r="B371" s="85" t="e">
        <f>'Activos Consolidados'!#REF!</f>
        <v>#REF!</v>
      </c>
      <c r="C371" s="85" t="e">
        <f>'Activos Consolidados'!#REF!</f>
        <v>#REF!</v>
      </c>
      <c r="D371" s="85" t="e">
        <f>'Activos Consolidados'!#REF!</f>
        <v>#REF!</v>
      </c>
      <c r="E371" s="85" t="e">
        <f>'Activos Consolidados'!#REF!</f>
        <v>#REF!</v>
      </c>
      <c r="F371" s="86" t="e">
        <f>IF('Activos Consolidados'!#REF!="","",'Activos Consolidados'!#REF!)</f>
        <v>#REF!</v>
      </c>
      <c r="G371" s="85" t="e">
        <f>'Activos Consolidados'!#REF!</f>
        <v>#REF!</v>
      </c>
      <c r="H371" s="85" t="e">
        <f>'Activos Consolidados'!#REF!</f>
        <v>#REF!</v>
      </c>
      <c r="I371" s="85" t="e">
        <f>'Activos Consolidados'!#REF!</f>
        <v>#REF!</v>
      </c>
      <c r="J371" s="85" t="e">
        <f>'Activos Consolidados'!#REF!</f>
        <v>#REF!</v>
      </c>
      <c r="K371" s="85" t="e">
        <f>'Activos Consolidados'!#REF!</f>
        <v>#REF!</v>
      </c>
      <c r="L371" s="85" t="e">
        <f>'Activos Consolidados'!#REF!</f>
        <v>#REF!</v>
      </c>
      <c r="M371" s="85" t="e">
        <f>'Activos Consolidados'!#REF!</f>
        <v>#REF!</v>
      </c>
      <c r="N371" s="84" t="e">
        <f>IF('Activos Consolidados'!#REF!="","",'Activos Consolidados'!#REF!)</f>
        <v>#REF!</v>
      </c>
      <c r="O371" s="161" t="e">
        <f>'Activos Consolidados'!#REF!</f>
        <v>#REF!</v>
      </c>
      <c r="P371" t="e">
        <f>'Activos Consolidados'!#REF!</f>
        <v>#REF!</v>
      </c>
    </row>
    <row r="372" spans="1:16" ht="24.75" customHeight="1" x14ac:dyDescent="0.25">
      <c r="A372" s="85" t="e">
        <f>'Activos Consolidados'!#REF!</f>
        <v>#REF!</v>
      </c>
      <c r="B372" s="85" t="e">
        <f>'Activos Consolidados'!#REF!</f>
        <v>#REF!</v>
      </c>
      <c r="C372" s="85" t="e">
        <f>'Activos Consolidados'!#REF!</f>
        <v>#REF!</v>
      </c>
      <c r="D372" s="85" t="e">
        <f>'Activos Consolidados'!#REF!</f>
        <v>#REF!</v>
      </c>
      <c r="E372" s="85" t="e">
        <f>'Activos Consolidados'!#REF!</f>
        <v>#REF!</v>
      </c>
      <c r="F372" s="86" t="e">
        <f>IF('Activos Consolidados'!#REF!="","",'Activos Consolidados'!#REF!)</f>
        <v>#REF!</v>
      </c>
      <c r="G372" s="85" t="e">
        <f>'Activos Consolidados'!#REF!</f>
        <v>#REF!</v>
      </c>
      <c r="H372" s="85" t="e">
        <f>'Activos Consolidados'!#REF!</f>
        <v>#REF!</v>
      </c>
      <c r="I372" s="85" t="e">
        <f>'Activos Consolidados'!#REF!</f>
        <v>#REF!</v>
      </c>
      <c r="J372" s="85" t="e">
        <f>'Activos Consolidados'!#REF!</f>
        <v>#REF!</v>
      </c>
      <c r="K372" s="85" t="e">
        <f>'Activos Consolidados'!#REF!</f>
        <v>#REF!</v>
      </c>
      <c r="L372" s="85" t="e">
        <f>'Activos Consolidados'!#REF!</f>
        <v>#REF!</v>
      </c>
      <c r="M372" s="85" t="e">
        <f>'Activos Consolidados'!#REF!</f>
        <v>#REF!</v>
      </c>
      <c r="N372" s="84" t="e">
        <f>IF('Activos Consolidados'!#REF!="","",'Activos Consolidados'!#REF!)</f>
        <v>#REF!</v>
      </c>
      <c r="O372" s="161" t="e">
        <f>'Activos Consolidados'!#REF!</f>
        <v>#REF!</v>
      </c>
      <c r="P372" t="e">
        <f>'Activos Consolidados'!#REF!</f>
        <v>#REF!</v>
      </c>
    </row>
    <row r="373" spans="1:16" ht="24.75" customHeight="1" x14ac:dyDescent="0.25">
      <c r="A373" s="85" t="e">
        <f>'Activos Consolidados'!#REF!</f>
        <v>#REF!</v>
      </c>
      <c r="B373" s="85" t="e">
        <f>'Activos Consolidados'!#REF!</f>
        <v>#REF!</v>
      </c>
      <c r="C373" s="85" t="e">
        <f>'Activos Consolidados'!#REF!</f>
        <v>#REF!</v>
      </c>
      <c r="D373" s="85" t="e">
        <f>'Activos Consolidados'!#REF!</f>
        <v>#REF!</v>
      </c>
      <c r="E373" s="85" t="e">
        <f>'Activos Consolidados'!#REF!</f>
        <v>#REF!</v>
      </c>
      <c r="F373" s="86" t="e">
        <f>IF('Activos Consolidados'!#REF!="","",'Activos Consolidados'!#REF!)</f>
        <v>#REF!</v>
      </c>
      <c r="G373" s="85" t="e">
        <f>'Activos Consolidados'!#REF!</f>
        <v>#REF!</v>
      </c>
      <c r="H373" s="85" t="e">
        <f>'Activos Consolidados'!#REF!</f>
        <v>#REF!</v>
      </c>
      <c r="I373" s="85" t="e">
        <f>'Activos Consolidados'!#REF!</f>
        <v>#REF!</v>
      </c>
      <c r="J373" s="85" t="e">
        <f>'Activos Consolidados'!#REF!</f>
        <v>#REF!</v>
      </c>
      <c r="K373" s="85" t="e">
        <f>'Activos Consolidados'!#REF!</f>
        <v>#REF!</v>
      </c>
      <c r="L373" s="85" t="e">
        <f>'Activos Consolidados'!#REF!</f>
        <v>#REF!</v>
      </c>
      <c r="M373" s="85" t="e">
        <f>'Activos Consolidados'!#REF!</f>
        <v>#REF!</v>
      </c>
      <c r="N373" s="84" t="e">
        <f>IF('Activos Consolidados'!#REF!="","",'Activos Consolidados'!#REF!)</f>
        <v>#REF!</v>
      </c>
      <c r="O373" s="161" t="e">
        <f>'Activos Consolidados'!#REF!</f>
        <v>#REF!</v>
      </c>
      <c r="P373" t="e">
        <f>'Activos Consolidados'!#REF!</f>
        <v>#REF!</v>
      </c>
    </row>
    <row r="374" spans="1:16" ht="24.75" customHeight="1" x14ac:dyDescent="0.25">
      <c r="A374" s="85" t="e">
        <f>'Activos Consolidados'!#REF!</f>
        <v>#REF!</v>
      </c>
      <c r="B374" s="85" t="e">
        <f>'Activos Consolidados'!#REF!</f>
        <v>#REF!</v>
      </c>
      <c r="C374" s="85" t="e">
        <f>'Activos Consolidados'!#REF!</f>
        <v>#REF!</v>
      </c>
      <c r="D374" s="85" t="e">
        <f>'Activos Consolidados'!#REF!</f>
        <v>#REF!</v>
      </c>
      <c r="E374" s="85" t="e">
        <f>'Activos Consolidados'!#REF!</f>
        <v>#REF!</v>
      </c>
      <c r="F374" s="86" t="e">
        <f>IF('Activos Consolidados'!#REF!="","",'Activos Consolidados'!#REF!)</f>
        <v>#REF!</v>
      </c>
      <c r="G374" s="85" t="e">
        <f>'Activos Consolidados'!#REF!</f>
        <v>#REF!</v>
      </c>
      <c r="H374" s="85" t="e">
        <f>'Activos Consolidados'!#REF!</f>
        <v>#REF!</v>
      </c>
      <c r="I374" s="85" t="e">
        <f>'Activos Consolidados'!#REF!</f>
        <v>#REF!</v>
      </c>
      <c r="J374" s="85" t="e">
        <f>'Activos Consolidados'!#REF!</f>
        <v>#REF!</v>
      </c>
      <c r="K374" s="85" t="e">
        <f>'Activos Consolidados'!#REF!</f>
        <v>#REF!</v>
      </c>
      <c r="L374" s="85" t="e">
        <f>'Activos Consolidados'!#REF!</f>
        <v>#REF!</v>
      </c>
      <c r="M374" s="85" t="e">
        <f>'Activos Consolidados'!#REF!</f>
        <v>#REF!</v>
      </c>
      <c r="N374" s="84" t="e">
        <f>IF('Activos Consolidados'!#REF!="","",'Activos Consolidados'!#REF!)</f>
        <v>#REF!</v>
      </c>
      <c r="O374" s="161" t="e">
        <f>'Activos Consolidados'!#REF!</f>
        <v>#REF!</v>
      </c>
      <c r="P374" t="e">
        <f>'Activos Consolidados'!#REF!</f>
        <v>#REF!</v>
      </c>
    </row>
    <row r="375" spans="1:16" ht="24.75" customHeight="1" x14ac:dyDescent="0.25">
      <c r="A375" s="85" t="e">
        <f>'Activos Consolidados'!#REF!</f>
        <v>#REF!</v>
      </c>
      <c r="B375" s="85" t="e">
        <f>'Activos Consolidados'!#REF!</f>
        <v>#REF!</v>
      </c>
      <c r="C375" s="85" t="e">
        <f>'Activos Consolidados'!#REF!</f>
        <v>#REF!</v>
      </c>
      <c r="D375" s="85" t="e">
        <f>'Activos Consolidados'!#REF!</f>
        <v>#REF!</v>
      </c>
      <c r="E375" s="85" t="e">
        <f>'Activos Consolidados'!#REF!</f>
        <v>#REF!</v>
      </c>
      <c r="F375" s="86" t="e">
        <f>IF('Activos Consolidados'!#REF!="","",'Activos Consolidados'!#REF!)</f>
        <v>#REF!</v>
      </c>
      <c r="G375" s="85" t="e">
        <f>'Activos Consolidados'!#REF!</f>
        <v>#REF!</v>
      </c>
      <c r="H375" s="85" t="e">
        <f>'Activos Consolidados'!#REF!</f>
        <v>#REF!</v>
      </c>
      <c r="I375" s="85" t="e">
        <f>'Activos Consolidados'!#REF!</f>
        <v>#REF!</v>
      </c>
      <c r="J375" s="85" t="e">
        <f>'Activos Consolidados'!#REF!</f>
        <v>#REF!</v>
      </c>
      <c r="K375" s="85" t="e">
        <f>'Activos Consolidados'!#REF!</f>
        <v>#REF!</v>
      </c>
      <c r="L375" s="85" t="e">
        <f>'Activos Consolidados'!#REF!</f>
        <v>#REF!</v>
      </c>
      <c r="M375" s="85" t="e">
        <f>'Activos Consolidados'!#REF!</f>
        <v>#REF!</v>
      </c>
      <c r="N375" s="84" t="e">
        <f>IF('Activos Consolidados'!#REF!="","",'Activos Consolidados'!#REF!)</f>
        <v>#REF!</v>
      </c>
      <c r="O375" s="161" t="e">
        <f>'Activos Consolidados'!#REF!</f>
        <v>#REF!</v>
      </c>
      <c r="P375" t="e">
        <f>'Activos Consolidados'!#REF!</f>
        <v>#REF!</v>
      </c>
    </row>
    <row r="376" spans="1:16" ht="24.75" customHeight="1" x14ac:dyDescent="0.25">
      <c r="A376" s="85" t="e">
        <f>'Activos Consolidados'!#REF!</f>
        <v>#REF!</v>
      </c>
      <c r="B376" s="85" t="e">
        <f>'Activos Consolidados'!#REF!</f>
        <v>#REF!</v>
      </c>
      <c r="C376" s="85" t="e">
        <f>'Activos Consolidados'!#REF!</f>
        <v>#REF!</v>
      </c>
      <c r="D376" s="85" t="e">
        <f>'Activos Consolidados'!#REF!</f>
        <v>#REF!</v>
      </c>
      <c r="E376" s="85" t="e">
        <f>'Activos Consolidados'!#REF!</f>
        <v>#REF!</v>
      </c>
      <c r="F376" s="86" t="e">
        <f>IF('Activos Consolidados'!#REF!="","",'Activos Consolidados'!#REF!)</f>
        <v>#REF!</v>
      </c>
      <c r="G376" s="85" t="e">
        <f>'Activos Consolidados'!#REF!</f>
        <v>#REF!</v>
      </c>
      <c r="H376" s="85" t="e">
        <f>'Activos Consolidados'!#REF!</f>
        <v>#REF!</v>
      </c>
      <c r="I376" s="85" t="e">
        <f>'Activos Consolidados'!#REF!</f>
        <v>#REF!</v>
      </c>
      <c r="J376" s="85" t="e">
        <f>'Activos Consolidados'!#REF!</f>
        <v>#REF!</v>
      </c>
      <c r="K376" s="85" t="e">
        <f>'Activos Consolidados'!#REF!</f>
        <v>#REF!</v>
      </c>
      <c r="L376" s="85" t="e">
        <f>'Activos Consolidados'!#REF!</f>
        <v>#REF!</v>
      </c>
      <c r="M376" s="85" t="e">
        <f>'Activos Consolidados'!#REF!</f>
        <v>#REF!</v>
      </c>
      <c r="N376" s="84" t="e">
        <f>IF('Activos Consolidados'!#REF!="","",'Activos Consolidados'!#REF!)</f>
        <v>#REF!</v>
      </c>
      <c r="O376" s="161" t="e">
        <f>'Activos Consolidados'!#REF!</f>
        <v>#REF!</v>
      </c>
      <c r="P376" t="e">
        <f>'Activos Consolidados'!#REF!</f>
        <v>#REF!</v>
      </c>
    </row>
    <row r="377" spans="1:16" ht="24.75" customHeight="1" x14ac:dyDescent="0.25">
      <c r="A377" s="85" t="e">
        <f>'Activos Consolidados'!#REF!</f>
        <v>#REF!</v>
      </c>
      <c r="B377" s="85" t="e">
        <f>'Activos Consolidados'!#REF!</f>
        <v>#REF!</v>
      </c>
      <c r="C377" s="85" t="e">
        <f>'Activos Consolidados'!#REF!</f>
        <v>#REF!</v>
      </c>
      <c r="D377" s="85" t="e">
        <f>'Activos Consolidados'!#REF!</f>
        <v>#REF!</v>
      </c>
      <c r="E377" s="85" t="e">
        <f>'Activos Consolidados'!#REF!</f>
        <v>#REF!</v>
      </c>
      <c r="F377" s="86" t="e">
        <f>IF('Activos Consolidados'!#REF!="","",'Activos Consolidados'!#REF!)</f>
        <v>#REF!</v>
      </c>
      <c r="G377" s="85" t="e">
        <f>'Activos Consolidados'!#REF!</f>
        <v>#REF!</v>
      </c>
      <c r="H377" s="85" t="e">
        <f>'Activos Consolidados'!#REF!</f>
        <v>#REF!</v>
      </c>
      <c r="I377" s="85" t="e">
        <f>'Activos Consolidados'!#REF!</f>
        <v>#REF!</v>
      </c>
      <c r="J377" s="85" t="e">
        <f>'Activos Consolidados'!#REF!</f>
        <v>#REF!</v>
      </c>
      <c r="K377" s="85" t="e">
        <f>'Activos Consolidados'!#REF!</f>
        <v>#REF!</v>
      </c>
      <c r="L377" s="85" t="e">
        <f>'Activos Consolidados'!#REF!</f>
        <v>#REF!</v>
      </c>
      <c r="M377" s="85" t="e">
        <f>'Activos Consolidados'!#REF!</f>
        <v>#REF!</v>
      </c>
      <c r="N377" s="84" t="e">
        <f>IF('Activos Consolidados'!#REF!="","",'Activos Consolidados'!#REF!)</f>
        <v>#REF!</v>
      </c>
      <c r="O377" s="161" t="e">
        <f>'Activos Consolidados'!#REF!</f>
        <v>#REF!</v>
      </c>
      <c r="P377" t="e">
        <f>'Activos Consolidados'!#REF!</f>
        <v>#REF!</v>
      </c>
    </row>
    <row r="378" spans="1:16" ht="24.75" customHeight="1" x14ac:dyDescent="0.25">
      <c r="A378" s="85" t="e">
        <f>'Activos Consolidados'!#REF!</f>
        <v>#REF!</v>
      </c>
      <c r="B378" s="85" t="e">
        <f>'Activos Consolidados'!#REF!</f>
        <v>#REF!</v>
      </c>
      <c r="C378" s="85" t="e">
        <f>'Activos Consolidados'!#REF!</f>
        <v>#REF!</v>
      </c>
      <c r="D378" s="85" t="e">
        <f>'Activos Consolidados'!#REF!</f>
        <v>#REF!</v>
      </c>
      <c r="E378" s="85" t="e">
        <f>'Activos Consolidados'!#REF!</f>
        <v>#REF!</v>
      </c>
      <c r="F378" s="86" t="e">
        <f>IF('Activos Consolidados'!#REF!="","",'Activos Consolidados'!#REF!)</f>
        <v>#REF!</v>
      </c>
      <c r="G378" s="85" t="e">
        <f>'Activos Consolidados'!#REF!</f>
        <v>#REF!</v>
      </c>
      <c r="H378" s="85" t="e">
        <f>'Activos Consolidados'!#REF!</f>
        <v>#REF!</v>
      </c>
      <c r="I378" s="85" t="e">
        <f>'Activos Consolidados'!#REF!</f>
        <v>#REF!</v>
      </c>
      <c r="J378" s="85" t="e">
        <f>'Activos Consolidados'!#REF!</f>
        <v>#REF!</v>
      </c>
      <c r="K378" s="85" t="e">
        <f>'Activos Consolidados'!#REF!</f>
        <v>#REF!</v>
      </c>
      <c r="L378" s="85" t="e">
        <f>'Activos Consolidados'!#REF!</f>
        <v>#REF!</v>
      </c>
      <c r="M378" s="85" t="e">
        <f>'Activos Consolidados'!#REF!</f>
        <v>#REF!</v>
      </c>
      <c r="N378" s="84" t="e">
        <f>IF('Activos Consolidados'!#REF!="","",'Activos Consolidados'!#REF!)</f>
        <v>#REF!</v>
      </c>
      <c r="O378" s="161" t="e">
        <f>'Activos Consolidados'!#REF!</f>
        <v>#REF!</v>
      </c>
      <c r="P378" t="e">
        <f>'Activos Consolidados'!#REF!</f>
        <v>#REF!</v>
      </c>
    </row>
    <row r="379" spans="1:16" ht="24.75" customHeight="1" x14ac:dyDescent="0.25">
      <c r="A379" s="85" t="e">
        <f>'Activos Consolidados'!#REF!</f>
        <v>#REF!</v>
      </c>
      <c r="B379" s="85" t="e">
        <f>'Activos Consolidados'!#REF!</f>
        <v>#REF!</v>
      </c>
      <c r="C379" s="85" t="e">
        <f>'Activos Consolidados'!#REF!</f>
        <v>#REF!</v>
      </c>
      <c r="D379" s="85" t="e">
        <f>'Activos Consolidados'!#REF!</f>
        <v>#REF!</v>
      </c>
      <c r="E379" s="85" t="e">
        <f>'Activos Consolidados'!#REF!</f>
        <v>#REF!</v>
      </c>
      <c r="F379" s="86" t="e">
        <f>IF('Activos Consolidados'!#REF!="","",'Activos Consolidados'!#REF!)</f>
        <v>#REF!</v>
      </c>
      <c r="G379" s="85" t="e">
        <f>'Activos Consolidados'!#REF!</f>
        <v>#REF!</v>
      </c>
      <c r="H379" s="85" t="e">
        <f>'Activos Consolidados'!#REF!</f>
        <v>#REF!</v>
      </c>
      <c r="I379" s="85" t="e">
        <f>'Activos Consolidados'!#REF!</f>
        <v>#REF!</v>
      </c>
      <c r="J379" s="85" t="e">
        <f>'Activos Consolidados'!#REF!</f>
        <v>#REF!</v>
      </c>
      <c r="K379" s="85" t="e">
        <f>'Activos Consolidados'!#REF!</f>
        <v>#REF!</v>
      </c>
      <c r="L379" s="85" t="e">
        <f>'Activos Consolidados'!#REF!</f>
        <v>#REF!</v>
      </c>
      <c r="M379" s="85" t="e">
        <f>'Activos Consolidados'!#REF!</f>
        <v>#REF!</v>
      </c>
      <c r="N379" s="84" t="e">
        <f>IF('Activos Consolidados'!#REF!="","",'Activos Consolidados'!#REF!)</f>
        <v>#REF!</v>
      </c>
      <c r="O379" s="161" t="e">
        <f>'Activos Consolidados'!#REF!</f>
        <v>#REF!</v>
      </c>
      <c r="P379" t="e">
        <f>'Activos Consolidados'!#REF!</f>
        <v>#REF!</v>
      </c>
    </row>
    <row r="380" spans="1:16" ht="24.75" customHeight="1" x14ac:dyDescent="0.25">
      <c r="A380" s="85" t="e">
        <f>'Activos Consolidados'!#REF!</f>
        <v>#REF!</v>
      </c>
      <c r="B380" s="85" t="e">
        <f>'Activos Consolidados'!#REF!</f>
        <v>#REF!</v>
      </c>
      <c r="C380" s="85" t="e">
        <f>'Activos Consolidados'!#REF!</f>
        <v>#REF!</v>
      </c>
      <c r="D380" s="85" t="e">
        <f>'Activos Consolidados'!#REF!</f>
        <v>#REF!</v>
      </c>
      <c r="E380" s="85" t="e">
        <f>'Activos Consolidados'!#REF!</f>
        <v>#REF!</v>
      </c>
      <c r="F380" s="86" t="e">
        <f>IF('Activos Consolidados'!#REF!="","",'Activos Consolidados'!#REF!)</f>
        <v>#REF!</v>
      </c>
      <c r="G380" s="85" t="e">
        <f>'Activos Consolidados'!#REF!</f>
        <v>#REF!</v>
      </c>
      <c r="H380" s="85" t="e">
        <f>'Activos Consolidados'!#REF!</f>
        <v>#REF!</v>
      </c>
      <c r="I380" s="85" t="e">
        <f>'Activos Consolidados'!#REF!</f>
        <v>#REF!</v>
      </c>
      <c r="J380" s="85" t="e">
        <f>'Activos Consolidados'!#REF!</f>
        <v>#REF!</v>
      </c>
      <c r="K380" s="85" t="e">
        <f>'Activos Consolidados'!#REF!</f>
        <v>#REF!</v>
      </c>
      <c r="L380" s="85" t="e">
        <f>'Activos Consolidados'!#REF!</f>
        <v>#REF!</v>
      </c>
      <c r="M380" s="85" t="e">
        <f>'Activos Consolidados'!#REF!</f>
        <v>#REF!</v>
      </c>
      <c r="N380" s="84" t="e">
        <f>IF('Activos Consolidados'!#REF!="","",'Activos Consolidados'!#REF!)</f>
        <v>#REF!</v>
      </c>
      <c r="O380" s="161" t="e">
        <f>'Activos Consolidados'!#REF!</f>
        <v>#REF!</v>
      </c>
      <c r="P380" t="e">
        <f>'Activos Consolidados'!#REF!</f>
        <v>#REF!</v>
      </c>
    </row>
    <row r="381" spans="1:16" ht="24.75" customHeight="1" x14ac:dyDescent="0.25">
      <c r="A381" s="85" t="e">
        <f>'Activos Consolidados'!#REF!</f>
        <v>#REF!</v>
      </c>
      <c r="B381" s="85" t="e">
        <f>'Activos Consolidados'!#REF!</f>
        <v>#REF!</v>
      </c>
      <c r="C381" s="85" t="e">
        <f>'Activos Consolidados'!#REF!</f>
        <v>#REF!</v>
      </c>
      <c r="D381" s="85" t="e">
        <f>'Activos Consolidados'!#REF!</f>
        <v>#REF!</v>
      </c>
      <c r="E381" s="85" t="e">
        <f>'Activos Consolidados'!#REF!</f>
        <v>#REF!</v>
      </c>
      <c r="F381" s="86" t="e">
        <f>IF('Activos Consolidados'!#REF!="","",'Activos Consolidados'!#REF!)</f>
        <v>#REF!</v>
      </c>
      <c r="G381" s="85" t="e">
        <f>'Activos Consolidados'!#REF!</f>
        <v>#REF!</v>
      </c>
      <c r="H381" s="85" t="e">
        <f>'Activos Consolidados'!#REF!</f>
        <v>#REF!</v>
      </c>
      <c r="I381" s="85" t="e">
        <f>'Activos Consolidados'!#REF!</f>
        <v>#REF!</v>
      </c>
      <c r="J381" s="85" t="e">
        <f>'Activos Consolidados'!#REF!</f>
        <v>#REF!</v>
      </c>
      <c r="K381" s="85" t="e">
        <f>'Activos Consolidados'!#REF!</f>
        <v>#REF!</v>
      </c>
      <c r="L381" s="85" t="e">
        <f>'Activos Consolidados'!#REF!</f>
        <v>#REF!</v>
      </c>
      <c r="M381" s="85" t="e">
        <f>'Activos Consolidados'!#REF!</f>
        <v>#REF!</v>
      </c>
      <c r="N381" s="84" t="e">
        <f>IF('Activos Consolidados'!#REF!="","",'Activos Consolidados'!#REF!)</f>
        <v>#REF!</v>
      </c>
      <c r="O381" s="161" t="e">
        <f>'Activos Consolidados'!#REF!</f>
        <v>#REF!</v>
      </c>
      <c r="P381" t="e">
        <f>'Activos Consolidados'!#REF!</f>
        <v>#REF!</v>
      </c>
    </row>
    <row r="382" spans="1:16" ht="24.75" customHeight="1" x14ac:dyDescent="0.25">
      <c r="A382" s="85" t="e">
        <f>'Activos Consolidados'!#REF!</f>
        <v>#REF!</v>
      </c>
      <c r="B382" s="85" t="e">
        <f>'Activos Consolidados'!#REF!</f>
        <v>#REF!</v>
      </c>
      <c r="C382" s="85" t="e">
        <f>'Activos Consolidados'!#REF!</f>
        <v>#REF!</v>
      </c>
      <c r="D382" s="85" t="e">
        <f>'Activos Consolidados'!#REF!</f>
        <v>#REF!</v>
      </c>
      <c r="E382" s="85" t="e">
        <f>'Activos Consolidados'!#REF!</f>
        <v>#REF!</v>
      </c>
      <c r="F382" s="86" t="e">
        <f>IF('Activos Consolidados'!#REF!="","",'Activos Consolidados'!#REF!)</f>
        <v>#REF!</v>
      </c>
      <c r="G382" s="85" t="e">
        <f>'Activos Consolidados'!#REF!</f>
        <v>#REF!</v>
      </c>
      <c r="H382" s="85" t="e">
        <f>'Activos Consolidados'!#REF!</f>
        <v>#REF!</v>
      </c>
      <c r="I382" s="85" t="e">
        <f>'Activos Consolidados'!#REF!</f>
        <v>#REF!</v>
      </c>
      <c r="J382" s="85" t="e">
        <f>'Activos Consolidados'!#REF!</f>
        <v>#REF!</v>
      </c>
      <c r="K382" s="85" t="e">
        <f>'Activos Consolidados'!#REF!</f>
        <v>#REF!</v>
      </c>
      <c r="L382" s="85" t="e">
        <f>'Activos Consolidados'!#REF!</f>
        <v>#REF!</v>
      </c>
      <c r="M382" s="85" t="e">
        <f>'Activos Consolidados'!#REF!</f>
        <v>#REF!</v>
      </c>
      <c r="N382" s="84" t="e">
        <f>IF('Activos Consolidados'!#REF!="","",'Activos Consolidados'!#REF!)</f>
        <v>#REF!</v>
      </c>
      <c r="O382" s="161" t="e">
        <f>'Activos Consolidados'!#REF!</f>
        <v>#REF!</v>
      </c>
      <c r="P382" t="e">
        <f>'Activos Consolidados'!#REF!</f>
        <v>#REF!</v>
      </c>
    </row>
    <row r="383" spans="1:16" ht="24.75" customHeight="1" x14ac:dyDescent="0.25">
      <c r="A383" s="85" t="e">
        <f>'Activos Consolidados'!#REF!</f>
        <v>#REF!</v>
      </c>
      <c r="B383" s="85" t="e">
        <f>'Activos Consolidados'!#REF!</f>
        <v>#REF!</v>
      </c>
      <c r="C383" s="85" t="e">
        <f>'Activos Consolidados'!#REF!</f>
        <v>#REF!</v>
      </c>
      <c r="D383" s="85" t="e">
        <f>'Activos Consolidados'!#REF!</f>
        <v>#REF!</v>
      </c>
      <c r="E383" s="85" t="e">
        <f>'Activos Consolidados'!#REF!</f>
        <v>#REF!</v>
      </c>
      <c r="F383" s="86" t="e">
        <f>IF('Activos Consolidados'!#REF!="","",'Activos Consolidados'!#REF!)</f>
        <v>#REF!</v>
      </c>
      <c r="G383" s="85" t="e">
        <f>'Activos Consolidados'!#REF!</f>
        <v>#REF!</v>
      </c>
      <c r="H383" s="85" t="e">
        <f>'Activos Consolidados'!#REF!</f>
        <v>#REF!</v>
      </c>
      <c r="I383" s="85" t="e">
        <f>'Activos Consolidados'!#REF!</f>
        <v>#REF!</v>
      </c>
      <c r="J383" s="85" t="e">
        <f>'Activos Consolidados'!#REF!</f>
        <v>#REF!</v>
      </c>
      <c r="K383" s="85" t="e">
        <f>'Activos Consolidados'!#REF!</f>
        <v>#REF!</v>
      </c>
      <c r="L383" s="85" t="e">
        <f>'Activos Consolidados'!#REF!</f>
        <v>#REF!</v>
      </c>
      <c r="M383" s="85" t="e">
        <f>'Activos Consolidados'!#REF!</f>
        <v>#REF!</v>
      </c>
      <c r="N383" s="84" t="e">
        <f>IF('Activos Consolidados'!#REF!="","",'Activos Consolidados'!#REF!)</f>
        <v>#REF!</v>
      </c>
      <c r="O383" s="161" t="e">
        <f>'Activos Consolidados'!#REF!</f>
        <v>#REF!</v>
      </c>
      <c r="P383" t="e">
        <f>'Activos Consolidados'!#REF!</f>
        <v>#REF!</v>
      </c>
    </row>
    <row r="384" spans="1:16" ht="24.75" customHeight="1" x14ac:dyDescent="0.25">
      <c r="A384" s="85" t="e">
        <f>'Activos Consolidados'!#REF!</f>
        <v>#REF!</v>
      </c>
      <c r="B384" s="85" t="e">
        <f>'Activos Consolidados'!#REF!</f>
        <v>#REF!</v>
      </c>
      <c r="C384" s="85" t="e">
        <f>'Activos Consolidados'!#REF!</f>
        <v>#REF!</v>
      </c>
      <c r="D384" s="85" t="e">
        <f>'Activos Consolidados'!#REF!</f>
        <v>#REF!</v>
      </c>
      <c r="E384" s="85" t="e">
        <f>'Activos Consolidados'!#REF!</f>
        <v>#REF!</v>
      </c>
      <c r="F384" s="86" t="e">
        <f>IF('Activos Consolidados'!#REF!="","",'Activos Consolidados'!#REF!)</f>
        <v>#REF!</v>
      </c>
      <c r="G384" s="85" t="e">
        <f>'Activos Consolidados'!#REF!</f>
        <v>#REF!</v>
      </c>
      <c r="H384" s="85" t="e">
        <f>'Activos Consolidados'!#REF!</f>
        <v>#REF!</v>
      </c>
      <c r="I384" s="85" t="e">
        <f>'Activos Consolidados'!#REF!</f>
        <v>#REF!</v>
      </c>
      <c r="J384" s="85" t="e">
        <f>'Activos Consolidados'!#REF!</f>
        <v>#REF!</v>
      </c>
      <c r="K384" s="85" t="e">
        <f>'Activos Consolidados'!#REF!</f>
        <v>#REF!</v>
      </c>
      <c r="L384" s="85" t="e">
        <f>'Activos Consolidados'!#REF!</f>
        <v>#REF!</v>
      </c>
      <c r="M384" s="85" t="e">
        <f>'Activos Consolidados'!#REF!</f>
        <v>#REF!</v>
      </c>
      <c r="N384" s="84" t="e">
        <f>IF('Activos Consolidados'!#REF!="","",'Activos Consolidados'!#REF!)</f>
        <v>#REF!</v>
      </c>
      <c r="O384" s="161" t="e">
        <f>'Activos Consolidados'!#REF!</f>
        <v>#REF!</v>
      </c>
      <c r="P384" t="e">
        <f>'Activos Consolidados'!#REF!</f>
        <v>#REF!</v>
      </c>
    </row>
    <row r="385" spans="1:16" ht="24.75" customHeight="1" x14ac:dyDescent="0.25">
      <c r="A385" s="85" t="e">
        <f>'Activos Consolidados'!#REF!</f>
        <v>#REF!</v>
      </c>
      <c r="B385" s="85" t="e">
        <f>'Activos Consolidados'!#REF!</f>
        <v>#REF!</v>
      </c>
      <c r="C385" s="85" t="e">
        <f>'Activos Consolidados'!#REF!</f>
        <v>#REF!</v>
      </c>
      <c r="D385" s="85" t="e">
        <f>'Activos Consolidados'!#REF!</f>
        <v>#REF!</v>
      </c>
      <c r="E385" s="85" t="e">
        <f>'Activos Consolidados'!#REF!</f>
        <v>#REF!</v>
      </c>
      <c r="F385" s="86" t="e">
        <f>IF('Activos Consolidados'!#REF!="","",'Activos Consolidados'!#REF!)</f>
        <v>#REF!</v>
      </c>
      <c r="G385" s="85" t="e">
        <f>'Activos Consolidados'!#REF!</f>
        <v>#REF!</v>
      </c>
      <c r="H385" s="85" t="e">
        <f>'Activos Consolidados'!#REF!</f>
        <v>#REF!</v>
      </c>
      <c r="I385" s="85" t="e">
        <f>'Activos Consolidados'!#REF!</f>
        <v>#REF!</v>
      </c>
      <c r="J385" s="85" t="e">
        <f>'Activos Consolidados'!#REF!</f>
        <v>#REF!</v>
      </c>
      <c r="K385" s="85" t="e">
        <f>'Activos Consolidados'!#REF!</f>
        <v>#REF!</v>
      </c>
      <c r="L385" s="85" t="e">
        <f>'Activos Consolidados'!#REF!</f>
        <v>#REF!</v>
      </c>
      <c r="M385" s="85" t="e">
        <f>'Activos Consolidados'!#REF!</f>
        <v>#REF!</v>
      </c>
      <c r="N385" s="84" t="e">
        <f>IF('Activos Consolidados'!#REF!="","",'Activos Consolidados'!#REF!)</f>
        <v>#REF!</v>
      </c>
      <c r="O385" s="161" t="e">
        <f>'Activos Consolidados'!#REF!</f>
        <v>#REF!</v>
      </c>
      <c r="P385" t="e">
        <f>'Activos Consolidados'!#REF!</f>
        <v>#REF!</v>
      </c>
    </row>
    <row r="386" spans="1:16" ht="24.75" customHeight="1" x14ac:dyDescent="0.25">
      <c r="A386" s="85" t="e">
        <f>'Activos Consolidados'!#REF!</f>
        <v>#REF!</v>
      </c>
      <c r="B386" s="85" t="e">
        <f>'Activos Consolidados'!#REF!</f>
        <v>#REF!</v>
      </c>
      <c r="C386" s="85" t="e">
        <f>'Activos Consolidados'!#REF!</f>
        <v>#REF!</v>
      </c>
      <c r="D386" s="85" t="e">
        <f>'Activos Consolidados'!#REF!</f>
        <v>#REF!</v>
      </c>
      <c r="E386" s="85" t="e">
        <f>'Activos Consolidados'!#REF!</f>
        <v>#REF!</v>
      </c>
      <c r="F386" s="86" t="e">
        <f>IF('Activos Consolidados'!#REF!="","",'Activos Consolidados'!#REF!)</f>
        <v>#REF!</v>
      </c>
      <c r="G386" s="85" t="e">
        <f>'Activos Consolidados'!#REF!</f>
        <v>#REF!</v>
      </c>
      <c r="H386" s="85" t="e">
        <f>'Activos Consolidados'!#REF!</f>
        <v>#REF!</v>
      </c>
      <c r="I386" s="85" t="e">
        <f>'Activos Consolidados'!#REF!</f>
        <v>#REF!</v>
      </c>
      <c r="J386" s="85" t="e">
        <f>'Activos Consolidados'!#REF!</f>
        <v>#REF!</v>
      </c>
      <c r="K386" s="85" t="e">
        <f>'Activos Consolidados'!#REF!</f>
        <v>#REF!</v>
      </c>
      <c r="L386" s="85" t="e">
        <f>'Activos Consolidados'!#REF!</f>
        <v>#REF!</v>
      </c>
      <c r="M386" s="85" t="e">
        <f>'Activos Consolidados'!#REF!</f>
        <v>#REF!</v>
      </c>
      <c r="N386" s="84" t="e">
        <f>IF('Activos Consolidados'!#REF!="","",'Activos Consolidados'!#REF!)</f>
        <v>#REF!</v>
      </c>
      <c r="O386" s="161" t="e">
        <f>'Activos Consolidados'!#REF!</f>
        <v>#REF!</v>
      </c>
      <c r="P386" t="e">
        <f>'Activos Consolidados'!#REF!</f>
        <v>#REF!</v>
      </c>
    </row>
    <row r="387" spans="1:16" ht="24.75" customHeight="1" x14ac:dyDescent="0.25">
      <c r="A387" s="85" t="e">
        <f>'Activos Consolidados'!#REF!</f>
        <v>#REF!</v>
      </c>
      <c r="B387" s="85" t="e">
        <f>'Activos Consolidados'!#REF!</f>
        <v>#REF!</v>
      </c>
      <c r="C387" s="85" t="e">
        <f>'Activos Consolidados'!#REF!</f>
        <v>#REF!</v>
      </c>
      <c r="D387" s="85" t="e">
        <f>'Activos Consolidados'!#REF!</f>
        <v>#REF!</v>
      </c>
      <c r="E387" s="85" t="e">
        <f>'Activos Consolidados'!#REF!</f>
        <v>#REF!</v>
      </c>
      <c r="F387" s="86" t="e">
        <f>IF('Activos Consolidados'!#REF!="","",'Activos Consolidados'!#REF!)</f>
        <v>#REF!</v>
      </c>
      <c r="G387" s="85" t="e">
        <f>'Activos Consolidados'!#REF!</f>
        <v>#REF!</v>
      </c>
      <c r="H387" s="85" t="e">
        <f>'Activos Consolidados'!#REF!</f>
        <v>#REF!</v>
      </c>
      <c r="I387" s="85" t="e">
        <f>'Activos Consolidados'!#REF!</f>
        <v>#REF!</v>
      </c>
      <c r="J387" s="85" t="e">
        <f>'Activos Consolidados'!#REF!</f>
        <v>#REF!</v>
      </c>
      <c r="K387" s="85" t="e">
        <f>'Activos Consolidados'!#REF!</f>
        <v>#REF!</v>
      </c>
      <c r="L387" s="85" t="e">
        <f>'Activos Consolidados'!#REF!</f>
        <v>#REF!</v>
      </c>
      <c r="M387" s="85" t="e">
        <f>'Activos Consolidados'!#REF!</f>
        <v>#REF!</v>
      </c>
      <c r="N387" s="84" t="e">
        <f>IF('Activos Consolidados'!#REF!="","",'Activos Consolidados'!#REF!)</f>
        <v>#REF!</v>
      </c>
      <c r="O387" s="161" t="e">
        <f>'Activos Consolidados'!#REF!</f>
        <v>#REF!</v>
      </c>
      <c r="P387" t="e">
        <f>'Activos Consolidados'!#REF!</f>
        <v>#REF!</v>
      </c>
    </row>
    <row r="388" spans="1:16" ht="24.75" customHeight="1" x14ac:dyDescent="0.25">
      <c r="A388" s="85" t="e">
        <f>'Activos Consolidados'!#REF!</f>
        <v>#REF!</v>
      </c>
      <c r="B388" s="85" t="e">
        <f>'Activos Consolidados'!#REF!</f>
        <v>#REF!</v>
      </c>
      <c r="C388" s="85" t="e">
        <f>'Activos Consolidados'!#REF!</f>
        <v>#REF!</v>
      </c>
      <c r="D388" s="85" t="e">
        <f>'Activos Consolidados'!#REF!</f>
        <v>#REF!</v>
      </c>
      <c r="E388" s="85" t="e">
        <f>'Activos Consolidados'!#REF!</f>
        <v>#REF!</v>
      </c>
      <c r="F388" s="86" t="e">
        <f>IF('Activos Consolidados'!#REF!="","",'Activos Consolidados'!#REF!)</f>
        <v>#REF!</v>
      </c>
      <c r="G388" s="85" t="e">
        <f>'Activos Consolidados'!#REF!</f>
        <v>#REF!</v>
      </c>
      <c r="H388" s="85" t="e">
        <f>'Activos Consolidados'!#REF!</f>
        <v>#REF!</v>
      </c>
      <c r="I388" s="85" t="e">
        <f>'Activos Consolidados'!#REF!</f>
        <v>#REF!</v>
      </c>
      <c r="J388" s="85" t="e">
        <f>'Activos Consolidados'!#REF!</f>
        <v>#REF!</v>
      </c>
      <c r="K388" s="85" t="e">
        <f>'Activos Consolidados'!#REF!</f>
        <v>#REF!</v>
      </c>
      <c r="L388" s="85" t="e">
        <f>'Activos Consolidados'!#REF!</f>
        <v>#REF!</v>
      </c>
      <c r="M388" s="85" t="e">
        <f>'Activos Consolidados'!#REF!</f>
        <v>#REF!</v>
      </c>
      <c r="N388" s="84" t="e">
        <f>IF('Activos Consolidados'!#REF!="","",'Activos Consolidados'!#REF!)</f>
        <v>#REF!</v>
      </c>
      <c r="O388" s="161" t="e">
        <f>'Activos Consolidados'!#REF!</f>
        <v>#REF!</v>
      </c>
      <c r="P388" t="e">
        <f>'Activos Consolidados'!#REF!</f>
        <v>#REF!</v>
      </c>
    </row>
    <row r="389" spans="1:16" ht="24.75" customHeight="1" x14ac:dyDescent="0.25">
      <c r="A389" s="85" t="e">
        <f>'Activos Consolidados'!#REF!</f>
        <v>#REF!</v>
      </c>
      <c r="B389" s="85" t="e">
        <f>'Activos Consolidados'!#REF!</f>
        <v>#REF!</v>
      </c>
      <c r="C389" s="85" t="e">
        <f>'Activos Consolidados'!#REF!</f>
        <v>#REF!</v>
      </c>
      <c r="D389" s="85" t="e">
        <f>'Activos Consolidados'!#REF!</f>
        <v>#REF!</v>
      </c>
      <c r="E389" s="85" t="e">
        <f>'Activos Consolidados'!#REF!</f>
        <v>#REF!</v>
      </c>
      <c r="F389" s="86" t="e">
        <f>IF('Activos Consolidados'!#REF!="","",'Activos Consolidados'!#REF!)</f>
        <v>#REF!</v>
      </c>
      <c r="G389" s="85" t="e">
        <f>'Activos Consolidados'!#REF!</f>
        <v>#REF!</v>
      </c>
      <c r="H389" s="85" t="e">
        <f>'Activos Consolidados'!#REF!</f>
        <v>#REF!</v>
      </c>
      <c r="I389" s="85" t="e">
        <f>'Activos Consolidados'!#REF!</f>
        <v>#REF!</v>
      </c>
      <c r="J389" s="85" t="e">
        <f>'Activos Consolidados'!#REF!</f>
        <v>#REF!</v>
      </c>
      <c r="K389" s="85" t="e">
        <f>'Activos Consolidados'!#REF!</f>
        <v>#REF!</v>
      </c>
      <c r="L389" s="85" t="e">
        <f>'Activos Consolidados'!#REF!</f>
        <v>#REF!</v>
      </c>
      <c r="M389" s="85" t="e">
        <f>'Activos Consolidados'!#REF!</f>
        <v>#REF!</v>
      </c>
      <c r="N389" s="84" t="e">
        <f>IF('Activos Consolidados'!#REF!="","",'Activos Consolidados'!#REF!)</f>
        <v>#REF!</v>
      </c>
      <c r="O389" s="161" t="e">
        <f>'Activos Consolidados'!#REF!</f>
        <v>#REF!</v>
      </c>
      <c r="P389" t="e">
        <f>'Activos Consolidados'!#REF!</f>
        <v>#REF!</v>
      </c>
    </row>
    <row r="390" spans="1:16" ht="24.75" customHeight="1" x14ac:dyDescent="0.25">
      <c r="A390" s="85" t="e">
        <f>'Activos Consolidados'!#REF!</f>
        <v>#REF!</v>
      </c>
      <c r="B390" s="85" t="e">
        <f>'Activos Consolidados'!#REF!</f>
        <v>#REF!</v>
      </c>
      <c r="C390" s="85" t="e">
        <f>'Activos Consolidados'!#REF!</f>
        <v>#REF!</v>
      </c>
      <c r="D390" s="85" t="e">
        <f>'Activos Consolidados'!#REF!</f>
        <v>#REF!</v>
      </c>
      <c r="E390" s="85" t="e">
        <f>'Activos Consolidados'!#REF!</f>
        <v>#REF!</v>
      </c>
      <c r="F390" s="86" t="e">
        <f>IF('Activos Consolidados'!#REF!="","",'Activos Consolidados'!#REF!)</f>
        <v>#REF!</v>
      </c>
      <c r="G390" s="85" t="e">
        <f>'Activos Consolidados'!#REF!</f>
        <v>#REF!</v>
      </c>
      <c r="H390" s="85" t="e">
        <f>'Activos Consolidados'!#REF!</f>
        <v>#REF!</v>
      </c>
      <c r="I390" s="85" t="e">
        <f>'Activos Consolidados'!#REF!</f>
        <v>#REF!</v>
      </c>
      <c r="J390" s="85" t="e">
        <f>'Activos Consolidados'!#REF!</f>
        <v>#REF!</v>
      </c>
      <c r="K390" s="85" t="e">
        <f>'Activos Consolidados'!#REF!</f>
        <v>#REF!</v>
      </c>
      <c r="L390" s="85" t="e">
        <f>'Activos Consolidados'!#REF!</f>
        <v>#REF!</v>
      </c>
      <c r="M390" s="85" t="e">
        <f>'Activos Consolidados'!#REF!</f>
        <v>#REF!</v>
      </c>
      <c r="N390" s="84" t="e">
        <f>IF('Activos Consolidados'!#REF!="","",'Activos Consolidados'!#REF!)</f>
        <v>#REF!</v>
      </c>
      <c r="O390" s="161" t="e">
        <f>'Activos Consolidados'!#REF!</f>
        <v>#REF!</v>
      </c>
      <c r="P390" t="e">
        <f>'Activos Consolidados'!#REF!</f>
        <v>#REF!</v>
      </c>
    </row>
    <row r="391" spans="1:16" ht="24.75" customHeight="1" x14ac:dyDescent="0.25">
      <c r="A391" s="85" t="e">
        <f>'Activos Consolidados'!#REF!</f>
        <v>#REF!</v>
      </c>
      <c r="B391" s="85" t="e">
        <f>'Activos Consolidados'!#REF!</f>
        <v>#REF!</v>
      </c>
      <c r="C391" s="85" t="e">
        <f>'Activos Consolidados'!#REF!</f>
        <v>#REF!</v>
      </c>
      <c r="D391" s="85" t="e">
        <f>'Activos Consolidados'!#REF!</f>
        <v>#REF!</v>
      </c>
      <c r="E391" s="85" t="e">
        <f>'Activos Consolidados'!#REF!</f>
        <v>#REF!</v>
      </c>
      <c r="F391" s="86" t="e">
        <f>IF('Activos Consolidados'!#REF!="","",'Activos Consolidados'!#REF!)</f>
        <v>#REF!</v>
      </c>
      <c r="G391" s="85" t="e">
        <f>'Activos Consolidados'!#REF!</f>
        <v>#REF!</v>
      </c>
      <c r="H391" s="85" t="e">
        <f>'Activos Consolidados'!#REF!</f>
        <v>#REF!</v>
      </c>
      <c r="I391" s="85" t="e">
        <f>'Activos Consolidados'!#REF!</f>
        <v>#REF!</v>
      </c>
      <c r="J391" s="85" t="e">
        <f>'Activos Consolidados'!#REF!</f>
        <v>#REF!</v>
      </c>
      <c r="K391" s="85" t="e">
        <f>'Activos Consolidados'!#REF!</f>
        <v>#REF!</v>
      </c>
      <c r="L391" s="85" t="e">
        <f>'Activos Consolidados'!#REF!</f>
        <v>#REF!</v>
      </c>
      <c r="M391" s="85" t="e">
        <f>'Activos Consolidados'!#REF!</f>
        <v>#REF!</v>
      </c>
      <c r="N391" s="84" t="e">
        <f>IF('Activos Consolidados'!#REF!="","",'Activos Consolidados'!#REF!)</f>
        <v>#REF!</v>
      </c>
      <c r="O391" s="161" t="e">
        <f>'Activos Consolidados'!#REF!</f>
        <v>#REF!</v>
      </c>
      <c r="P391" t="e">
        <f>'Activos Consolidados'!#REF!</f>
        <v>#REF!</v>
      </c>
    </row>
    <row r="392" spans="1:16" ht="24.75" customHeight="1" x14ac:dyDescent="0.25">
      <c r="A392" s="85" t="e">
        <f>'Activos Consolidados'!#REF!</f>
        <v>#REF!</v>
      </c>
      <c r="B392" s="85" t="e">
        <f>'Activos Consolidados'!#REF!</f>
        <v>#REF!</v>
      </c>
      <c r="C392" s="85" t="e">
        <f>'Activos Consolidados'!#REF!</f>
        <v>#REF!</v>
      </c>
      <c r="D392" s="85" t="e">
        <f>'Activos Consolidados'!#REF!</f>
        <v>#REF!</v>
      </c>
      <c r="E392" s="85" t="e">
        <f>'Activos Consolidados'!#REF!</f>
        <v>#REF!</v>
      </c>
      <c r="F392" s="86" t="e">
        <f>IF('Activos Consolidados'!#REF!="","",'Activos Consolidados'!#REF!)</f>
        <v>#REF!</v>
      </c>
      <c r="G392" s="85" t="e">
        <f>'Activos Consolidados'!#REF!</f>
        <v>#REF!</v>
      </c>
      <c r="H392" s="85" t="e">
        <f>'Activos Consolidados'!#REF!</f>
        <v>#REF!</v>
      </c>
      <c r="I392" s="85" t="e">
        <f>'Activos Consolidados'!#REF!</f>
        <v>#REF!</v>
      </c>
      <c r="J392" s="85" t="e">
        <f>'Activos Consolidados'!#REF!</f>
        <v>#REF!</v>
      </c>
      <c r="K392" s="85" t="e">
        <f>'Activos Consolidados'!#REF!</f>
        <v>#REF!</v>
      </c>
      <c r="L392" s="85" t="e">
        <f>'Activos Consolidados'!#REF!</f>
        <v>#REF!</v>
      </c>
      <c r="M392" s="85" t="e">
        <f>'Activos Consolidados'!#REF!</f>
        <v>#REF!</v>
      </c>
      <c r="N392" s="84" t="e">
        <f>IF('Activos Consolidados'!#REF!="","",'Activos Consolidados'!#REF!)</f>
        <v>#REF!</v>
      </c>
      <c r="O392" s="161" t="e">
        <f>'Activos Consolidados'!#REF!</f>
        <v>#REF!</v>
      </c>
      <c r="P392" t="e">
        <f>'Activos Consolidados'!#REF!</f>
        <v>#REF!</v>
      </c>
    </row>
    <row r="393" spans="1:16" ht="24.75" customHeight="1" x14ac:dyDescent="0.25">
      <c r="A393" s="85" t="e">
        <f>'Activos Consolidados'!#REF!</f>
        <v>#REF!</v>
      </c>
      <c r="B393" s="85" t="e">
        <f>'Activos Consolidados'!#REF!</f>
        <v>#REF!</v>
      </c>
      <c r="C393" s="85" t="e">
        <f>'Activos Consolidados'!#REF!</f>
        <v>#REF!</v>
      </c>
      <c r="D393" s="85" t="e">
        <f>'Activos Consolidados'!#REF!</f>
        <v>#REF!</v>
      </c>
      <c r="E393" s="85" t="e">
        <f>'Activos Consolidados'!#REF!</f>
        <v>#REF!</v>
      </c>
      <c r="F393" s="86" t="e">
        <f>IF('Activos Consolidados'!#REF!="","",'Activos Consolidados'!#REF!)</f>
        <v>#REF!</v>
      </c>
      <c r="G393" s="85" t="e">
        <f>'Activos Consolidados'!#REF!</f>
        <v>#REF!</v>
      </c>
      <c r="H393" s="85" t="e">
        <f>'Activos Consolidados'!#REF!</f>
        <v>#REF!</v>
      </c>
      <c r="I393" s="85" t="e">
        <f>'Activos Consolidados'!#REF!</f>
        <v>#REF!</v>
      </c>
      <c r="J393" s="85" t="e">
        <f>'Activos Consolidados'!#REF!</f>
        <v>#REF!</v>
      </c>
      <c r="K393" s="85" t="e">
        <f>'Activos Consolidados'!#REF!</f>
        <v>#REF!</v>
      </c>
      <c r="L393" s="85" t="e">
        <f>'Activos Consolidados'!#REF!</f>
        <v>#REF!</v>
      </c>
      <c r="M393" s="85" t="e">
        <f>'Activos Consolidados'!#REF!</f>
        <v>#REF!</v>
      </c>
      <c r="N393" s="84" t="e">
        <f>IF('Activos Consolidados'!#REF!="","",'Activos Consolidados'!#REF!)</f>
        <v>#REF!</v>
      </c>
      <c r="O393" s="161" t="e">
        <f>'Activos Consolidados'!#REF!</f>
        <v>#REF!</v>
      </c>
      <c r="P393" t="e">
        <f>'Activos Consolidados'!#REF!</f>
        <v>#REF!</v>
      </c>
    </row>
    <row r="394" spans="1:16" ht="24.75" customHeight="1" x14ac:dyDescent="0.25">
      <c r="A394" s="85" t="e">
        <f>'Activos Consolidados'!#REF!</f>
        <v>#REF!</v>
      </c>
      <c r="B394" s="85" t="e">
        <f>'Activos Consolidados'!#REF!</f>
        <v>#REF!</v>
      </c>
      <c r="C394" s="85" t="e">
        <f>'Activos Consolidados'!#REF!</f>
        <v>#REF!</v>
      </c>
      <c r="D394" s="85" t="e">
        <f>'Activos Consolidados'!#REF!</f>
        <v>#REF!</v>
      </c>
      <c r="E394" s="85" t="e">
        <f>'Activos Consolidados'!#REF!</f>
        <v>#REF!</v>
      </c>
      <c r="F394" s="86" t="e">
        <f>IF('Activos Consolidados'!#REF!="","",'Activos Consolidados'!#REF!)</f>
        <v>#REF!</v>
      </c>
      <c r="G394" s="85" t="e">
        <f>'Activos Consolidados'!#REF!</f>
        <v>#REF!</v>
      </c>
      <c r="H394" s="85" t="e">
        <f>'Activos Consolidados'!#REF!</f>
        <v>#REF!</v>
      </c>
      <c r="I394" s="85" t="e">
        <f>'Activos Consolidados'!#REF!</f>
        <v>#REF!</v>
      </c>
      <c r="J394" s="85" t="e">
        <f>'Activos Consolidados'!#REF!</f>
        <v>#REF!</v>
      </c>
      <c r="K394" s="85" t="e">
        <f>'Activos Consolidados'!#REF!</f>
        <v>#REF!</v>
      </c>
      <c r="L394" s="85" t="e">
        <f>'Activos Consolidados'!#REF!</f>
        <v>#REF!</v>
      </c>
      <c r="M394" s="85" t="e">
        <f>'Activos Consolidados'!#REF!</f>
        <v>#REF!</v>
      </c>
      <c r="N394" s="84" t="e">
        <f>IF('Activos Consolidados'!#REF!="","",'Activos Consolidados'!#REF!)</f>
        <v>#REF!</v>
      </c>
      <c r="O394" s="161" t="e">
        <f>'Activos Consolidados'!#REF!</f>
        <v>#REF!</v>
      </c>
      <c r="P394" t="e">
        <f>'Activos Consolidados'!#REF!</f>
        <v>#REF!</v>
      </c>
    </row>
    <row r="395" spans="1:16" ht="24.75" customHeight="1" x14ac:dyDescent="0.25">
      <c r="A395" s="85" t="str">
        <f>'Activos Consolidados'!G201</f>
        <v>N/A</v>
      </c>
      <c r="B395" s="85" t="str">
        <f>'Activos Consolidados'!H201</f>
        <v>UPRA niños</v>
      </c>
      <c r="C395" s="85" t="str">
        <f>'Activos Consolidados'!I201</f>
        <v>Información publicada en el Sitio web dirigida a niños, niñas y adolescentes relacionada con la misión de la entidad.</v>
      </c>
      <c r="D395" s="85" t="str">
        <f>'Activos Consolidados'!J201</f>
        <v>CASTELLANO</v>
      </c>
      <c r="E395" s="85" t="str">
        <f>'Activos Consolidados'!K201</f>
        <v>ELECTRÓNICO</v>
      </c>
      <c r="F395" s="86">
        <f>IF('Activos Consolidados'!P201="","",'Activos Consolidados'!P201)</f>
        <v>42004</v>
      </c>
      <c r="G395" s="85" t="str">
        <f>'Activos Consolidados'!R201</f>
        <v xml:space="preserve">GESTIÓN DEL CONOCIMIENTO Y COMUNICACIONES </v>
      </c>
      <c r="H395" s="85" t="str">
        <f>'Activos Consolidados'!S201</f>
        <v xml:space="preserve">GESTIÓN DEL CONOCIMIENTO Y COMUNICACIONES 
OFICINA TIC 
</v>
      </c>
      <c r="I395" s="85" t="str">
        <f>'Activos Consolidados'!AN201</f>
        <v>1) INFORMACIÓN PÚBLICA</v>
      </c>
      <c r="J395" s="85" t="str">
        <f>'Activos Consolidados'!AO201</f>
        <v>LEY 527 ARTÍCULO 27 Y 28
ARTÍCULO  27. "TODAS LAS PERSONAS TIENEN DERECHO A CONSULTAR LOS DOCUMENTOS DE ARCHIVOS PÚBLICOS Y A QUE SE LES EXPIDA COPIA DE LOS MISMOS, SIEMPRE QUE DICHOS DOCUMENTOS NO TENGAN CARÁCTER RESERVADO CONFORME A LA CONSTITUCIÓN O A LA LEY."</v>
      </c>
      <c r="K395" s="85" t="str">
        <f>'Activos Consolidados'!AP201</f>
        <v>LEY 527 ARTÍCULO 27 Y 28
ARTÍCULO  27. "TODAS LAS PERSONAS TIENEN DERECHO A CONSULTAR LOS DOCUMENTOS DE ARCHIVOS PÚBLICOS Y A QUE SE LES EXPIDA COPIA DE LOS MISMOS, SIEMPRE QUE DICHOS DOCUMENTOS NO TENGAN CARÁCTER RESERVADO CONFORME A LA CONSTITUCIÓN O A LA LEY."</v>
      </c>
      <c r="L395" s="85" t="str">
        <f>'Activos Consolidados'!AQ201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95" s="85" t="str">
        <f>'Activos Consolidados'!Z201</f>
        <v>NO APLICA</v>
      </c>
      <c r="N395" s="84">
        <f>IF('Activos Consolidados'!AC201="","",'Activos Consolidados'!AC201)</f>
        <v>45266</v>
      </c>
      <c r="O395" s="161">
        <f>'Activos Consolidados'!AA201</f>
        <v>45657</v>
      </c>
      <c r="P395" t="str">
        <f>'Activos Consolidados'!F201</f>
        <v>INFORMACIÓN</v>
      </c>
    </row>
    <row r="396" spans="1:16" ht="24.75" customHeight="1" x14ac:dyDescent="0.25">
      <c r="A396" s="85" t="e">
        <f>'Activos Consolidados'!#REF!</f>
        <v>#REF!</v>
      </c>
      <c r="B396" s="85" t="e">
        <f>'Activos Consolidados'!#REF!</f>
        <v>#REF!</v>
      </c>
      <c r="C396" s="85" t="e">
        <f>'Activos Consolidados'!#REF!</f>
        <v>#REF!</v>
      </c>
      <c r="D396" s="85" t="e">
        <f>'Activos Consolidados'!#REF!</f>
        <v>#REF!</v>
      </c>
      <c r="E396" s="85" t="e">
        <f>'Activos Consolidados'!#REF!</f>
        <v>#REF!</v>
      </c>
      <c r="F396" s="86" t="e">
        <f>IF('Activos Consolidados'!#REF!="","",'Activos Consolidados'!#REF!)</f>
        <v>#REF!</v>
      </c>
      <c r="G396" s="85" t="e">
        <f>'Activos Consolidados'!#REF!</f>
        <v>#REF!</v>
      </c>
      <c r="H396" s="85" t="e">
        <f>'Activos Consolidados'!#REF!</f>
        <v>#REF!</v>
      </c>
      <c r="I396" s="85" t="e">
        <f>'Activos Consolidados'!#REF!</f>
        <v>#REF!</v>
      </c>
      <c r="J396" s="85" t="e">
        <f>'Activos Consolidados'!#REF!</f>
        <v>#REF!</v>
      </c>
      <c r="K396" s="85" t="e">
        <f>'Activos Consolidados'!#REF!</f>
        <v>#REF!</v>
      </c>
      <c r="L396" s="85" t="e">
        <f>'Activos Consolidados'!#REF!</f>
        <v>#REF!</v>
      </c>
      <c r="M396" s="85" t="e">
        <f>'Activos Consolidados'!#REF!</f>
        <v>#REF!</v>
      </c>
      <c r="N396" s="84" t="e">
        <f>IF('Activos Consolidados'!#REF!="","",'Activos Consolidados'!#REF!)</f>
        <v>#REF!</v>
      </c>
      <c r="O396" s="161" t="e">
        <f>'Activos Consolidados'!#REF!</f>
        <v>#REF!</v>
      </c>
      <c r="P396" t="e">
        <f>'Activos Consolidados'!#REF!</f>
        <v>#REF!</v>
      </c>
    </row>
    <row r="397" spans="1:16" ht="24.75" customHeight="1" x14ac:dyDescent="0.25">
      <c r="A397" s="85" t="e">
        <f>'Activos Consolidados'!#REF!</f>
        <v>#REF!</v>
      </c>
      <c r="B397" s="85" t="e">
        <f>'Activos Consolidados'!#REF!</f>
        <v>#REF!</v>
      </c>
      <c r="C397" s="85" t="e">
        <f>'Activos Consolidados'!#REF!</f>
        <v>#REF!</v>
      </c>
      <c r="D397" s="85" t="e">
        <f>'Activos Consolidados'!#REF!</f>
        <v>#REF!</v>
      </c>
      <c r="E397" s="85" t="e">
        <f>'Activos Consolidados'!#REF!</f>
        <v>#REF!</v>
      </c>
      <c r="F397" s="86" t="e">
        <f>IF('Activos Consolidados'!#REF!="","",'Activos Consolidados'!#REF!)</f>
        <v>#REF!</v>
      </c>
      <c r="G397" s="85" t="e">
        <f>'Activos Consolidados'!#REF!</f>
        <v>#REF!</v>
      </c>
      <c r="H397" s="85" t="e">
        <f>'Activos Consolidados'!#REF!</f>
        <v>#REF!</v>
      </c>
      <c r="I397" s="85" t="e">
        <f>'Activos Consolidados'!#REF!</f>
        <v>#REF!</v>
      </c>
      <c r="J397" s="85" t="e">
        <f>'Activos Consolidados'!#REF!</f>
        <v>#REF!</v>
      </c>
      <c r="K397" s="85" t="e">
        <f>'Activos Consolidados'!#REF!</f>
        <v>#REF!</v>
      </c>
      <c r="L397" s="85" t="e">
        <f>'Activos Consolidados'!#REF!</f>
        <v>#REF!</v>
      </c>
      <c r="M397" s="85" t="e">
        <f>'Activos Consolidados'!#REF!</f>
        <v>#REF!</v>
      </c>
      <c r="N397" s="84" t="e">
        <f>IF('Activos Consolidados'!#REF!="","",'Activos Consolidados'!#REF!)</f>
        <v>#REF!</v>
      </c>
      <c r="O397" s="161" t="e">
        <f>'Activos Consolidados'!#REF!</f>
        <v>#REF!</v>
      </c>
      <c r="P397" t="e">
        <f>'Activos Consolidados'!#REF!</f>
        <v>#REF!</v>
      </c>
    </row>
    <row r="398" spans="1:16" ht="24.75" customHeight="1" x14ac:dyDescent="0.25">
      <c r="A398" s="85" t="e">
        <f>'Activos Consolidados'!#REF!</f>
        <v>#REF!</v>
      </c>
      <c r="B398" s="85" t="e">
        <f>'Activos Consolidados'!#REF!</f>
        <v>#REF!</v>
      </c>
      <c r="C398" s="85" t="e">
        <f>'Activos Consolidados'!#REF!</f>
        <v>#REF!</v>
      </c>
      <c r="D398" s="85" t="e">
        <f>'Activos Consolidados'!#REF!</f>
        <v>#REF!</v>
      </c>
      <c r="E398" s="85" t="e">
        <f>'Activos Consolidados'!#REF!</f>
        <v>#REF!</v>
      </c>
      <c r="F398" s="86" t="e">
        <f>IF('Activos Consolidados'!#REF!="","",'Activos Consolidados'!#REF!)</f>
        <v>#REF!</v>
      </c>
      <c r="G398" s="85" t="e">
        <f>'Activos Consolidados'!#REF!</f>
        <v>#REF!</v>
      </c>
      <c r="H398" s="85" t="e">
        <f>'Activos Consolidados'!#REF!</f>
        <v>#REF!</v>
      </c>
      <c r="I398" s="85" t="e">
        <f>'Activos Consolidados'!#REF!</f>
        <v>#REF!</v>
      </c>
      <c r="J398" s="85" t="e">
        <f>'Activos Consolidados'!#REF!</f>
        <v>#REF!</v>
      </c>
      <c r="K398" s="85" t="e">
        <f>'Activos Consolidados'!#REF!</f>
        <v>#REF!</v>
      </c>
      <c r="L398" s="85" t="e">
        <f>'Activos Consolidados'!#REF!</f>
        <v>#REF!</v>
      </c>
      <c r="M398" s="85" t="e">
        <f>'Activos Consolidados'!#REF!</f>
        <v>#REF!</v>
      </c>
      <c r="N398" s="84" t="e">
        <f>IF('Activos Consolidados'!#REF!="","",'Activos Consolidados'!#REF!)</f>
        <v>#REF!</v>
      </c>
      <c r="O398" s="161" t="e">
        <f>'Activos Consolidados'!#REF!</f>
        <v>#REF!</v>
      </c>
      <c r="P398" t="e">
        <f>'Activos Consolidados'!#REF!</f>
        <v>#REF!</v>
      </c>
    </row>
    <row r="399" spans="1:16" ht="24.75" customHeight="1" x14ac:dyDescent="0.25">
      <c r="A399" s="85" t="e">
        <f>'Activos Consolidados'!#REF!</f>
        <v>#REF!</v>
      </c>
      <c r="B399" s="85" t="e">
        <f>'Activos Consolidados'!#REF!</f>
        <v>#REF!</v>
      </c>
      <c r="C399" s="85" t="e">
        <f>'Activos Consolidados'!#REF!</f>
        <v>#REF!</v>
      </c>
      <c r="D399" s="85" t="e">
        <f>'Activos Consolidados'!#REF!</f>
        <v>#REF!</v>
      </c>
      <c r="E399" s="85" t="e">
        <f>'Activos Consolidados'!#REF!</f>
        <v>#REF!</v>
      </c>
      <c r="F399" s="86" t="e">
        <f>IF('Activos Consolidados'!#REF!="","",'Activos Consolidados'!#REF!)</f>
        <v>#REF!</v>
      </c>
      <c r="G399" s="85" t="e">
        <f>'Activos Consolidados'!#REF!</f>
        <v>#REF!</v>
      </c>
      <c r="H399" s="85" t="e">
        <f>'Activos Consolidados'!#REF!</f>
        <v>#REF!</v>
      </c>
      <c r="I399" s="85" t="e">
        <f>'Activos Consolidados'!#REF!</f>
        <v>#REF!</v>
      </c>
      <c r="J399" s="85" t="e">
        <f>'Activos Consolidados'!#REF!</f>
        <v>#REF!</v>
      </c>
      <c r="K399" s="85" t="e">
        <f>'Activos Consolidados'!#REF!</f>
        <v>#REF!</v>
      </c>
      <c r="L399" s="85" t="e">
        <f>'Activos Consolidados'!#REF!</f>
        <v>#REF!</v>
      </c>
      <c r="M399" s="85" t="e">
        <f>'Activos Consolidados'!#REF!</f>
        <v>#REF!</v>
      </c>
      <c r="N399" s="84" t="e">
        <f>IF('Activos Consolidados'!#REF!="","",'Activos Consolidados'!#REF!)</f>
        <v>#REF!</v>
      </c>
      <c r="O399" s="161" t="e">
        <f>'Activos Consolidados'!#REF!</f>
        <v>#REF!</v>
      </c>
      <c r="P399" t="e">
        <f>'Activos Consolidados'!#REF!</f>
        <v>#REF!</v>
      </c>
    </row>
    <row r="400" spans="1:16" ht="24.75" customHeight="1" x14ac:dyDescent="0.25">
      <c r="A400" s="85" t="e">
        <f>'Activos Consolidados'!#REF!</f>
        <v>#REF!</v>
      </c>
      <c r="B400" s="85" t="e">
        <f>'Activos Consolidados'!#REF!</f>
        <v>#REF!</v>
      </c>
      <c r="C400" s="85" t="e">
        <f>'Activos Consolidados'!#REF!</f>
        <v>#REF!</v>
      </c>
      <c r="D400" s="85" t="e">
        <f>'Activos Consolidados'!#REF!</f>
        <v>#REF!</v>
      </c>
      <c r="E400" s="85" t="e">
        <f>'Activos Consolidados'!#REF!</f>
        <v>#REF!</v>
      </c>
      <c r="F400" s="86" t="e">
        <f>IF('Activos Consolidados'!#REF!="","",'Activos Consolidados'!#REF!)</f>
        <v>#REF!</v>
      </c>
      <c r="G400" s="85" t="e">
        <f>'Activos Consolidados'!#REF!</f>
        <v>#REF!</v>
      </c>
      <c r="H400" s="85" t="e">
        <f>'Activos Consolidados'!#REF!</f>
        <v>#REF!</v>
      </c>
      <c r="I400" s="85" t="e">
        <f>'Activos Consolidados'!#REF!</f>
        <v>#REF!</v>
      </c>
      <c r="J400" s="85" t="e">
        <f>'Activos Consolidados'!#REF!</f>
        <v>#REF!</v>
      </c>
      <c r="K400" s="85" t="e">
        <f>'Activos Consolidados'!#REF!</f>
        <v>#REF!</v>
      </c>
      <c r="L400" s="85" t="e">
        <f>'Activos Consolidados'!#REF!</f>
        <v>#REF!</v>
      </c>
      <c r="M400" s="85" t="e">
        <f>'Activos Consolidados'!#REF!</f>
        <v>#REF!</v>
      </c>
      <c r="N400" s="84" t="e">
        <f>IF('Activos Consolidados'!#REF!="","",'Activos Consolidados'!#REF!)</f>
        <v>#REF!</v>
      </c>
      <c r="O400" s="161" t="e">
        <f>'Activos Consolidados'!#REF!</f>
        <v>#REF!</v>
      </c>
      <c r="P400" t="e">
        <f>'Activos Consolidados'!#REF!</f>
        <v>#REF!</v>
      </c>
    </row>
    <row r="401" spans="1:16" ht="24.75" customHeight="1" x14ac:dyDescent="0.25">
      <c r="A401" s="85" t="e">
        <f>'Activos Consolidados'!#REF!</f>
        <v>#REF!</v>
      </c>
      <c r="B401" s="85" t="e">
        <f>'Activos Consolidados'!#REF!</f>
        <v>#REF!</v>
      </c>
      <c r="C401" s="85" t="e">
        <f>'Activos Consolidados'!#REF!</f>
        <v>#REF!</v>
      </c>
      <c r="D401" s="85" t="e">
        <f>'Activos Consolidados'!#REF!</f>
        <v>#REF!</v>
      </c>
      <c r="E401" s="85" t="e">
        <f>'Activos Consolidados'!#REF!</f>
        <v>#REF!</v>
      </c>
      <c r="F401" s="86" t="e">
        <f>IF('Activos Consolidados'!#REF!="","",'Activos Consolidados'!#REF!)</f>
        <v>#REF!</v>
      </c>
      <c r="G401" s="85" t="e">
        <f>'Activos Consolidados'!#REF!</f>
        <v>#REF!</v>
      </c>
      <c r="H401" s="85" t="e">
        <f>'Activos Consolidados'!#REF!</f>
        <v>#REF!</v>
      </c>
      <c r="I401" s="85" t="e">
        <f>'Activos Consolidados'!#REF!</f>
        <v>#REF!</v>
      </c>
      <c r="J401" s="85" t="e">
        <f>'Activos Consolidados'!#REF!</f>
        <v>#REF!</v>
      </c>
      <c r="K401" s="85" t="e">
        <f>'Activos Consolidados'!#REF!</f>
        <v>#REF!</v>
      </c>
      <c r="L401" s="85" t="e">
        <f>'Activos Consolidados'!#REF!</f>
        <v>#REF!</v>
      </c>
      <c r="M401" s="85" t="e">
        <f>'Activos Consolidados'!#REF!</f>
        <v>#REF!</v>
      </c>
      <c r="N401" s="84" t="e">
        <f>IF('Activos Consolidados'!#REF!="","",'Activos Consolidados'!#REF!)</f>
        <v>#REF!</v>
      </c>
      <c r="O401" s="161" t="e">
        <f>'Activos Consolidados'!#REF!</f>
        <v>#REF!</v>
      </c>
      <c r="P401" t="e">
        <f>'Activos Consolidados'!#REF!</f>
        <v>#REF!</v>
      </c>
    </row>
    <row r="402" spans="1:16" ht="24.75" customHeight="1" x14ac:dyDescent="0.25">
      <c r="A402" s="85" t="e">
        <f>'Activos Consolidados'!#REF!</f>
        <v>#REF!</v>
      </c>
      <c r="B402" s="85" t="e">
        <f>'Activos Consolidados'!#REF!</f>
        <v>#REF!</v>
      </c>
      <c r="C402" s="85" t="e">
        <f>'Activos Consolidados'!#REF!</f>
        <v>#REF!</v>
      </c>
      <c r="D402" s="85" t="e">
        <f>'Activos Consolidados'!#REF!</f>
        <v>#REF!</v>
      </c>
      <c r="E402" s="85" t="e">
        <f>'Activos Consolidados'!#REF!</f>
        <v>#REF!</v>
      </c>
      <c r="F402" s="86" t="e">
        <f>IF('Activos Consolidados'!#REF!="","",'Activos Consolidados'!#REF!)</f>
        <v>#REF!</v>
      </c>
      <c r="G402" s="85" t="e">
        <f>'Activos Consolidados'!#REF!</f>
        <v>#REF!</v>
      </c>
      <c r="H402" s="85" t="e">
        <f>'Activos Consolidados'!#REF!</f>
        <v>#REF!</v>
      </c>
      <c r="I402" s="85" t="e">
        <f>'Activos Consolidados'!#REF!</f>
        <v>#REF!</v>
      </c>
      <c r="J402" s="85" t="e">
        <f>'Activos Consolidados'!#REF!</f>
        <v>#REF!</v>
      </c>
      <c r="K402" s="85" t="e">
        <f>'Activos Consolidados'!#REF!</f>
        <v>#REF!</v>
      </c>
      <c r="L402" s="85" t="e">
        <f>'Activos Consolidados'!#REF!</f>
        <v>#REF!</v>
      </c>
      <c r="M402" s="85" t="e">
        <f>'Activos Consolidados'!#REF!</f>
        <v>#REF!</v>
      </c>
      <c r="N402" s="84" t="e">
        <f>IF('Activos Consolidados'!#REF!="","",'Activos Consolidados'!#REF!)</f>
        <v>#REF!</v>
      </c>
      <c r="O402" s="161" t="e">
        <f>'Activos Consolidados'!#REF!</f>
        <v>#REF!</v>
      </c>
      <c r="P402" t="e">
        <f>'Activos Consolidados'!#REF!</f>
        <v>#REF!</v>
      </c>
    </row>
    <row r="403" spans="1:16" ht="24.75" customHeight="1" x14ac:dyDescent="0.25">
      <c r="A403" s="85" t="e">
        <f>'Activos Consolidados'!#REF!</f>
        <v>#REF!</v>
      </c>
      <c r="B403" s="85" t="e">
        <f>'Activos Consolidados'!#REF!</f>
        <v>#REF!</v>
      </c>
      <c r="C403" s="85" t="e">
        <f>'Activos Consolidados'!#REF!</f>
        <v>#REF!</v>
      </c>
      <c r="D403" s="85" t="e">
        <f>'Activos Consolidados'!#REF!</f>
        <v>#REF!</v>
      </c>
      <c r="E403" s="85" t="e">
        <f>'Activos Consolidados'!#REF!</f>
        <v>#REF!</v>
      </c>
      <c r="F403" s="86" t="e">
        <f>IF('Activos Consolidados'!#REF!="","",'Activos Consolidados'!#REF!)</f>
        <v>#REF!</v>
      </c>
      <c r="G403" s="85" t="e">
        <f>'Activos Consolidados'!#REF!</f>
        <v>#REF!</v>
      </c>
      <c r="H403" s="85" t="e">
        <f>'Activos Consolidados'!#REF!</f>
        <v>#REF!</v>
      </c>
      <c r="I403" s="85" t="e">
        <f>'Activos Consolidados'!#REF!</f>
        <v>#REF!</v>
      </c>
      <c r="J403" s="85" t="e">
        <f>'Activos Consolidados'!#REF!</f>
        <v>#REF!</v>
      </c>
      <c r="K403" s="85" t="e">
        <f>'Activos Consolidados'!#REF!</f>
        <v>#REF!</v>
      </c>
      <c r="L403" s="85" t="e">
        <f>'Activos Consolidados'!#REF!</f>
        <v>#REF!</v>
      </c>
      <c r="M403" s="85" t="e">
        <f>'Activos Consolidados'!#REF!</f>
        <v>#REF!</v>
      </c>
      <c r="N403" s="84" t="e">
        <f>IF('Activos Consolidados'!#REF!="","",'Activos Consolidados'!#REF!)</f>
        <v>#REF!</v>
      </c>
      <c r="O403" s="161" t="e">
        <f>'Activos Consolidados'!#REF!</f>
        <v>#REF!</v>
      </c>
      <c r="P403" t="e">
        <f>'Activos Consolidados'!#REF!</f>
        <v>#REF!</v>
      </c>
    </row>
    <row r="404" spans="1:16" ht="24.75" customHeight="1" x14ac:dyDescent="0.25">
      <c r="A404" s="85" t="e">
        <f>'Activos Consolidados'!#REF!</f>
        <v>#REF!</v>
      </c>
      <c r="B404" s="85" t="e">
        <f>'Activos Consolidados'!#REF!</f>
        <v>#REF!</v>
      </c>
      <c r="C404" s="85" t="e">
        <f>'Activos Consolidados'!#REF!</f>
        <v>#REF!</v>
      </c>
      <c r="D404" s="85" t="e">
        <f>'Activos Consolidados'!#REF!</f>
        <v>#REF!</v>
      </c>
      <c r="E404" s="85" t="e">
        <f>'Activos Consolidados'!#REF!</f>
        <v>#REF!</v>
      </c>
      <c r="F404" s="86" t="e">
        <f>IF('Activos Consolidados'!#REF!="","",'Activos Consolidados'!#REF!)</f>
        <v>#REF!</v>
      </c>
      <c r="G404" s="85" t="e">
        <f>'Activos Consolidados'!#REF!</f>
        <v>#REF!</v>
      </c>
      <c r="H404" s="85" t="e">
        <f>'Activos Consolidados'!#REF!</f>
        <v>#REF!</v>
      </c>
      <c r="I404" s="85" t="e">
        <f>'Activos Consolidados'!#REF!</f>
        <v>#REF!</v>
      </c>
      <c r="J404" s="85" t="e">
        <f>'Activos Consolidados'!#REF!</f>
        <v>#REF!</v>
      </c>
      <c r="K404" s="85" t="e">
        <f>'Activos Consolidados'!#REF!</f>
        <v>#REF!</v>
      </c>
      <c r="L404" s="85" t="e">
        <f>'Activos Consolidados'!#REF!</f>
        <v>#REF!</v>
      </c>
      <c r="M404" s="85" t="e">
        <f>'Activos Consolidados'!#REF!</f>
        <v>#REF!</v>
      </c>
      <c r="N404" s="84" t="e">
        <f>IF('Activos Consolidados'!#REF!="","",'Activos Consolidados'!#REF!)</f>
        <v>#REF!</v>
      </c>
      <c r="O404" s="161" t="e">
        <f>'Activos Consolidados'!#REF!</f>
        <v>#REF!</v>
      </c>
      <c r="P404" t="e">
        <f>'Activos Consolidados'!#REF!</f>
        <v>#REF!</v>
      </c>
    </row>
    <row r="405" spans="1:16" ht="24.75" customHeight="1" x14ac:dyDescent="0.25">
      <c r="A405" s="85" t="e">
        <f>'Activos Consolidados'!#REF!</f>
        <v>#REF!</v>
      </c>
      <c r="B405" s="85" t="e">
        <f>'Activos Consolidados'!#REF!</f>
        <v>#REF!</v>
      </c>
      <c r="C405" s="85" t="e">
        <f>'Activos Consolidados'!#REF!</f>
        <v>#REF!</v>
      </c>
      <c r="D405" s="85" t="e">
        <f>'Activos Consolidados'!#REF!</f>
        <v>#REF!</v>
      </c>
      <c r="E405" s="85" t="e">
        <f>'Activos Consolidados'!#REF!</f>
        <v>#REF!</v>
      </c>
      <c r="F405" s="86" t="e">
        <f>IF('Activos Consolidados'!#REF!="","",'Activos Consolidados'!#REF!)</f>
        <v>#REF!</v>
      </c>
      <c r="G405" s="85" t="e">
        <f>'Activos Consolidados'!#REF!</f>
        <v>#REF!</v>
      </c>
      <c r="H405" s="85" t="e">
        <f>'Activos Consolidados'!#REF!</f>
        <v>#REF!</v>
      </c>
      <c r="I405" s="85" t="e">
        <f>'Activos Consolidados'!#REF!</f>
        <v>#REF!</v>
      </c>
      <c r="J405" s="85" t="e">
        <f>'Activos Consolidados'!#REF!</f>
        <v>#REF!</v>
      </c>
      <c r="K405" s="85" t="e">
        <f>'Activos Consolidados'!#REF!</f>
        <v>#REF!</v>
      </c>
      <c r="L405" s="85" t="e">
        <f>'Activos Consolidados'!#REF!</f>
        <v>#REF!</v>
      </c>
      <c r="M405" s="85" t="e">
        <f>'Activos Consolidados'!#REF!</f>
        <v>#REF!</v>
      </c>
      <c r="N405" s="84" t="e">
        <f>IF('Activos Consolidados'!#REF!="","",'Activos Consolidados'!#REF!)</f>
        <v>#REF!</v>
      </c>
      <c r="O405" s="161" t="e">
        <f>'Activos Consolidados'!#REF!</f>
        <v>#REF!</v>
      </c>
      <c r="P405" t="e">
        <f>'Activos Consolidados'!#REF!</f>
        <v>#REF!</v>
      </c>
    </row>
    <row r="406" spans="1:16" ht="24.75" customHeight="1" x14ac:dyDescent="0.25">
      <c r="A406" s="85" t="e">
        <f>'Activos Consolidados'!#REF!</f>
        <v>#REF!</v>
      </c>
      <c r="B406" s="85" t="e">
        <f>'Activos Consolidados'!#REF!</f>
        <v>#REF!</v>
      </c>
      <c r="C406" s="85" t="e">
        <f>'Activos Consolidados'!#REF!</f>
        <v>#REF!</v>
      </c>
      <c r="D406" s="85" t="e">
        <f>'Activos Consolidados'!#REF!</f>
        <v>#REF!</v>
      </c>
      <c r="E406" s="85" t="e">
        <f>'Activos Consolidados'!#REF!</f>
        <v>#REF!</v>
      </c>
      <c r="F406" s="86" t="e">
        <f>IF('Activos Consolidados'!#REF!="","",'Activos Consolidados'!#REF!)</f>
        <v>#REF!</v>
      </c>
      <c r="G406" s="85" t="e">
        <f>'Activos Consolidados'!#REF!</f>
        <v>#REF!</v>
      </c>
      <c r="H406" s="85" t="e">
        <f>'Activos Consolidados'!#REF!</f>
        <v>#REF!</v>
      </c>
      <c r="I406" s="85" t="e">
        <f>'Activos Consolidados'!#REF!</f>
        <v>#REF!</v>
      </c>
      <c r="J406" s="85" t="e">
        <f>'Activos Consolidados'!#REF!</f>
        <v>#REF!</v>
      </c>
      <c r="K406" s="85" t="e">
        <f>'Activos Consolidados'!#REF!</f>
        <v>#REF!</v>
      </c>
      <c r="L406" s="85" t="e">
        <f>'Activos Consolidados'!#REF!</f>
        <v>#REF!</v>
      </c>
      <c r="M406" s="85" t="e">
        <f>'Activos Consolidados'!#REF!</f>
        <v>#REF!</v>
      </c>
      <c r="N406" s="84" t="e">
        <f>IF('Activos Consolidados'!#REF!="","",'Activos Consolidados'!#REF!)</f>
        <v>#REF!</v>
      </c>
      <c r="O406" s="161" t="e">
        <f>'Activos Consolidados'!#REF!</f>
        <v>#REF!</v>
      </c>
      <c r="P406" t="e">
        <f>'Activos Consolidados'!#REF!</f>
        <v>#REF!</v>
      </c>
    </row>
    <row r="407" spans="1:16" ht="24.75" customHeight="1" x14ac:dyDescent="0.25">
      <c r="A407" s="85" t="e">
        <f>'Activos Consolidados'!#REF!</f>
        <v>#REF!</v>
      </c>
      <c r="B407" s="85" t="e">
        <f>'Activos Consolidados'!#REF!</f>
        <v>#REF!</v>
      </c>
      <c r="C407" s="85" t="e">
        <f>'Activos Consolidados'!#REF!</f>
        <v>#REF!</v>
      </c>
      <c r="D407" s="85" t="e">
        <f>'Activos Consolidados'!#REF!</f>
        <v>#REF!</v>
      </c>
      <c r="E407" s="85" t="e">
        <f>'Activos Consolidados'!#REF!</f>
        <v>#REF!</v>
      </c>
      <c r="F407" s="86" t="e">
        <f>IF('Activos Consolidados'!#REF!="","",'Activos Consolidados'!#REF!)</f>
        <v>#REF!</v>
      </c>
      <c r="G407" s="85" t="e">
        <f>'Activos Consolidados'!#REF!</f>
        <v>#REF!</v>
      </c>
      <c r="H407" s="85" t="e">
        <f>'Activos Consolidados'!#REF!</f>
        <v>#REF!</v>
      </c>
      <c r="I407" s="85" t="e">
        <f>'Activos Consolidados'!#REF!</f>
        <v>#REF!</v>
      </c>
      <c r="J407" s="85" t="e">
        <f>'Activos Consolidados'!#REF!</f>
        <v>#REF!</v>
      </c>
      <c r="K407" s="85" t="e">
        <f>'Activos Consolidados'!#REF!</f>
        <v>#REF!</v>
      </c>
      <c r="L407" s="85" t="e">
        <f>'Activos Consolidados'!#REF!</f>
        <v>#REF!</v>
      </c>
      <c r="M407" s="85" t="e">
        <f>'Activos Consolidados'!#REF!</f>
        <v>#REF!</v>
      </c>
      <c r="N407" s="84" t="e">
        <f>IF('Activos Consolidados'!#REF!="","",'Activos Consolidados'!#REF!)</f>
        <v>#REF!</v>
      </c>
      <c r="O407" s="161" t="e">
        <f>'Activos Consolidados'!#REF!</f>
        <v>#REF!</v>
      </c>
      <c r="P407" t="e">
        <f>'Activos Consolidados'!#REF!</f>
        <v>#REF!</v>
      </c>
    </row>
    <row r="408" spans="1:16" ht="24.75" customHeight="1" x14ac:dyDescent="0.25">
      <c r="A408" s="85" t="e">
        <f>'Activos Consolidados'!#REF!</f>
        <v>#REF!</v>
      </c>
      <c r="B408" s="85" t="e">
        <f>'Activos Consolidados'!#REF!</f>
        <v>#REF!</v>
      </c>
      <c r="C408" s="85" t="e">
        <f>'Activos Consolidados'!#REF!</f>
        <v>#REF!</v>
      </c>
      <c r="D408" s="85" t="e">
        <f>'Activos Consolidados'!#REF!</f>
        <v>#REF!</v>
      </c>
      <c r="E408" s="85" t="e">
        <f>'Activos Consolidados'!#REF!</f>
        <v>#REF!</v>
      </c>
      <c r="F408" s="86" t="e">
        <f>IF('Activos Consolidados'!#REF!="","",'Activos Consolidados'!#REF!)</f>
        <v>#REF!</v>
      </c>
      <c r="G408" s="85" t="e">
        <f>'Activos Consolidados'!#REF!</f>
        <v>#REF!</v>
      </c>
      <c r="H408" s="85" t="e">
        <f>'Activos Consolidados'!#REF!</f>
        <v>#REF!</v>
      </c>
      <c r="I408" s="85" t="e">
        <f>'Activos Consolidados'!#REF!</f>
        <v>#REF!</v>
      </c>
      <c r="J408" s="85" t="e">
        <f>'Activos Consolidados'!#REF!</f>
        <v>#REF!</v>
      </c>
      <c r="K408" s="85" t="e">
        <f>'Activos Consolidados'!#REF!</f>
        <v>#REF!</v>
      </c>
      <c r="L408" s="85" t="e">
        <f>'Activos Consolidados'!#REF!</f>
        <v>#REF!</v>
      </c>
      <c r="M408" s="85" t="e">
        <f>'Activos Consolidados'!#REF!</f>
        <v>#REF!</v>
      </c>
      <c r="N408" s="84" t="e">
        <f>IF('Activos Consolidados'!#REF!="","",'Activos Consolidados'!#REF!)</f>
        <v>#REF!</v>
      </c>
      <c r="O408" s="161" t="e">
        <f>'Activos Consolidados'!#REF!</f>
        <v>#REF!</v>
      </c>
      <c r="P408" t="e">
        <f>'Activos Consolidados'!#REF!</f>
        <v>#REF!</v>
      </c>
    </row>
    <row r="409" spans="1:16" ht="24.75" customHeight="1" x14ac:dyDescent="0.25">
      <c r="A409" s="85" t="e">
        <f>'Activos Consolidados'!#REF!</f>
        <v>#REF!</v>
      </c>
      <c r="B409" s="85" t="e">
        <f>'Activos Consolidados'!#REF!</f>
        <v>#REF!</v>
      </c>
      <c r="C409" s="85" t="e">
        <f>'Activos Consolidados'!#REF!</f>
        <v>#REF!</v>
      </c>
      <c r="D409" s="85" t="e">
        <f>'Activos Consolidados'!#REF!</f>
        <v>#REF!</v>
      </c>
      <c r="E409" s="85" t="e">
        <f>'Activos Consolidados'!#REF!</f>
        <v>#REF!</v>
      </c>
      <c r="F409" s="86" t="e">
        <f>IF('Activos Consolidados'!#REF!="","",'Activos Consolidados'!#REF!)</f>
        <v>#REF!</v>
      </c>
      <c r="G409" s="85" t="e">
        <f>'Activos Consolidados'!#REF!</f>
        <v>#REF!</v>
      </c>
      <c r="H409" s="85" t="e">
        <f>'Activos Consolidados'!#REF!</f>
        <v>#REF!</v>
      </c>
      <c r="I409" s="85" t="e">
        <f>'Activos Consolidados'!#REF!</f>
        <v>#REF!</v>
      </c>
      <c r="J409" s="85" t="e">
        <f>'Activos Consolidados'!#REF!</f>
        <v>#REF!</v>
      </c>
      <c r="K409" s="85" t="e">
        <f>'Activos Consolidados'!#REF!</f>
        <v>#REF!</v>
      </c>
      <c r="L409" s="85" t="e">
        <f>'Activos Consolidados'!#REF!</f>
        <v>#REF!</v>
      </c>
      <c r="M409" s="85" t="e">
        <f>'Activos Consolidados'!#REF!</f>
        <v>#REF!</v>
      </c>
      <c r="N409" s="84" t="e">
        <f>IF('Activos Consolidados'!#REF!="","",'Activos Consolidados'!#REF!)</f>
        <v>#REF!</v>
      </c>
      <c r="O409" s="161" t="e">
        <f>'Activos Consolidados'!#REF!</f>
        <v>#REF!</v>
      </c>
      <c r="P409" t="e">
        <f>'Activos Consolidados'!#REF!</f>
        <v>#REF!</v>
      </c>
    </row>
    <row r="410" spans="1:16" ht="24.75" customHeight="1" x14ac:dyDescent="0.25">
      <c r="A410" s="85" t="e">
        <f>'Activos Consolidados'!#REF!</f>
        <v>#REF!</v>
      </c>
      <c r="B410" s="85" t="e">
        <f>'Activos Consolidados'!#REF!</f>
        <v>#REF!</v>
      </c>
      <c r="C410" s="85" t="e">
        <f>'Activos Consolidados'!#REF!</f>
        <v>#REF!</v>
      </c>
      <c r="D410" s="85" t="e">
        <f>'Activos Consolidados'!#REF!</f>
        <v>#REF!</v>
      </c>
      <c r="E410" s="85" t="e">
        <f>'Activos Consolidados'!#REF!</f>
        <v>#REF!</v>
      </c>
      <c r="F410" s="86" t="e">
        <f>IF('Activos Consolidados'!#REF!="","",'Activos Consolidados'!#REF!)</f>
        <v>#REF!</v>
      </c>
      <c r="G410" s="85" t="e">
        <f>'Activos Consolidados'!#REF!</f>
        <v>#REF!</v>
      </c>
      <c r="H410" s="85" t="e">
        <f>'Activos Consolidados'!#REF!</f>
        <v>#REF!</v>
      </c>
      <c r="I410" s="85" t="e">
        <f>'Activos Consolidados'!#REF!</f>
        <v>#REF!</v>
      </c>
      <c r="J410" s="85" t="e">
        <f>'Activos Consolidados'!#REF!</f>
        <v>#REF!</v>
      </c>
      <c r="K410" s="85" t="e">
        <f>'Activos Consolidados'!#REF!</f>
        <v>#REF!</v>
      </c>
      <c r="L410" s="85" t="e">
        <f>'Activos Consolidados'!#REF!</f>
        <v>#REF!</v>
      </c>
      <c r="M410" s="85" t="e">
        <f>'Activos Consolidados'!#REF!</f>
        <v>#REF!</v>
      </c>
      <c r="N410" s="84" t="e">
        <f>IF('Activos Consolidados'!#REF!="","",'Activos Consolidados'!#REF!)</f>
        <v>#REF!</v>
      </c>
      <c r="O410" s="161" t="e">
        <f>'Activos Consolidados'!#REF!</f>
        <v>#REF!</v>
      </c>
      <c r="P410" t="e">
        <f>'Activos Consolidados'!#REF!</f>
        <v>#REF!</v>
      </c>
    </row>
    <row r="411" spans="1:16" ht="24.75" customHeight="1" x14ac:dyDescent="0.25">
      <c r="A411" s="85" t="e">
        <f>'Activos Consolidados'!#REF!</f>
        <v>#REF!</v>
      </c>
      <c r="B411" s="85" t="e">
        <f>'Activos Consolidados'!#REF!</f>
        <v>#REF!</v>
      </c>
      <c r="C411" s="85" t="e">
        <f>'Activos Consolidados'!#REF!</f>
        <v>#REF!</v>
      </c>
      <c r="D411" s="85" t="e">
        <f>'Activos Consolidados'!#REF!</f>
        <v>#REF!</v>
      </c>
      <c r="E411" s="85" t="e">
        <f>'Activos Consolidados'!#REF!</f>
        <v>#REF!</v>
      </c>
      <c r="F411" s="86" t="e">
        <f>IF('Activos Consolidados'!#REF!="","",'Activos Consolidados'!#REF!)</f>
        <v>#REF!</v>
      </c>
      <c r="G411" s="85" t="e">
        <f>'Activos Consolidados'!#REF!</f>
        <v>#REF!</v>
      </c>
      <c r="H411" s="85" t="e">
        <f>'Activos Consolidados'!#REF!</f>
        <v>#REF!</v>
      </c>
      <c r="I411" s="85" t="e">
        <f>'Activos Consolidados'!#REF!</f>
        <v>#REF!</v>
      </c>
      <c r="J411" s="85" t="e">
        <f>'Activos Consolidados'!#REF!</f>
        <v>#REF!</v>
      </c>
      <c r="K411" s="85" t="e">
        <f>'Activos Consolidados'!#REF!</f>
        <v>#REF!</v>
      </c>
      <c r="L411" s="85" t="e">
        <f>'Activos Consolidados'!#REF!</f>
        <v>#REF!</v>
      </c>
      <c r="M411" s="85" t="e">
        <f>'Activos Consolidados'!#REF!</f>
        <v>#REF!</v>
      </c>
      <c r="N411" s="84" t="e">
        <f>IF('Activos Consolidados'!#REF!="","",'Activos Consolidados'!#REF!)</f>
        <v>#REF!</v>
      </c>
      <c r="O411" s="161" t="e">
        <f>'Activos Consolidados'!#REF!</f>
        <v>#REF!</v>
      </c>
      <c r="P411" t="e">
        <f>'Activos Consolidados'!#REF!</f>
        <v>#REF!</v>
      </c>
    </row>
    <row r="412" spans="1:16" ht="24.75" customHeight="1" x14ac:dyDescent="0.25">
      <c r="A412" s="85" t="e">
        <f>'Activos Consolidados'!#REF!</f>
        <v>#REF!</v>
      </c>
      <c r="B412" s="85" t="e">
        <f>'Activos Consolidados'!#REF!</f>
        <v>#REF!</v>
      </c>
      <c r="C412" s="85" t="e">
        <f>'Activos Consolidados'!#REF!</f>
        <v>#REF!</v>
      </c>
      <c r="D412" s="85" t="e">
        <f>'Activos Consolidados'!#REF!</f>
        <v>#REF!</v>
      </c>
      <c r="E412" s="85" t="e">
        <f>'Activos Consolidados'!#REF!</f>
        <v>#REF!</v>
      </c>
      <c r="F412" s="86" t="e">
        <f>IF('Activos Consolidados'!#REF!="","",'Activos Consolidados'!#REF!)</f>
        <v>#REF!</v>
      </c>
      <c r="G412" s="85" t="e">
        <f>'Activos Consolidados'!#REF!</f>
        <v>#REF!</v>
      </c>
      <c r="H412" s="85" t="e">
        <f>'Activos Consolidados'!#REF!</f>
        <v>#REF!</v>
      </c>
      <c r="I412" s="85" t="e">
        <f>'Activos Consolidados'!#REF!</f>
        <v>#REF!</v>
      </c>
      <c r="J412" s="85" t="e">
        <f>'Activos Consolidados'!#REF!</f>
        <v>#REF!</v>
      </c>
      <c r="K412" s="85" t="e">
        <f>'Activos Consolidados'!#REF!</f>
        <v>#REF!</v>
      </c>
      <c r="L412" s="85" t="e">
        <f>'Activos Consolidados'!#REF!</f>
        <v>#REF!</v>
      </c>
      <c r="M412" s="85" t="e">
        <f>'Activos Consolidados'!#REF!</f>
        <v>#REF!</v>
      </c>
      <c r="N412" s="84" t="e">
        <f>IF('Activos Consolidados'!#REF!="","",'Activos Consolidados'!#REF!)</f>
        <v>#REF!</v>
      </c>
      <c r="O412" s="161" t="e">
        <f>'Activos Consolidados'!#REF!</f>
        <v>#REF!</v>
      </c>
      <c r="P412" t="e">
        <f>'Activos Consolidados'!#REF!</f>
        <v>#REF!</v>
      </c>
    </row>
    <row r="413" spans="1:16" ht="24.75" customHeight="1" x14ac:dyDescent="0.25">
      <c r="A413" s="85" t="e">
        <f>'Activos Consolidados'!#REF!</f>
        <v>#REF!</v>
      </c>
      <c r="B413" s="85" t="e">
        <f>'Activos Consolidados'!#REF!</f>
        <v>#REF!</v>
      </c>
      <c r="C413" s="85" t="e">
        <f>'Activos Consolidados'!#REF!</f>
        <v>#REF!</v>
      </c>
      <c r="D413" s="85" t="e">
        <f>'Activos Consolidados'!#REF!</f>
        <v>#REF!</v>
      </c>
      <c r="E413" s="85" t="e">
        <f>'Activos Consolidados'!#REF!</f>
        <v>#REF!</v>
      </c>
      <c r="F413" s="86" t="e">
        <f>IF('Activos Consolidados'!#REF!="","",'Activos Consolidados'!#REF!)</f>
        <v>#REF!</v>
      </c>
      <c r="G413" s="85" t="e">
        <f>'Activos Consolidados'!#REF!</f>
        <v>#REF!</v>
      </c>
      <c r="H413" s="85" t="e">
        <f>'Activos Consolidados'!#REF!</f>
        <v>#REF!</v>
      </c>
      <c r="I413" s="85" t="e">
        <f>'Activos Consolidados'!#REF!</f>
        <v>#REF!</v>
      </c>
      <c r="J413" s="85" t="e">
        <f>'Activos Consolidados'!#REF!</f>
        <v>#REF!</v>
      </c>
      <c r="K413" s="85" t="e">
        <f>'Activos Consolidados'!#REF!</f>
        <v>#REF!</v>
      </c>
      <c r="L413" s="85" t="e">
        <f>'Activos Consolidados'!#REF!</f>
        <v>#REF!</v>
      </c>
      <c r="M413" s="85" t="e">
        <f>'Activos Consolidados'!#REF!</f>
        <v>#REF!</v>
      </c>
      <c r="N413" s="84" t="e">
        <f>IF('Activos Consolidados'!#REF!="","",'Activos Consolidados'!#REF!)</f>
        <v>#REF!</v>
      </c>
      <c r="O413" s="161" t="e">
        <f>'Activos Consolidados'!#REF!</f>
        <v>#REF!</v>
      </c>
      <c r="P413" t="e">
        <f>'Activos Consolidados'!#REF!</f>
        <v>#REF!</v>
      </c>
    </row>
    <row r="414" spans="1:16" ht="24.75" customHeight="1" x14ac:dyDescent="0.25">
      <c r="A414" s="85" t="e">
        <f>'Activos Consolidados'!#REF!</f>
        <v>#REF!</v>
      </c>
      <c r="B414" s="85" t="e">
        <f>'Activos Consolidados'!#REF!</f>
        <v>#REF!</v>
      </c>
      <c r="C414" s="85" t="e">
        <f>'Activos Consolidados'!#REF!</f>
        <v>#REF!</v>
      </c>
      <c r="D414" s="85" t="e">
        <f>'Activos Consolidados'!#REF!</f>
        <v>#REF!</v>
      </c>
      <c r="E414" s="85" t="e">
        <f>'Activos Consolidados'!#REF!</f>
        <v>#REF!</v>
      </c>
      <c r="F414" s="86" t="e">
        <f>IF('Activos Consolidados'!#REF!="","",'Activos Consolidados'!#REF!)</f>
        <v>#REF!</v>
      </c>
      <c r="G414" s="85" t="e">
        <f>'Activos Consolidados'!#REF!</f>
        <v>#REF!</v>
      </c>
      <c r="H414" s="85" t="e">
        <f>'Activos Consolidados'!#REF!</f>
        <v>#REF!</v>
      </c>
      <c r="I414" s="85" t="e">
        <f>'Activos Consolidados'!#REF!</f>
        <v>#REF!</v>
      </c>
      <c r="J414" s="85" t="e">
        <f>'Activos Consolidados'!#REF!</f>
        <v>#REF!</v>
      </c>
      <c r="K414" s="85" t="e">
        <f>'Activos Consolidados'!#REF!</f>
        <v>#REF!</v>
      </c>
      <c r="L414" s="85" t="e">
        <f>'Activos Consolidados'!#REF!</f>
        <v>#REF!</v>
      </c>
      <c r="M414" s="85" t="e">
        <f>'Activos Consolidados'!#REF!</f>
        <v>#REF!</v>
      </c>
      <c r="N414" s="84" t="e">
        <f>IF('Activos Consolidados'!#REF!="","",'Activos Consolidados'!#REF!)</f>
        <v>#REF!</v>
      </c>
      <c r="O414" s="161" t="e">
        <f>'Activos Consolidados'!#REF!</f>
        <v>#REF!</v>
      </c>
      <c r="P414" t="e">
        <f>'Activos Consolidados'!#REF!</f>
        <v>#REF!</v>
      </c>
    </row>
    <row r="415" spans="1:16" ht="24.75" customHeight="1" x14ac:dyDescent="0.25">
      <c r="A415" s="85" t="e">
        <f>'Activos Consolidados'!#REF!</f>
        <v>#REF!</v>
      </c>
      <c r="B415" s="85" t="e">
        <f>'Activos Consolidados'!#REF!</f>
        <v>#REF!</v>
      </c>
      <c r="C415" s="85" t="e">
        <f>'Activos Consolidados'!#REF!</f>
        <v>#REF!</v>
      </c>
      <c r="D415" s="85" t="e">
        <f>'Activos Consolidados'!#REF!</f>
        <v>#REF!</v>
      </c>
      <c r="E415" s="85" t="e">
        <f>'Activos Consolidados'!#REF!</f>
        <v>#REF!</v>
      </c>
      <c r="F415" s="86" t="e">
        <f>IF('Activos Consolidados'!#REF!="","",'Activos Consolidados'!#REF!)</f>
        <v>#REF!</v>
      </c>
      <c r="G415" s="85" t="e">
        <f>'Activos Consolidados'!#REF!</f>
        <v>#REF!</v>
      </c>
      <c r="H415" s="85" t="e">
        <f>'Activos Consolidados'!#REF!</f>
        <v>#REF!</v>
      </c>
      <c r="I415" s="85" t="e">
        <f>'Activos Consolidados'!#REF!</f>
        <v>#REF!</v>
      </c>
      <c r="J415" s="85" t="e">
        <f>'Activos Consolidados'!#REF!</f>
        <v>#REF!</v>
      </c>
      <c r="K415" s="85" t="e">
        <f>'Activos Consolidados'!#REF!</f>
        <v>#REF!</v>
      </c>
      <c r="L415" s="85" t="e">
        <f>'Activos Consolidados'!#REF!</f>
        <v>#REF!</v>
      </c>
      <c r="M415" s="85" t="e">
        <f>'Activos Consolidados'!#REF!</f>
        <v>#REF!</v>
      </c>
      <c r="N415" s="84" t="e">
        <f>IF('Activos Consolidados'!#REF!="","",'Activos Consolidados'!#REF!)</f>
        <v>#REF!</v>
      </c>
      <c r="O415" s="161" t="e">
        <f>'Activos Consolidados'!#REF!</f>
        <v>#REF!</v>
      </c>
      <c r="P415" t="e">
        <f>'Activos Consolidados'!#REF!</f>
        <v>#REF!</v>
      </c>
    </row>
    <row r="416" spans="1:16" ht="24.75" customHeight="1" x14ac:dyDescent="0.25">
      <c r="A416" s="85" t="e">
        <f>'Activos Consolidados'!#REF!</f>
        <v>#REF!</v>
      </c>
      <c r="B416" s="85" t="e">
        <f>'Activos Consolidados'!#REF!</f>
        <v>#REF!</v>
      </c>
      <c r="C416" s="85" t="e">
        <f>'Activos Consolidados'!#REF!</f>
        <v>#REF!</v>
      </c>
      <c r="D416" s="85" t="e">
        <f>'Activos Consolidados'!#REF!</f>
        <v>#REF!</v>
      </c>
      <c r="E416" s="85" t="e">
        <f>'Activos Consolidados'!#REF!</f>
        <v>#REF!</v>
      </c>
      <c r="F416" s="86" t="e">
        <f>IF('Activos Consolidados'!#REF!="","",'Activos Consolidados'!#REF!)</f>
        <v>#REF!</v>
      </c>
      <c r="G416" s="85" t="e">
        <f>'Activos Consolidados'!#REF!</f>
        <v>#REF!</v>
      </c>
      <c r="H416" s="85" t="e">
        <f>'Activos Consolidados'!#REF!</f>
        <v>#REF!</v>
      </c>
      <c r="I416" s="85" t="e">
        <f>'Activos Consolidados'!#REF!</f>
        <v>#REF!</v>
      </c>
      <c r="J416" s="85" t="e">
        <f>'Activos Consolidados'!#REF!</f>
        <v>#REF!</v>
      </c>
      <c r="K416" s="85" t="e">
        <f>'Activos Consolidados'!#REF!</f>
        <v>#REF!</v>
      </c>
      <c r="L416" s="85" t="e">
        <f>'Activos Consolidados'!#REF!</f>
        <v>#REF!</v>
      </c>
      <c r="M416" s="85" t="e">
        <f>'Activos Consolidados'!#REF!</f>
        <v>#REF!</v>
      </c>
      <c r="N416" s="84" t="e">
        <f>IF('Activos Consolidados'!#REF!="","",'Activos Consolidados'!#REF!)</f>
        <v>#REF!</v>
      </c>
      <c r="O416" s="161" t="e">
        <f>'Activos Consolidados'!#REF!</f>
        <v>#REF!</v>
      </c>
      <c r="P416" t="e">
        <f>'Activos Consolidados'!#REF!</f>
        <v>#REF!</v>
      </c>
    </row>
    <row r="417" spans="1:16" ht="24.75" customHeight="1" x14ac:dyDescent="0.25">
      <c r="A417" s="85" t="e">
        <f>'Activos Consolidados'!#REF!</f>
        <v>#REF!</v>
      </c>
      <c r="B417" s="85" t="e">
        <f>'Activos Consolidados'!#REF!</f>
        <v>#REF!</v>
      </c>
      <c r="C417" s="85" t="e">
        <f>'Activos Consolidados'!#REF!</f>
        <v>#REF!</v>
      </c>
      <c r="D417" s="85" t="e">
        <f>'Activos Consolidados'!#REF!</f>
        <v>#REF!</v>
      </c>
      <c r="E417" s="85" t="e">
        <f>'Activos Consolidados'!#REF!</f>
        <v>#REF!</v>
      </c>
      <c r="F417" s="86" t="e">
        <f>IF('Activos Consolidados'!#REF!="","",'Activos Consolidados'!#REF!)</f>
        <v>#REF!</v>
      </c>
      <c r="G417" s="85" t="e">
        <f>'Activos Consolidados'!#REF!</f>
        <v>#REF!</v>
      </c>
      <c r="H417" s="85" t="e">
        <f>'Activos Consolidados'!#REF!</f>
        <v>#REF!</v>
      </c>
      <c r="I417" s="85" t="e">
        <f>'Activos Consolidados'!#REF!</f>
        <v>#REF!</v>
      </c>
      <c r="J417" s="85" t="e">
        <f>'Activos Consolidados'!#REF!</f>
        <v>#REF!</v>
      </c>
      <c r="K417" s="85" t="e">
        <f>'Activos Consolidados'!#REF!</f>
        <v>#REF!</v>
      </c>
      <c r="L417" s="85" t="e">
        <f>'Activos Consolidados'!#REF!</f>
        <v>#REF!</v>
      </c>
      <c r="M417" s="85" t="e">
        <f>'Activos Consolidados'!#REF!</f>
        <v>#REF!</v>
      </c>
      <c r="N417" s="84" t="e">
        <f>IF('Activos Consolidados'!#REF!="","",'Activos Consolidados'!#REF!)</f>
        <v>#REF!</v>
      </c>
      <c r="O417" s="161" t="e">
        <f>'Activos Consolidados'!#REF!</f>
        <v>#REF!</v>
      </c>
      <c r="P417" t="e">
        <f>'Activos Consolidados'!#REF!</f>
        <v>#REF!</v>
      </c>
    </row>
    <row r="418" spans="1:16" ht="24.75" customHeight="1" x14ac:dyDescent="0.25">
      <c r="A418" s="85" t="e">
        <f>'Activos Consolidados'!#REF!</f>
        <v>#REF!</v>
      </c>
      <c r="B418" s="85" t="e">
        <f>'Activos Consolidados'!#REF!</f>
        <v>#REF!</v>
      </c>
      <c r="C418" s="85" t="e">
        <f>'Activos Consolidados'!#REF!</f>
        <v>#REF!</v>
      </c>
      <c r="D418" s="85" t="e">
        <f>'Activos Consolidados'!#REF!</f>
        <v>#REF!</v>
      </c>
      <c r="E418" s="85" t="e">
        <f>'Activos Consolidados'!#REF!</f>
        <v>#REF!</v>
      </c>
      <c r="F418" s="86" t="e">
        <f>IF('Activos Consolidados'!#REF!="","",'Activos Consolidados'!#REF!)</f>
        <v>#REF!</v>
      </c>
      <c r="G418" s="85" t="e">
        <f>'Activos Consolidados'!#REF!</f>
        <v>#REF!</v>
      </c>
      <c r="H418" s="85" t="e">
        <f>'Activos Consolidados'!#REF!</f>
        <v>#REF!</v>
      </c>
      <c r="I418" s="85" t="e">
        <f>'Activos Consolidados'!#REF!</f>
        <v>#REF!</v>
      </c>
      <c r="J418" s="85" t="e">
        <f>'Activos Consolidados'!#REF!</f>
        <v>#REF!</v>
      </c>
      <c r="K418" s="85" t="e">
        <f>'Activos Consolidados'!#REF!</f>
        <v>#REF!</v>
      </c>
      <c r="L418" s="85" t="e">
        <f>'Activos Consolidados'!#REF!</f>
        <v>#REF!</v>
      </c>
      <c r="M418" s="85" t="e">
        <f>'Activos Consolidados'!#REF!</f>
        <v>#REF!</v>
      </c>
      <c r="N418" s="84" t="e">
        <f>IF('Activos Consolidados'!#REF!="","",'Activos Consolidados'!#REF!)</f>
        <v>#REF!</v>
      </c>
      <c r="O418" s="161" t="e">
        <f>'Activos Consolidados'!#REF!</f>
        <v>#REF!</v>
      </c>
      <c r="P418" t="e">
        <f>'Activos Consolidados'!#REF!</f>
        <v>#REF!</v>
      </c>
    </row>
    <row r="419" spans="1:16" ht="24.75" customHeight="1" x14ac:dyDescent="0.25">
      <c r="A419" s="85" t="e">
        <f>'Activos Consolidados'!#REF!</f>
        <v>#REF!</v>
      </c>
      <c r="B419" s="85" t="e">
        <f>'Activos Consolidados'!#REF!</f>
        <v>#REF!</v>
      </c>
      <c r="C419" s="85" t="e">
        <f>'Activos Consolidados'!#REF!</f>
        <v>#REF!</v>
      </c>
      <c r="D419" s="85" t="e">
        <f>'Activos Consolidados'!#REF!</f>
        <v>#REF!</v>
      </c>
      <c r="E419" s="85" t="e">
        <f>'Activos Consolidados'!#REF!</f>
        <v>#REF!</v>
      </c>
      <c r="F419" s="86" t="e">
        <f>IF('Activos Consolidados'!#REF!="","",'Activos Consolidados'!#REF!)</f>
        <v>#REF!</v>
      </c>
      <c r="G419" s="85" t="e">
        <f>'Activos Consolidados'!#REF!</f>
        <v>#REF!</v>
      </c>
      <c r="H419" s="85" t="e">
        <f>'Activos Consolidados'!#REF!</f>
        <v>#REF!</v>
      </c>
      <c r="I419" s="85" t="e">
        <f>'Activos Consolidados'!#REF!</f>
        <v>#REF!</v>
      </c>
      <c r="J419" s="85" t="e">
        <f>'Activos Consolidados'!#REF!</f>
        <v>#REF!</v>
      </c>
      <c r="K419" s="85" t="e">
        <f>'Activos Consolidados'!#REF!</f>
        <v>#REF!</v>
      </c>
      <c r="L419" s="85" t="e">
        <f>'Activos Consolidados'!#REF!</f>
        <v>#REF!</v>
      </c>
      <c r="M419" s="85" t="e">
        <f>'Activos Consolidados'!#REF!</f>
        <v>#REF!</v>
      </c>
      <c r="N419" s="84" t="e">
        <f>IF('Activos Consolidados'!#REF!="","",'Activos Consolidados'!#REF!)</f>
        <v>#REF!</v>
      </c>
      <c r="O419" s="161" t="e">
        <f>'Activos Consolidados'!#REF!</f>
        <v>#REF!</v>
      </c>
      <c r="P419" t="e">
        <f>'Activos Consolidados'!#REF!</f>
        <v>#REF!</v>
      </c>
    </row>
    <row r="420" spans="1:16" ht="24.75" customHeight="1" x14ac:dyDescent="0.25">
      <c r="A420" s="85" t="e">
        <f>'Activos Consolidados'!#REF!</f>
        <v>#REF!</v>
      </c>
      <c r="B420" s="85" t="e">
        <f>'Activos Consolidados'!#REF!</f>
        <v>#REF!</v>
      </c>
      <c r="C420" s="85" t="e">
        <f>'Activos Consolidados'!#REF!</f>
        <v>#REF!</v>
      </c>
      <c r="D420" s="85" t="e">
        <f>'Activos Consolidados'!#REF!</f>
        <v>#REF!</v>
      </c>
      <c r="E420" s="85" t="e">
        <f>'Activos Consolidados'!#REF!</f>
        <v>#REF!</v>
      </c>
      <c r="F420" s="86" t="e">
        <f>IF('Activos Consolidados'!#REF!="","",'Activos Consolidados'!#REF!)</f>
        <v>#REF!</v>
      </c>
      <c r="G420" s="85" t="e">
        <f>'Activos Consolidados'!#REF!</f>
        <v>#REF!</v>
      </c>
      <c r="H420" s="85" t="e">
        <f>'Activos Consolidados'!#REF!</f>
        <v>#REF!</v>
      </c>
      <c r="I420" s="85" t="e">
        <f>'Activos Consolidados'!#REF!</f>
        <v>#REF!</v>
      </c>
      <c r="J420" s="85" t="e">
        <f>'Activos Consolidados'!#REF!</f>
        <v>#REF!</v>
      </c>
      <c r="K420" s="85" t="e">
        <f>'Activos Consolidados'!#REF!</f>
        <v>#REF!</v>
      </c>
      <c r="L420" s="85" t="e">
        <f>'Activos Consolidados'!#REF!</f>
        <v>#REF!</v>
      </c>
      <c r="M420" s="85" t="e">
        <f>'Activos Consolidados'!#REF!</f>
        <v>#REF!</v>
      </c>
      <c r="N420" s="84" t="e">
        <f>IF('Activos Consolidados'!#REF!="","",'Activos Consolidados'!#REF!)</f>
        <v>#REF!</v>
      </c>
      <c r="O420" s="161" t="e">
        <f>'Activos Consolidados'!#REF!</f>
        <v>#REF!</v>
      </c>
      <c r="P420" t="e">
        <f>'Activos Consolidados'!#REF!</f>
        <v>#REF!</v>
      </c>
    </row>
    <row r="421" spans="1:16" ht="24.75" customHeight="1" x14ac:dyDescent="0.25">
      <c r="A421" s="85" t="e">
        <f>'Activos Consolidados'!#REF!</f>
        <v>#REF!</v>
      </c>
      <c r="B421" s="85" t="e">
        <f>'Activos Consolidados'!#REF!</f>
        <v>#REF!</v>
      </c>
      <c r="C421" s="85" t="e">
        <f>'Activos Consolidados'!#REF!</f>
        <v>#REF!</v>
      </c>
      <c r="D421" s="85" t="e">
        <f>'Activos Consolidados'!#REF!</f>
        <v>#REF!</v>
      </c>
      <c r="E421" s="85" t="e">
        <f>'Activos Consolidados'!#REF!</f>
        <v>#REF!</v>
      </c>
      <c r="F421" s="86" t="e">
        <f>IF('Activos Consolidados'!#REF!="","",'Activos Consolidados'!#REF!)</f>
        <v>#REF!</v>
      </c>
      <c r="G421" s="85" t="e">
        <f>'Activos Consolidados'!#REF!</f>
        <v>#REF!</v>
      </c>
      <c r="H421" s="85" t="e">
        <f>'Activos Consolidados'!#REF!</f>
        <v>#REF!</v>
      </c>
      <c r="I421" s="85" t="e">
        <f>'Activos Consolidados'!#REF!</f>
        <v>#REF!</v>
      </c>
      <c r="J421" s="85" t="e">
        <f>'Activos Consolidados'!#REF!</f>
        <v>#REF!</v>
      </c>
      <c r="K421" s="85" t="e">
        <f>'Activos Consolidados'!#REF!</f>
        <v>#REF!</v>
      </c>
      <c r="L421" s="85" t="e">
        <f>'Activos Consolidados'!#REF!</f>
        <v>#REF!</v>
      </c>
      <c r="M421" s="85" t="e">
        <f>'Activos Consolidados'!#REF!</f>
        <v>#REF!</v>
      </c>
      <c r="N421" s="84" t="e">
        <f>IF('Activos Consolidados'!#REF!="","",'Activos Consolidados'!#REF!)</f>
        <v>#REF!</v>
      </c>
      <c r="O421" s="161" t="e">
        <f>'Activos Consolidados'!#REF!</f>
        <v>#REF!</v>
      </c>
      <c r="P421" t="e">
        <f>'Activos Consolidados'!#REF!</f>
        <v>#REF!</v>
      </c>
    </row>
    <row r="422" spans="1:16" ht="24.75" customHeight="1" x14ac:dyDescent="0.25">
      <c r="A422" s="85" t="e">
        <f>'Activos Consolidados'!#REF!</f>
        <v>#REF!</v>
      </c>
      <c r="B422" s="85" t="e">
        <f>'Activos Consolidados'!#REF!</f>
        <v>#REF!</v>
      </c>
      <c r="C422" s="85" t="e">
        <f>'Activos Consolidados'!#REF!</f>
        <v>#REF!</v>
      </c>
      <c r="D422" s="85" t="e">
        <f>'Activos Consolidados'!#REF!</f>
        <v>#REF!</v>
      </c>
      <c r="E422" s="85" t="e">
        <f>'Activos Consolidados'!#REF!</f>
        <v>#REF!</v>
      </c>
      <c r="F422" s="86" t="e">
        <f>IF('Activos Consolidados'!#REF!="","",'Activos Consolidados'!#REF!)</f>
        <v>#REF!</v>
      </c>
      <c r="G422" s="85" t="e">
        <f>'Activos Consolidados'!#REF!</f>
        <v>#REF!</v>
      </c>
      <c r="H422" s="85" t="e">
        <f>'Activos Consolidados'!#REF!</f>
        <v>#REF!</v>
      </c>
      <c r="I422" s="85" t="e">
        <f>'Activos Consolidados'!#REF!</f>
        <v>#REF!</v>
      </c>
      <c r="J422" s="85" t="e">
        <f>'Activos Consolidados'!#REF!</f>
        <v>#REF!</v>
      </c>
      <c r="K422" s="85" t="e">
        <f>'Activos Consolidados'!#REF!</f>
        <v>#REF!</v>
      </c>
      <c r="L422" s="85" t="e">
        <f>'Activos Consolidados'!#REF!</f>
        <v>#REF!</v>
      </c>
      <c r="M422" s="85" t="e">
        <f>'Activos Consolidados'!#REF!</f>
        <v>#REF!</v>
      </c>
      <c r="N422" s="84" t="e">
        <f>IF('Activos Consolidados'!#REF!="","",'Activos Consolidados'!#REF!)</f>
        <v>#REF!</v>
      </c>
      <c r="O422" s="161" t="e">
        <f>'Activos Consolidados'!#REF!</f>
        <v>#REF!</v>
      </c>
      <c r="P422" t="e">
        <f>'Activos Consolidados'!#REF!</f>
        <v>#REF!</v>
      </c>
    </row>
    <row r="423" spans="1:16" ht="24.75" customHeight="1" x14ac:dyDescent="0.25">
      <c r="A423" s="85" t="e">
        <f>'Activos Consolidados'!#REF!</f>
        <v>#REF!</v>
      </c>
      <c r="B423" s="85" t="e">
        <f>'Activos Consolidados'!#REF!</f>
        <v>#REF!</v>
      </c>
      <c r="C423" s="85" t="e">
        <f>'Activos Consolidados'!#REF!</f>
        <v>#REF!</v>
      </c>
      <c r="D423" s="85" t="e">
        <f>'Activos Consolidados'!#REF!</f>
        <v>#REF!</v>
      </c>
      <c r="E423" s="85" t="e">
        <f>'Activos Consolidados'!#REF!</f>
        <v>#REF!</v>
      </c>
      <c r="F423" s="86" t="e">
        <f>IF('Activos Consolidados'!#REF!="","",'Activos Consolidados'!#REF!)</f>
        <v>#REF!</v>
      </c>
      <c r="G423" s="85" t="e">
        <f>'Activos Consolidados'!#REF!</f>
        <v>#REF!</v>
      </c>
      <c r="H423" s="85" t="e">
        <f>'Activos Consolidados'!#REF!</f>
        <v>#REF!</v>
      </c>
      <c r="I423" s="85" t="e">
        <f>'Activos Consolidados'!#REF!</f>
        <v>#REF!</v>
      </c>
      <c r="J423" s="85" t="e">
        <f>'Activos Consolidados'!#REF!</f>
        <v>#REF!</v>
      </c>
      <c r="K423" s="85" t="e">
        <f>'Activos Consolidados'!#REF!</f>
        <v>#REF!</v>
      </c>
      <c r="L423" s="85" t="e">
        <f>'Activos Consolidados'!#REF!</f>
        <v>#REF!</v>
      </c>
      <c r="M423" s="85" t="e">
        <f>'Activos Consolidados'!#REF!</f>
        <v>#REF!</v>
      </c>
      <c r="N423" s="84" t="e">
        <f>IF('Activos Consolidados'!#REF!="","",'Activos Consolidados'!#REF!)</f>
        <v>#REF!</v>
      </c>
      <c r="O423" s="161" t="e">
        <f>'Activos Consolidados'!#REF!</f>
        <v>#REF!</v>
      </c>
      <c r="P423" t="e">
        <f>'Activos Consolidados'!#REF!</f>
        <v>#REF!</v>
      </c>
    </row>
    <row r="424" spans="1:16" ht="24.75" customHeight="1" x14ac:dyDescent="0.25">
      <c r="A424" s="85" t="e">
        <f>'Activos Consolidados'!#REF!</f>
        <v>#REF!</v>
      </c>
      <c r="B424" s="85" t="e">
        <f>'Activos Consolidados'!#REF!</f>
        <v>#REF!</v>
      </c>
      <c r="C424" s="85" t="e">
        <f>'Activos Consolidados'!#REF!</f>
        <v>#REF!</v>
      </c>
      <c r="D424" s="85" t="e">
        <f>'Activos Consolidados'!#REF!</f>
        <v>#REF!</v>
      </c>
      <c r="E424" s="85" t="e">
        <f>'Activos Consolidados'!#REF!</f>
        <v>#REF!</v>
      </c>
      <c r="F424" s="86" t="e">
        <f>IF('Activos Consolidados'!#REF!="","",'Activos Consolidados'!#REF!)</f>
        <v>#REF!</v>
      </c>
      <c r="G424" s="85" t="e">
        <f>'Activos Consolidados'!#REF!</f>
        <v>#REF!</v>
      </c>
      <c r="H424" s="85" t="e">
        <f>'Activos Consolidados'!#REF!</f>
        <v>#REF!</v>
      </c>
      <c r="I424" s="85" t="e">
        <f>'Activos Consolidados'!#REF!</f>
        <v>#REF!</v>
      </c>
      <c r="J424" s="85" t="e">
        <f>'Activos Consolidados'!#REF!</f>
        <v>#REF!</v>
      </c>
      <c r="K424" s="85" t="e">
        <f>'Activos Consolidados'!#REF!</f>
        <v>#REF!</v>
      </c>
      <c r="L424" s="85" t="e">
        <f>'Activos Consolidados'!#REF!</f>
        <v>#REF!</v>
      </c>
      <c r="M424" s="85" t="e">
        <f>'Activos Consolidados'!#REF!</f>
        <v>#REF!</v>
      </c>
      <c r="N424" s="84" t="e">
        <f>IF('Activos Consolidados'!#REF!="","",'Activos Consolidados'!#REF!)</f>
        <v>#REF!</v>
      </c>
      <c r="O424" s="161" t="e">
        <f>'Activos Consolidados'!#REF!</f>
        <v>#REF!</v>
      </c>
      <c r="P424" t="e">
        <f>'Activos Consolidados'!#REF!</f>
        <v>#REF!</v>
      </c>
    </row>
    <row r="425" spans="1:16" ht="24.75" customHeight="1" x14ac:dyDescent="0.25">
      <c r="A425" s="85" t="e">
        <f>'Activos Consolidados'!#REF!</f>
        <v>#REF!</v>
      </c>
      <c r="B425" s="85" t="e">
        <f>'Activos Consolidados'!#REF!</f>
        <v>#REF!</v>
      </c>
      <c r="C425" s="85" t="e">
        <f>'Activos Consolidados'!#REF!</f>
        <v>#REF!</v>
      </c>
      <c r="D425" s="85" t="e">
        <f>'Activos Consolidados'!#REF!</f>
        <v>#REF!</v>
      </c>
      <c r="E425" s="85" t="e">
        <f>'Activos Consolidados'!#REF!</f>
        <v>#REF!</v>
      </c>
      <c r="F425" s="86" t="e">
        <f>IF('Activos Consolidados'!#REF!="","",'Activos Consolidados'!#REF!)</f>
        <v>#REF!</v>
      </c>
      <c r="G425" s="85" t="e">
        <f>'Activos Consolidados'!#REF!</f>
        <v>#REF!</v>
      </c>
      <c r="H425" s="85" t="e">
        <f>'Activos Consolidados'!#REF!</f>
        <v>#REF!</v>
      </c>
      <c r="I425" s="85" t="e">
        <f>'Activos Consolidados'!#REF!</f>
        <v>#REF!</v>
      </c>
      <c r="J425" s="85" t="e">
        <f>'Activos Consolidados'!#REF!</f>
        <v>#REF!</v>
      </c>
      <c r="K425" s="85" t="e">
        <f>'Activos Consolidados'!#REF!</f>
        <v>#REF!</v>
      </c>
      <c r="L425" s="85" t="e">
        <f>'Activos Consolidados'!#REF!</f>
        <v>#REF!</v>
      </c>
      <c r="M425" s="85" t="e">
        <f>'Activos Consolidados'!#REF!</f>
        <v>#REF!</v>
      </c>
      <c r="N425" s="84" t="e">
        <f>IF('Activos Consolidados'!#REF!="","",'Activos Consolidados'!#REF!)</f>
        <v>#REF!</v>
      </c>
      <c r="O425" s="161" t="e">
        <f>'Activos Consolidados'!#REF!</f>
        <v>#REF!</v>
      </c>
      <c r="P425" t="e">
        <f>'Activos Consolidados'!#REF!</f>
        <v>#REF!</v>
      </c>
    </row>
    <row r="426" spans="1:16" ht="24.75" customHeight="1" x14ac:dyDescent="0.25">
      <c r="A426" s="85" t="e">
        <f>'Activos Consolidados'!#REF!</f>
        <v>#REF!</v>
      </c>
      <c r="B426" s="85" t="e">
        <f>'Activos Consolidados'!#REF!</f>
        <v>#REF!</v>
      </c>
      <c r="C426" s="85" t="e">
        <f>'Activos Consolidados'!#REF!</f>
        <v>#REF!</v>
      </c>
      <c r="D426" s="85" t="e">
        <f>'Activos Consolidados'!#REF!</f>
        <v>#REF!</v>
      </c>
      <c r="E426" s="85" t="e">
        <f>'Activos Consolidados'!#REF!</f>
        <v>#REF!</v>
      </c>
      <c r="F426" s="86" t="e">
        <f>IF('Activos Consolidados'!#REF!="","",'Activos Consolidados'!#REF!)</f>
        <v>#REF!</v>
      </c>
      <c r="G426" s="85" t="e">
        <f>'Activos Consolidados'!#REF!</f>
        <v>#REF!</v>
      </c>
      <c r="H426" s="85" t="e">
        <f>'Activos Consolidados'!#REF!</f>
        <v>#REF!</v>
      </c>
      <c r="I426" s="85" t="e">
        <f>'Activos Consolidados'!#REF!</f>
        <v>#REF!</v>
      </c>
      <c r="J426" s="85" t="e">
        <f>'Activos Consolidados'!#REF!</f>
        <v>#REF!</v>
      </c>
      <c r="K426" s="85" t="e">
        <f>'Activos Consolidados'!#REF!</f>
        <v>#REF!</v>
      </c>
      <c r="L426" s="85" t="e">
        <f>'Activos Consolidados'!#REF!</f>
        <v>#REF!</v>
      </c>
      <c r="M426" s="85" t="e">
        <f>'Activos Consolidados'!#REF!</f>
        <v>#REF!</v>
      </c>
      <c r="N426" s="84" t="e">
        <f>IF('Activos Consolidados'!#REF!="","",'Activos Consolidados'!#REF!)</f>
        <v>#REF!</v>
      </c>
      <c r="O426" s="161" t="e">
        <f>'Activos Consolidados'!#REF!</f>
        <v>#REF!</v>
      </c>
      <c r="P426" t="e">
        <f>'Activos Consolidados'!#REF!</f>
        <v>#REF!</v>
      </c>
    </row>
    <row r="427" spans="1:16" ht="24.75" customHeight="1" x14ac:dyDescent="0.25">
      <c r="A427" s="85" t="e">
        <f>'Activos Consolidados'!#REF!</f>
        <v>#REF!</v>
      </c>
      <c r="B427" s="85" t="e">
        <f>'Activos Consolidados'!#REF!</f>
        <v>#REF!</v>
      </c>
      <c r="C427" s="85" t="e">
        <f>'Activos Consolidados'!#REF!</f>
        <v>#REF!</v>
      </c>
      <c r="D427" s="85" t="e">
        <f>'Activos Consolidados'!#REF!</f>
        <v>#REF!</v>
      </c>
      <c r="E427" s="85" t="e">
        <f>'Activos Consolidados'!#REF!</f>
        <v>#REF!</v>
      </c>
      <c r="F427" s="86" t="e">
        <f>IF('Activos Consolidados'!#REF!="","",'Activos Consolidados'!#REF!)</f>
        <v>#REF!</v>
      </c>
      <c r="G427" s="85" t="e">
        <f>'Activos Consolidados'!#REF!</f>
        <v>#REF!</v>
      </c>
      <c r="H427" s="85" t="e">
        <f>'Activos Consolidados'!#REF!</f>
        <v>#REF!</v>
      </c>
      <c r="I427" s="85" t="e">
        <f>'Activos Consolidados'!#REF!</f>
        <v>#REF!</v>
      </c>
      <c r="J427" s="85" t="e">
        <f>'Activos Consolidados'!#REF!</f>
        <v>#REF!</v>
      </c>
      <c r="K427" s="85" t="e">
        <f>'Activos Consolidados'!#REF!</f>
        <v>#REF!</v>
      </c>
      <c r="L427" s="85" t="e">
        <f>'Activos Consolidados'!#REF!</f>
        <v>#REF!</v>
      </c>
      <c r="M427" s="85" t="e">
        <f>'Activos Consolidados'!#REF!</f>
        <v>#REF!</v>
      </c>
      <c r="N427" s="84" t="e">
        <f>IF('Activos Consolidados'!#REF!="","",'Activos Consolidados'!#REF!)</f>
        <v>#REF!</v>
      </c>
      <c r="O427" s="161" t="e">
        <f>'Activos Consolidados'!#REF!</f>
        <v>#REF!</v>
      </c>
      <c r="P427" t="e">
        <f>'Activos Consolidados'!#REF!</f>
        <v>#REF!</v>
      </c>
    </row>
    <row r="428" spans="1:16" ht="24.75" customHeight="1" x14ac:dyDescent="0.25">
      <c r="A428" s="85" t="e">
        <f>'Activos Consolidados'!#REF!</f>
        <v>#REF!</v>
      </c>
      <c r="B428" s="85" t="e">
        <f>'Activos Consolidados'!#REF!</f>
        <v>#REF!</v>
      </c>
      <c r="C428" s="85" t="e">
        <f>'Activos Consolidados'!#REF!</f>
        <v>#REF!</v>
      </c>
      <c r="D428" s="85" t="e">
        <f>'Activos Consolidados'!#REF!</f>
        <v>#REF!</v>
      </c>
      <c r="E428" s="85" t="e">
        <f>'Activos Consolidados'!#REF!</f>
        <v>#REF!</v>
      </c>
      <c r="F428" s="86" t="e">
        <f>IF('Activos Consolidados'!#REF!="","",'Activos Consolidados'!#REF!)</f>
        <v>#REF!</v>
      </c>
      <c r="G428" s="85" t="e">
        <f>'Activos Consolidados'!#REF!</f>
        <v>#REF!</v>
      </c>
      <c r="H428" s="85" t="e">
        <f>'Activos Consolidados'!#REF!</f>
        <v>#REF!</v>
      </c>
      <c r="I428" s="85" t="e">
        <f>'Activos Consolidados'!#REF!</f>
        <v>#REF!</v>
      </c>
      <c r="J428" s="85" t="e">
        <f>'Activos Consolidados'!#REF!</f>
        <v>#REF!</v>
      </c>
      <c r="K428" s="85" t="e">
        <f>'Activos Consolidados'!#REF!</f>
        <v>#REF!</v>
      </c>
      <c r="L428" s="85" t="e">
        <f>'Activos Consolidados'!#REF!</f>
        <v>#REF!</v>
      </c>
      <c r="M428" s="85" t="e">
        <f>'Activos Consolidados'!#REF!</f>
        <v>#REF!</v>
      </c>
      <c r="N428" s="84" t="e">
        <f>IF('Activos Consolidados'!#REF!="","",'Activos Consolidados'!#REF!)</f>
        <v>#REF!</v>
      </c>
      <c r="O428" s="161" t="e">
        <f>'Activos Consolidados'!#REF!</f>
        <v>#REF!</v>
      </c>
      <c r="P428" t="e">
        <f>'Activos Consolidados'!#REF!</f>
        <v>#REF!</v>
      </c>
    </row>
    <row r="429" spans="1:16" ht="24.75" customHeight="1" x14ac:dyDescent="0.25">
      <c r="A429" s="85" t="e">
        <f>'Activos Consolidados'!#REF!</f>
        <v>#REF!</v>
      </c>
      <c r="B429" s="85" t="e">
        <f>'Activos Consolidados'!#REF!</f>
        <v>#REF!</v>
      </c>
      <c r="C429" s="85" t="e">
        <f>'Activos Consolidados'!#REF!</f>
        <v>#REF!</v>
      </c>
      <c r="D429" s="85" t="e">
        <f>'Activos Consolidados'!#REF!</f>
        <v>#REF!</v>
      </c>
      <c r="E429" s="85" t="e">
        <f>'Activos Consolidados'!#REF!</f>
        <v>#REF!</v>
      </c>
      <c r="F429" s="86" t="e">
        <f>IF('Activos Consolidados'!#REF!="","",'Activos Consolidados'!#REF!)</f>
        <v>#REF!</v>
      </c>
      <c r="G429" s="85" t="e">
        <f>'Activos Consolidados'!#REF!</f>
        <v>#REF!</v>
      </c>
      <c r="H429" s="85" t="e">
        <f>'Activos Consolidados'!#REF!</f>
        <v>#REF!</v>
      </c>
      <c r="I429" s="85" t="e">
        <f>'Activos Consolidados'!#REF!</f>
        <v>#REF!</v>
      </c>
      <c r="J429" s="85" t="e">
        <f>'Activos Consolidados'!#REF!</f>
        <v>#REF!</v>
      </c>
      <c r="K429" s="85" t="e">
        <f>'Activos Consolidados'!#REF!</f>
        <v>#REF!</v>
      </c>
      <c r="L429" s="85" t="e">
        <f>'Activos Consolidados'!#REF!</f>
        <v>#REF!</v>
      </c>
      <c r="M429" s="85" t="e">
        <f>'Activos Consolidados'!#REF!</f>
        <v>#REF!</v>
      </c>
      <c r="N429" s="84" t="e">
        <f>IF('Activos Consolidados'!#REF!="","",'Activos Consolidados'!#REF!)</f>
        <v>#REF!</v>
      </c>
      <c r="O429" s="161" t="e">
        <f>'Activos Consolidados'!#REF!</f>
        <v>#REF!</v>
      </c>
      <c r="P429" t="e">
        <f>'Activos Consolidados'!#REF!</f>
        <v>#REF!</v>
      </c>
    </row>
    <row r="430" spans="1:16" ht="24.75" customHeight="1" x14ac:dyDescent="0.25">
      <c r="A430" s="85" t="e">
        <f>'Activos Consolidados'!#REF!</f>
        <v>#REF!</v>
      </c>
      <c r="B430" s="85" t="e">
        <f>'Activos Consolidados'!#REF!</f>
        <v>#REF!</v>
      </c>
      <c r="C430" s="85" t="e">
        <f>'Activos Consolidados'!#REF!</f>
        <v>#REF!</v>
      </c>
      <c r="D430" s="85" t="e">
        <f>'Activos Consolidados'!#REF!</f>
        <v>#REF!</v>
      </c>
      <c r="E430" s="85" t="e">
        <f>'Activos Consolidados'!#REF!</f>
        <v>#REF!</v>
      </c>
      <c r="F430" s="86" t="e">
        <f>IF('Activos Consolidados'!#REF!="","",'Activos Consolidados'!#REF!)</f>
        <v>#REF!</v>
      </c>
      <c r="G430" s="85" t="e">
        <f>'Activos Consolidados'!#REF!</f>
        <v>#REF!</v>
      </c>
      <c r="H430" s="85" t="e">
        <f>'Activos Consolidados'!#REF!</f>
        <v>#REF!</v>
      </c>
      <c r="I430" s="85" t="e">
        <f>'Activos Consolidados'!#REF!</f>
        <v>#REF!</v>
      </c>
      <c r="J430" s="85" t="e">
        <f>'Activos Consolidados'!#REF!</f>
        <v>#REF!</v>
      </c>
      <c r="K430" s="85" t="e">
        <f>'Activos Consolidados'!#REF!</f>
        <v>#REF!</v>
      </c>
      <c r="L430" s="85" t="e">
        <f>'Activos Consolidados'!#REF!</f>
        <v>#REF!</v>
      </c>
      <c r="M430" s="85" t="e">
        <f>'Activos Consolidados'!#REF!</f>
        <v>#REF!</v>
      </c>
      <c r="N430" s="84" t="e">
        <f>IF('Activos Consolidados'!#REF!="","",'Activos Consolidados'!#REF!)</f>
        <v>#REF!</v>
      </c>
      <c r="O430" s="161" t="e">
        <f>'Activos Consolidados'!#REF!</f>
        <v>#REF!</v>
      </c>
      <c r="P430" t="e">
        <f>'Activos Consolidados'!#REF!</f>
        <v>#REF!</v>
      </c>
    </row>
    <row r="431" spans="1:16" ht="24.75" customHeight="1" x14ac:dyDescent="0.25">
      <c r="A431" s="85" t="e">
        <f>'Activos Consolidados'!#REF!</f>
        <v>#REF!</v>
      </c>
      <c r="B431" s="85" t="e">
        <f>'Activos Consolidados'!#REF!</f>
        <v>#REF!</v>
      </c>
      <c r="C431" s="85" t="e">
        <f>'Activos Consolidados'!#REF!</f>
        <v>#REF!</v>
      </c>
      <c r="D431" s="85" t="e">
        <f>'Activos Consolidados'!#REF!</f>
        <v>#REF!</v>
      </c>
      <c r="E431" s="85" t="e">
        <f>'Activos Consolidados'!#REF!</f>
        <v>#REF!</v>
      </c>
      <c r="F431" s="86" t="e">
        <f>IF('Activos Consolidados'!#REF!="","",'Activos Consolidados'!#REF!)</f>
        <v>#REF!</v>
      </c>
      <c r="G431" s="85" t="e">
        <f>'Activos Consolidados'!#REF!</f>
        <v>#REF!</v>
      </c>
      <c r="H431" s="85" t="e">
        <f>'Activos Consolidados'!#REF!</f>
        <v>#REF!</v>
      </c>
      <c r="I431" s="85" t="e">
        <f>'Activos Consolidados'!#REF!</f>
        <v>#REF!</v>
      </c>
      <c r="J431" s="85" t="e">
        <f>'Activos Consolidados'!#REF!</f>
        <v>#REF!</v>
      </c>
      <c r="K431" s="85" t="e">
        <f>'Activos Consolidados'!#REF!</f>
        <v>#REF!</v>
      </c>
      <c r="L431" s="85" t="e">
        <f>'Activos Consolidados'!#REF!</f>
        <v>#REF!</v>
      </c>
      <c r="M431" s="85" t="e">
        <f>'Activos Consolidados'!#REF!</f>
        <v>#REF!</v>
      </c>
      <c r="N431" s="84" t="e">
        <f>IF('Activos Consolidados'!#REF!="","",'Activos Consolidados'!#REF!)</f>
        <v>#REF!</v>
      </c>
      <c r="O431" s="161" t="e">
        <f>'Activos Consolidados'!#REF!</f>
        <v>#REF!</v>
      </c>
      <c r="P431" t="e">
        <f>'Activos Consolidados'!#REF!</f>
        <v>#REF!</v>
      </c>
    </row>
    <row r="432" spans="1:16" ht="24.75" customHeight="1" x14ac:dyDescent="0.25">
      <c r="A432" s="85" t="e">
        <f>'Activos Consolidados'!#REF!</f>
        <v>#REF!</v>
      </c>
      <c r="B432" s="85" t="e">
        <f>'Activos Consolidados'!#REF!</f>
        <v>#REF!</v>
      </c>
      <c r="C432" s="85" t="e">
        <f>'Activos Consolidados'!#REF!</f>
        <v>#REF!</v>
      </c>
      <c r="D432" s="85" t="e">
        <f>'Activos Consolidados'!#REF!</f>
        <v>#REF!</v>
      </c>
      <c r="E432" s="85" t="e">
        <f>'Activos Consolidados'!#REF!</f>
        <v>#REF!</v>
      </c>
      <c r="F432" s="86" t="e">
        <f>IF('Activos Consolidados'!#REF!="","",'Activos Consolidados'!#REF!)</f>
        <v>#REF!</v>
      </c>
      <c r="G432" s="85" t="e">
        <f>'Activos Consolidados'!#REF!</f>
        <v>#REF!</v>
      </c>
      <c r="H432" s="85" t="e">
        <f>'Activos Consolidados'!#REF!</f>
        <v>#REF!</v>
      </c>
      <c r="I432" s="85" t="e">
        <f>'Activos Consolidados'!#REF!</f>
        <v>#REF!</v>
      </c>
      <c r="J432" s="85" t="e">
        <f>'Activos Consolidados'!#REF!</f>
        <v>#REF!</v>
      </c>
      <c r="K432" s="85" t="e">
        <f>'Activos Consolidados'!#REF!</f>
        <v>#REF!</v>
      </c>
      <c r="L432" s="85" t="e">
        <f>'Activos Consolidados'!#REF!</f>
        <v>#REF!</v>
      </c>
      <c r="M432" s="85" t="e">
        <f>'Activos Consolidados'!#REF!</f>
        <v>#REF!</v>
      </c>
      <c r="N432" s="84" t="e">
        <f>IF('Activos Consolidados'!#REF!="","",'Activos Consolidados'!#REF!)</f>
        <v>#REF!</v>
      </c>
      <c r="O432" s="161" t="e">
        <f>'Activos Consolidados'!#REF!</f>
        <v>#REF!</v>
      </c>
      <c r="P432" t="e">
        <f>'Activos Consolidados'!#REF!</f>
        <v>#REF!</v>
      </c>
    </row>
    <row r="433" spans="1:16" ht="24.75" customHeight="1" x14ac:dyDescent="0.25">
      <c r="A433" s="85" t="e">
        <f>'Activos Consolidados'!#REF!</f>
        <v>#REF!</v>
      </c>
      <c r="B433" s="85" t="e">
        <f>'Activos Consolidados'!#REF!</f>
        <v>#REF!</v>
      </c>
      <c r="C433" s="85" t="e">
        <f>'Activos Consolidados'!#REF!</f>
        <v>#REF!</v>
      </c>
      <c r="D433" s="85" t="e">
        <f>'Activos Consolidados'!#REF!</f>
        <v>#REF!</v>
      </c>
      <c r="E433" s="85" t="e">
        <f>'Activos Consolidados'!#REF!</f>
        <v>#REF!</v>
      </c>
      <c r="F433" s="86" t="e">
        <f>IF('Activos Consolidados'!#REF!="","",'Activos Consolidados'!#REF!)</f>
        <v>#REF!</v>
      </c>
      <c r="G433" s="85" t="e">
        <f>'Activos Consolidados'!#REF!</f>
        <v>#REF!</v>
      </c>
      <c r="H433" s="85" t="e">
        <f>'Activos Consolidados'!#REF!</f>
        <v>#REF!</v>
      </c>
      <c r="I433" s="85" t="e">
        <f>'Activos Consolidados'!#REF!</f>
        <v>#REF!</v>
      </c>
      <c r="J433" s="85" t="e">
        <f>'Activos Consolidados'!#REF!</f>
        <v>#REF!</v>
      </c>
      <c r="K433" s="85" t="e">
        <f>'Activos Consolidados'!#REF!</f>
        <v>#REF!</v>
      </c>
      <c r="L433" s="85" t="e">
        <f>'Activos Consolidados'!#REF!</f>
        <v>#REF!</v>
      </c>
      <c r="M433" s="85" t="e">
        <f>'Activos Consolidados'!#REF!</f>
        <v>#REF!</v>
      </c>
      <c r="N433" s="84" t="e">
        <f>IF('Activos Consolidados'!#REF!="","",'Activos Consolidados'!#REF!)</f>
        <v>#REF!</v>
      </c>
      <c r="O433" s="161" t="e">
        <f>'Activos Consolidados'!#REF!</f>
        <v>#REF!</v>
      </c>
      <c r="P433" t="e">
        <f>'Activos Consolidados'!#REF!</f>
        <v>#REF!</v>
      </c>
    </row>
    <row r="434" spans="1:16" ht="24.75" customHeight="1" x14ac:dyDescent="0.25">
      <c r="A434" s="85" t="e">
        <f>'Activos Consolidados'!#REF!</f>
        <v>#REF!</v>
      </c>
      <c r="B434" s="85" t="e">
        <f>'Activos Consolidados'!#REF!</f>
        <v>#REF!</v>
      </c>
      <c r="C434" s="85" t="e">
        <f>'Activos Consolidados'!#REF!</f>
        <v>#REF!</v>
      </c>
      <c r="D434" s="85" t="e">
        <f>'Activos Consolidados'!#REF!</f>
        <v>#REF!</v>
      </c>
      <c r="E434" s="85" t="e">
        <f>'Activos Consolidados'!#REF!</f>
        <v>#REF!</v>
      </c>
      <c r="F434" s="86" t="e">
        <f>IF('Activos Consolidados'!#REF!="","",'Activos Consolidados'!#REF!)</f>
        <v>#REF!</v>
      </c>
      <c r="G434" s="85" t="e">
        <f>'Activos Consolidados'!#REF!</f>
        <v>#REF!</v>
      </c>
      <c r="H434" s="85" t="e">
        <f>'Activos Consolidados'!#REF!</f>
        <v>#REF!</v>
      </c>
      <c r="I434" s="85" t="e">
        <f>'Activos Consolidados'!#REF!</f>
        <v>#REF!</v>
      </c>
      <c r="J434" s="85" t="e">
        <f>'Activos Consolidados'!#REF!</f>
        <v>#REF!</v>
      </c>
      <c r="K434" s="85" t="e">
        <f>'Activos Consolidados'!#REF!</f>
        <v>#REF!</v>
      </c>
      <c r="L434" s="85" t="e">
        <f>'Activos Consolidados'!#REF!</f>
        <v>#REF!</v>
      </c>
      <c r="M434" s="85" t="e">
        <f>'Activos Consolidados'!#REF!</f>
        <v>#REF!</v>
      </c>
      <c r="N434" s="84" t="e">
        <f>IF('Activos Consolidados'!#REF!="","",'Activos Consolidados'!#REF!)</f>
        <v>#REF!</v>
      </c>
      <c r="O434" s="161" t="e">
        <f>'Activos Consolidados'!#REF!</f>
        <v>#REF!</v>
      </c>
      <c r="P434" t="e">
        <f>'Activos Consolidados'!#REF!</f>
        <v>#REF!</v>
      </c>
    </row>
    <row r="435" spans="1:16" ht="24.75" customHeight="1" x14ac:dyDescent="0.25">
      <c r="A435" s="85" t="e">
        <f>'Activos Consolidados'!#REF!</f>
        <v>#REF!</v>
      </c>
      <c r="B435" s="85" t="e">
        <f>'Activos Consolidados'!#REF!</f>
        <v>#REF!</v>
      </c>
      <c r="C435" s="85" t="e">
        <f>'Activos Consolidados'!#REF!</f>
        <v>#REF!</v>
      </c>
      <c r="D435" s="85" t="e">
        <f>'Activos Consolidados'!#REF!</f>
        <v>#REF!</v>
      </c>
      <c r="E435" s="85" t="e">
        <f>'Activos Consolidados'!#REF!</f>
        <v>#REF!</v>
      </c>
      <c r="F435" s="86" t="e">
        <f>IF('Activos Consolidados'!#REF!="","",'Activos Consolidados'!#REF!)</f>
        <v>#REF!</v>
      </c>
      <c r="G435" s="85" t="e">
        <f>'Activos Consolidados'!#REF!</f>
        <v>#REF!</v>
      </c>
      <c r="H435" s="85" t="e">
        <f>'Activos Consolidados'!#REF!</f>
        <v>#REF!</v>
      </c>
      <c r="I435" s="85" t="e">
        <f>'Activos Consolidados'!#REF!</f>
        <v>#REF!</v>
      </c>
      <c r="J435" s="85" t="e">
        <f>'Activos Consolidados'!#REF!</f>
        <v>#REF!</v>
      </c>
      <c r="K435" s="85" t="e">
        <f>'Activos Consolidados'!#REF!</f>
        <v>#REF!</v>
      </c>
      <c r="L435" s="85" t="e">
        <f>'Activos Consolidados'!#REF!</f>
        <v>#REF!</v>
      </c>
      <c r="M435" s="85" t="e">
        <f>'Activos Consolidados'!#REF!</f>
        <v>#REF!</v>
      </c>
      <c r="N435" s="84" t="e">
        <f>IF('Activos Consolidados'!#REF!="","",'Activos Consolidados'!#REF!)</f>
        <v>#REF!</v>
      </c>
      <c r="O435" s="161" t="e">
        <f>'Activos Consolidados'!#REF!</f>
        <v>#REF!</v>
      </c>
      <c r="P435" t="e">
        <f>'Activos Consolidados'!#REF!</f>
        <v>#REF!</v>
      </c>
    </row>
    <row r="436" spans="1:16" ht="24.75" customHeight="1" x14ac:dyDescent="0.25">
      <c r="A436" s="85" t="e">
        <f>'Activos Consolidados'!#REF!</f>
        <v>#REF!</v>
      </c>
      <c r="B436" s="85" t="e">
        <f>'Activos Consolidados'!#REF!</f>
        <v>#REF!</v>
      </c>
      <c r="C436" s="85" t="e">
        <f>'Activos Consolidados'!#REF!</f>
        <v>#REF!</v>
      </c>
      <c r="D436" s="85" t="e">
        <f>'Activos Consolidados'!#REF!</f>
        <v>#REF!</v>
      </c>
      <c r="E436" s="85" t="e">
        <f>'Activos Consolidados'!#REF!</f>
        <v>#REF!</v>
      </c>
      <c r="F436" s="86" t="e">
        <f>IF('Activos Consolidados'!#REF!="","",'Activos Consolidados'!#REF!)</f>
        <v>#REF!</v>
      </c>
      <c r="G436" s="85" t="e">
        <f>'Activos Consolidados'!#REF!</f>
        <v>#REF!</v>
      </c>
      <c r="H436" s="85" t="e">
        <f>'Activos Consolidados'!#REF!</f>
        <v>#REF!</v>
      </c>
      <c r="I436" s="85" t="e">
        <f>'Activos Consolidados'!#REF!</f>
        <v>#REF!</v>
      </c>
      <c r="J436" s="85" t="e">
        <f>'Activos Consolidados'!#REF!</f>
        <v>#REF!</v>
      </c>
      <c r="K436" s="85" t="e">
        <f>'Activos Consolidados'!#REF!</f>
        <v>#REF!</v>
      </c>
      <c r="L436" s="85" t="e">
        <f>'Activos Consolidados'!#REF!</f>
        <v>#REF!</v>
      </c>
      <c r="M436" s="85" t="e">
        <f>'Activos Consolidados'!#REF!</f>
        <v>#REF!</v>
      </c>
      <c r="N436" s="84" t="e">
        <f>IF('Activos Consolidados'!#REF!="","",'Activos Consolidados'!#REF!)</f>
        <v>#REF!</v>
      </c>
      <c r="O436" s="161" t="e">
        <f>'Activos Consolidados'!#REF!</f>
        <v>#REF!</v>
      </c>
      <c r="P436" t="e">
        <f>'Activos Consolidados'!#REF!</f>
        <v>#REF!</v>
      </c>
    </row>
    <row r="437" spans="1:16" ht="24.75" customHeight="1" x14ac:dyDescent="0.25">
      <c r="A437" s="85" t="e">
        <f>'Activos Consolidados'!#REF!</f>
        <v>#REF!</v>
      </c>
      <c r="B437" s="85" t="e">
        <f>'Activos Consolidados'!#REF!</f>
        <v>#REF!</v>
      </c>
      <c r="C437" s="85" t="e">
        <f>'Activos Consolidados'!#REF!</f>
        <v>#REF!</v>
      </c>
      <c r="D437" s="85" t="e">
        <f>'Activos Consolidados'!#REF!</f>
        <v>#REF!</v>
      </c>
      <c r="E437" s="85" t="e">
        <f>'Activos Consolidados'!#REF!</f>
        <v>#REF!</v>
      </c>
      <c r="F437" s="86" t="e">
        <f>IF('Activos Consolidados'!#REF!="","",'Activos Consolidados'!#REF!)</f>
        <v>#REF!</v>
      </c>
      <c r="G437" s="85" t="e">
        <f>'Activos Consolidados'!#REF!</f>
        <v>#REF!</v>
      </c>
      <c r="H437" s="85" t="e">
        <f>'Activos Consolidados'!#REF!</f>
        <v>#REF!</v>
      </c>
      <c r="I437" s="85" t="e">
        <f>'Activos Consolidados'!#REF!</f>
        <v>#REF!</v>
      </c>
      <c r="J437" s="85" t="e">
        <f>'Activos Consolidados'!#REF!</f>
        <v>#REF!</v>
      </c>
      <c r="K437" s="85" t="e">
        <f>'Activos Consolidados'!#REF!</f>
        <v>#REF!</v>
      </c>
      <c r="L437" s="85" t="e">
        <f>'Activos Consolidados'!#REF!</f>
        <v>#REF!</v>
      </c>
      <c r="M437" s="85" t="e">
        <f>'Activos Consolidados'!#REF!</f>
        <v>#REF!</v>
      </c>
      <c r="N437" s="84" t="e">
        <f>IF('Activos Consolidados'!#REF!="","",'Activos Consolidados'!#REF!)</f>
        <v>#REF!</v>
      </c>
      <c r="O437" s="161" t="e">
        <f>'Activos Consolidados'!#REF!</f>
        <v>#REF!</v>
      </c>
      <c r="P437" t="e">
        <f>'Activos Consolidados'!#REF!</f>
        <v>#REF!</v>
      </c>
    </row>
    <row r="438" spans="1:16" ht="24.75" customHeight="1" x14ac:dyDescent="0.25">
      <c r="A438" s="85" t="e">
        <f>'Activos Consolidados'!#REF!</f>
        <v>#REF!</v>
      </c>
      <c r="B438" s="85" t="e">
        <f>'Activos Consolidados'!#REF!</f>
        <v>#REF!</v>
      </c>
      <c r="C438" s="85" t="e">
        <f>'Activos Consolidados'!#REF!</f>
        <v>#REF!</v>
      </c>
      <c r="D438" s="85" t="e">
        <f>'Activos Consolidados'!#REF!</f>
        <v>#REF!</v>
      </c>
      <c r="E438" s="85" t="e">
        <f>'Activos Consolidados'!#REF!</f>
        <v>#REF!</v>
      </c>
      <c r="F438" s="86" t="e">
        <f>IF('Activos Consolidados'!#REF!="","",'Activos Consolidados'!#REF!)</f>
        <v>#REF!</v>
      </c>
      <c r="G438" s="85" t="e">
        <f>'Activos Consolidados'!#REF!</f>
        <v>#REF!</v>
      </c>
      <c r="H438" s="85" t="e">
        <f>'Activos Consolidados'!#REF!</f>
        <v>#REF!</v>
      </c>
      <c r="I438" s="85" t="e">
        <f>'Activos Consolidados'!#REF!</f>
        <v>#REF!</v>
      </c>
      <c r="J438" s="85" t="e">
        <f>'Activos Consolidados'!#REF!</f>
        <v>#REF!</v>
      </c>
      <c r="K438" s="85" t="e">
        <f>'Activos Consolidados'!#REF!</f>
        <v>#REF!</v>
      </c>
      <c r="L438" s="85" t="e">
        <f>'Activos Consolidados'!#REF!</f>
        <v>#REF!</v>
      </c>
      <c r="M438" s="85" t="e">
        <f>'Activos Consolidados'!#REF!</f>
        <v>#REF!</v>
      </c>
      <c r="N438" s="84" t="e">
        <f>IF('Activos Consolidados'!#REF!="","",'Activos Consolidados'!#REF!)</f>
        <v>#REF!</v>
      </c>
      <c r="O438" s="161" t="e">
        <f>'Activos Consolidados'!#REF!</f>
        <v>#REF!</v>
      </c>
      <c r="P438" t="e">
        <f>'Activos Consolidados'!#REF!</f>
        <v>#REF!</v>
      </c>
    </row>
    <row r="439" spans="1:16" ht="24.75" customHeight="1" x14ac:dyDescent="0.25">
      <c r="A439" s="85" t="e">
        <f>'Activos Consolidados'!#REF!</f>
        <v>#REF!</v>
      </c>
      <c r="B439" s="85" t="e">
        <f>'Activos Consolidados'!#REF!</f>
        <v>#REF!</v>
      </c>
      <c r="C439" s="85" t="e">
        <f>'Activos Consolidados'!#REF!</f>
        <v>#REF!</v>
      </c>
      <c r="D439" s="85" t="e">
        <f>'Activos Consolidados'!#REF!</f>
        <v>#REF!</v>
      </c>
      <c r="E439" s="85" t="e">
        <f>'Activos Consolidados'!#REF!</f>
        <v>#REF!</v>
      </c>
      <c r="F439" s="86" t="e">
        <f>IF('Activos Consolidados'!#REF!="","",'Activos Consolidados'!#REF!)</f>
        <v>#REF!</v>
      </c>
      <c r="G439" s="85" t="e">
        <f>'Activos Consolidados'!#REF!</f>
        <v>#REF!</v>
      </c>
      <c r="H439" s="85" t="e">
        <f>'Activos Consolidados'!#REF!</f>
        <v>#REF!</v>
      </c>
      <c r="I439" s="85" t="e">
        <f>'Activos Consolidados'!#REF!</f>
        <v>#REF!</v>
      </c>
      <c r="J439" s="85" t="e">
        <f>'Activos Consolidados'!#REF!</f>
        <v>#REF!</v>
      </c>
      <c r="K439" s="85" t="e">
        <f>'Activos Consolidados'!#REF!</f>
        <v>#REF!</v>
      </c>
      <c r="L439" s="85" t="e">
        <f>'Activos Consolidados'!#REF!</f>
        <v>#REF!</v>
      </c>
      <c r="M439" s="85" t="e">
        <f>'Activos Consolidados'!#REF!</f>
        <v>#REF!</v>
      </c>
      <c r="N439" s="84" t="e">
        <f>IF('Activos Consolidados'!#REF!="","",'Activos Consolidados'!#REF!)</f>
        <v>#REF!</v>
      </c>
      <c r="O439" s="161" t="e">
        <f>'Activos Consolidados'!#REF!</f>
        <v>#REF!</v>
      </c>
      <c r="P439" t="e">
        <f>'Activos Consolidados'!#REF!</f>
        <v>#REF!</v>
      </c>
    </row>
    <row r="440" spans="1:16" ht="24.75" customHeight="1" x14ac:dyDescent="0.25">
      <c r="A440" s="85" t="e">
        <f>'Activos Consolidados'!#REF!</f>
        <v>#REF!</v>
      </c>
      <c r="B440" s="85" t="e">
        <f>'Activos Consolidados'!#REF!</f>
        <v>#REF!</v>
      </c>
      <c r="C440" s="85" t="e">
        <f>'Activos Consolidados'!#REF!</f>
        <v>#REF!</v>
      </c>
      <c r="D440" s="85" t="e">
        <f>'Activos Consolidados'!#REF!</f>
        <v>#REF!</v>
      </c>
      <c r="E440" s="85" t="e">
        <f>'Activos Consolidados'!#REF!</f>
        <v>#REF!</v>
      </c>
      <c r="F440" s="86" t="e">
        <f>IF('Activos Consolidados'!#REF!="","",'Activos Consolidados'!#REF!)</f>
        <v>#REF!</v>
      </c>
      <c r="G440" s="85" t="e">
        <f>'Activos Consolidados'!#REF!</f>
        <v>#REF!</v>
      </c>
      <c r="H440" s="85" t="e">
        <f>'Activos Consolidados'!#REF!</f>
        <v>#REF!</v>
      </c>
      <c r="I440" s="85" t="e">
        <f>'Activos Consolidados'!#REF!</f>
        <v>#REF!</v>
      </c>
      <c r="J440" s="85" t="e">
        <f>'Activos Consolidados'!#REF!</f>
        <v>#REF!</v>
      </c>
      <c r="K440" s="85" t="e">
        <f>'Activos Consolidados'!#REF!</f>
        <v>#REF!</v>
      </c>
      <c r="L440" s="85" t="e">
        <f>'Activos Consolidados'!#REF!</f>
        <v>#REF!</v>
      </c>
      <c r="M440" s="85" t="e">
        <f>'Activos Consolidados'!#REF!</f>
        <v>#REF!</v>
      </c>
      <c r="N440" s="84" t="e">
        <f>IF('Activos Consolidados'!#REF!="","",'Activos Consolidados'!#REF!)</f>
        <v>#REF!</v>
      </c>
      <c r="O440" s="161" t="e">
        <f>'Activos Consolidados'!#REF!</f>
        <v>#REF!</v>
      </c>
      <c r="P440" t="e">
        <f>'Activos Consolidados'!#REF!</f>
        <v>#REF!</v>
      </c>
    </row>
    <row r="441" spans="1:16" ht="24.75" customHeight="1" x14ac:dyDescent="0.25">
      <c r="A441" s="85" t="e">
        <f>'Activos Consolidados'!#REF!</f>
        <v>#REF!</v>
      </c>
      <c r="B441" s="85" t="e">
        <f>'Activos Consolidados'!#REF!</f>
        <v>#REF!</v>
      </c>
      <c r="C441" s="85" t="e">
        <f>'Activos Consolidados'!#REF!</f>
        <v>#REF!</v>
      </c>
      <c r="D441" s="85" t="e">
        <f>'Activos Consolidados'!#REF!</f>
        <v>#REF!</v>
      </c>
      <c r="E441" s="85" t="e">
        <f>'Activos Consolidados'!#REF!</f>
        <v>#REF!</v>
      </c>
      <c r="F441" s="86" t="e">
        <f>IF('Activos Consolidados'!#REF!="","",'Activos Consolidados'!#REF!)</f>
        <v>#REF!</v>
      </c>
      <c r="G441" s="85" t="e">
        <f>'Activos Consolidados'!#REF!</f>
        <v>#REF!</v>
      </c>
      <c r="H441" s="85" t="e">
        <f>'Activos Consolidados'!#REF!</f>
        <v>#REF!</v>
      </c>
      <c r="I441" s="85" t="e">
        <f>'Activos Consolidados'!#REF!</f>
        <v>#REF!</v>
      </c>
      <c r="J441" s="85" t="e">
        <f>'Activos Consolidados'!#REF!</f>
        <v>#REF!</v>
      </c>
      <c r="K441" s="85" t="e">
        <f>'Activos Consolidados'!#REF!</f>
        <v>#REF!</v>
      </c>
      <c r="L441" s="85" t="e">
        <f>'Activos Consolidados'!#REF!</f>
        <v>#REF!</v>
      </c>
      <c r="M441" s="85" t="e">
        <f>'Activos Consolidados'!#REF!</f>
        <v>#REF!</v>
      </c>
      <c r="N441" s="84" t="e">
        <f>IF('Activos Consolidados'!#REF!="","",'Activos Consolidados'!#REF!)</f>
        <v>#REF!</v>
      </c>
      <c r="O441" s="161" t="e">
        <f>'Activos Consolidados'!#REF!</f>
        <v>#REF!</v>
      </c>
      <c r="P441" t="e">
        <f>'Activos Consolidados'!#REF!</f>
        <v>#REF!</v>
      </c>
    </row>
    <row r="442" spans="1:16" ht="24.75" customHeight="1" x14ac:dyDescent="0.25">
      <c r="A442" s="85" t="e">
        <f>'Activos Consolidados'!#REF!</f>
        <v>#REF!</v>
      </c>
      <c r="B442" s="85" t="e">
        <f>'Activos Consolidados'!#REF!</f>
        <v>#REF!</v>
      </c>
      <c r="C442" s="85" t="e">
        <f>'Activos Consolidados'!#REF!</f>
        <v>#REF!</v>
      </c>
      <c r="D442" s="85" t="e">
        <f>'Activos Consolidados'!#REF!</f>
        <v>#REF!</v>
      </c>
      <c r="E442" s="85" t="e">
        <f>'Activos Consolidados'!#REF!</f>
        <v>#REF!</v>
      </c>
      <c r="F442" s="86" t="e">
        <f>IF('Activos Consolidados'!#REF!="","",'Activos Consolidados'!#REF!)</f>
        <v>#REF!</v>
      </c>
      <c r="G442" s="85" t="e">
        <f>'Activos Consolidados'!#REF!</f>
        <v>#REF!</v>
      </c>
      <c r="H442" s="85" t="e">
        <f>'Activos Consolidados'!#REF!</f>
        <v>#REF!</v>
      </c>
      <c r="I442" s="85" t="e">
        <f>'Activos Consolidados'!#REF!</f>
        <v>#REF!</v>
      </c>
      <c r="J442" s="85" t="e">
        <f>'Activos Consolidados'!#REF!</f>
        <v>#REF!</v>
      </c>
      <c r="K442" s="85" t="e">
        <f>'Activos Consolidados'!#REF!</f>
        <v>#REF!</v>
      </c>
      <c r="L442" s="85" t="e">
        <f>'Activos Consolidados'!#REF!</f>
        <v>#REF!</v>
      </c>
      <c r="M442" s="85" t="e">
        <f>'Activos Consolidados'!#REF!</f>
        <v>#REF!</v>
      </c>
      <c r="N442" s="84" t="e">
        <f>IF('Activos Consolidados'!#REF!="","",'Activos Consolidados'!#REF!)</f>
        <v>#REF!</v>
      </c>
      <c r="O442" s="161" t="e">
        <f>'Activos Consolidados'!#REF!</f>
        <v>#REF!</v>
      </c>
      <c r="P442" t="e">
        <f>'Activos Consolidados'!#REF!</f>
        <v>#REF!</v>
      </c>
    </row>
    <row r="443" spans="1:16" ht="24.75" customHeight="1" x14ac:dyDescent="0.25">
      <c r="A443" s="85" t="e">
        <f>'Activos Consolidados'!#REF!</f>
        <v>#REF!</v>
      </c>
      <c r="B443" s="85" t="e">
        <f>'Activos Consolidados'!#REF!</f>
        <v>#REF!</v>
      </c>
      <c r="C443" s="85" t="e">
        <f>'Activos Consolidados'!#REF!</f>
        <v>#REF!</v>
      </c>
      <c r="D443" s="85" t="e">
        <f>'Activos Consolidados'!#REF!</f>
        <v>#REF!</v>
      </c>
      <c r="E443" s="85" t="e">
        <f>'Activos Consolidados'!#REF!</f>
        <v>#REF!</v>
      </c>
      <c r="F443" s="86" t="e">
        <f>IF('Activos Consolidados'!#REF!="","",'Activos Consolidados'!#REF!)</f>
        <v>#REF!</v>
      </c>
      <c r="G443" s="85" t="e">
        <f>'Activos Consolidados'!#REF!</f>
        <v>#REF!</v>
      </c>
      <c r="H443" s="85" t="e">
        <f>'Activos Consolidados'!#REF!</f>
        <v>#REF!</v>
      </c>
      <c r="I443" s="85" t="e">
        <f>'Activos Consolidados'!#REF!</f>
        <v>#REF!</v>
      </c>
      <c r="J443" s="85" t="e">
        <f>'Activos Consolidados'!#REF!</f>
        <v>#REF!</v>
      </c>
      <c r="K443" s="85" t="e">
        <f>'Activos Consolidados'!#REF!</f>
        <v>#REF!</v>
      </c>
      <c r="L443" s="85" t="e">
        <f>'Activos Consolidados'!#REF!</f>
        <v>#REF!</v>
      </c>
      <c r="M443" s="85" t="e">
        <f>'Activos Consolidados'!#REF!</f>
        <v>#REF!</v>
      </c>
      <c r="N443" s="84" t="e">
        <f>IF('Activos Consolidados'!#REF!="","",'Activos Consolidados'!#REF!)</f>
        <v>#REF!</v>
      </c>
      <c r="O443" s="161" t="e">
        <f>'Activos Consolidados'!#REF!</f>
        <v>#REF!</v>
      </c>
      <c r="P443" t="e">
        <f>'Activos Consolidados'!#REF!</f>
        <v>#REF!</v>
      </c>
    </row>
    <row r="444" spans="1:16" ht="24.75" customHeight="1" x14ac:dyDescent="0.25">
      <c r="A444" s="85" t="e">
        <f>'Activos Consolidados'!#REF!</f>
        <v>#REF!</v>
      </c>
      <c r="B444" s="85" t="e">
        <f>'Activos Consolidados'!#REF!</f>
        <v>#REF!</v>
      </c>
      <c r="C444" s="85" t="e">
        <f>'Activos Consolidados'!#REF!</f>
        <v>#REF!</v>
      </c>
      <c r="D444" s="85" t="e">
        <f>'Activos Consolidados'!#REF!</f>
        <v>#REF!</v>
      </c>
      <c r="E444" s="85" t="e">
        <f>'Activos Consolidados'!#REF!</f>
        <v>#REF!</v>
      </c>
      <c r="F444" s="86" t="e">
        <f>IF('Activos Consolidados'!#REF!="","",'Activos Consolidados'!#REF!)</f>
        <v>#REF!</v>
      </c>
      <c r="G444" s="85" t="e">
        <f>'Activos Consolidados'!#REF!</f>
        <v>#REF!</v>
      </c>
      <c r="H444" s="85" t="e">
        <f>'Activos Consolidados'!#REF!</f>
        <v>#REF!</v>
      </c>
      <c r="I444" s="85" t="e">
        <f>'Activos Consolidados'!#REF!</f>
        <v>#REF!</v>
      </c>
      <c r="J444" s="85" t="e">
        <f>'Activos Consolidados'!#REF!</f>
        <v>#REF!</v>
      </c>
      <c r="K444" s="85" t="e">
        <f>'Activos Consolidados'!#REF!</f>
        <v>#REF!</v>
      </c>
      <c r="L444" s="85" t="e">
        <f>'Activos Consolidados'!#REF!</f>
        <v>#REF!</v>
      </c>
      <c r="M444" s="85" t="e">
        <f>'Activos Consolidados'!#REF!</f>
        <v>#REF!</v>
      </c>
      <c r="N444" s="84" t="e">
        <f>IF('Activos Consolidados'!#REF!="","",'Activos Consolidados'!#REF!)</f>
        <v>#REF!</v>
      </c>
      <c r="O444" s="161" t="e">
        <f>'Activos Consolidados'!#REF!</f>
        <v>#REF!</v>
      </c>
      <c r="P444" t="e">
        <f>'Activos Consolidados'!#REF!</f>
        <v>#REF!</v>
      </c>
    </row>
    <row r="445" spans="1:16" ht="24.75" customHeight="1" x14ac:dyDescent="0.25">
      <c r="A445" s="85" t="e">
        <f>'Activos Consolidados'!#REF!</f>
        <v>#REF!</v>
      </c>
      <c r="B445" s="85" t="e">
        <f>'Activos Consolidados'!#REF!</f>
        <v>#REF!</v>
      </c>
      <c r="C445" s="85" t="e">
        <f>'Activos Consolidados'!#REF!</f>
        <v>#REF!</v>
      </c>
      <c r="D445" s="85" t="e">
        <f>'Activos Consolidados'!#REF!</f>
        <v>#REF!</v>
      </c>
      <c r="E445" s="85" t="e">
        <f>'Activos Consolidados'!#REF!</f>
        <v>#REF!</v>
      </c>
      <c r="F445" s="86" t="e">
        <f>IF('Activos Consolidados'!#REF!="","",'Activos Consolidados'!#REF!)</f>
        <v>#REF!</v>
      </c>
      <c r="G445" s="85" t="e">
        <f>'Activos Consolidados'!#REF!</f>
        <v>#REF!</v>
      </c>
      <c r="H445" s="85" t="e">
        <f>'Activos Consolidados'!#REF!</f>
        <v>#REF!</v>
      </c>
      <c r="I445" s="85" t="e">
        <f>'Activos Consolidados'!#REF!</f>
        <v>#REF!</v>
      </c>
      <c r="J445" s="85" t="e">
        <f>'Activos Consolidados'!#REF!</f>
        <v>#REF!</v>
      </c>
      <c r="K445" s="85" t="e">
        <f>'Activos Consolidados'!#REF!</f>
        <v>#REF!</v>
      </c>
      <c r="L445" s="85" t="e">
        <f>'Activos Consolidados'!#REF!</f>
        <v>#REF!</v>
      </c>
      <c r="M445" s="85" t="e">
        <f>'Activos Consolidados'!#REF!</f>
        <v>#REF!</v>
      </c>
      <c r="N445" s="84" t="e">
        <f>IF('Activos Consolidados'!#REF!="","",'Activos Consolidados'!#REF!)</f>
        <v>#REF!</v>
      </c>
      <c r="O445" s="161" t="e">
        <f>'Activos Consolidados'!#REF!</f>
        <v>#REF!</v>
      </c>
      <c r="P445" t="e">
        <f>'Activos Consolidados'!#REF!</f>
        <v>#REF!</v>
      </c>
    </row>
    <row r="446" spans="1:16" ht="24.75" customHeight="1" x14ac:dyDescent="0.25">
      <c r="A446" s="85" t="e">
        <f>'Activos Consolidados'!#REF!</f>
        <v>#REF!</v>
      </c>
      <c r="B446" s="85" t="e">
        <f>'Activos Consolidados'!#REF!</f>
        <v>#REF!</v>
      </c>
      <c r="C446" s="85" t="e">
        <f>'Activos Consolidados'!#REF!</f>
        <v>#REF!</v>
      </c>
      <c r="D446" s="85" t="e">
        <f>'Activos Consolidados'!#REF!</f>
        <v>#REF!</v>
      </c>
      <c r="E446" s="85" t="e">
        <f>'Activos Consolidados'!#REF!</f>
        <v>#REF!</v>
      </c>
      <c r="F446" s="86" t="e">
        <f>IF('Activos Consolidados'!#REF!="","",'Activos Consolidados'!#REF!)</f>
        <v>#REF!</v>
      </c>
      <c r="G446" s="85" t="e">
        <f>'Activos Consolidados'!#REF!</f>
        <v>#REF!</v>
      </c>
      <c r="H446" s="85" t="e">
        <f>'Activos Consolidados'!#REF!</f>
        <v>#REF!</v>
      </c>
      <c r="I446" s="85" t="e">
        <f>'Activos Consolidados'!#REF!</f>
        <v>#REF!</v>
      </c>
      <c r="J446" s="85" t="e">
        <f>'Activos Consolidados'!#REF!</f>
        <v>#REF!</v>
      </c>
      <c r="K446" s="85" t="e">
        <f>'Activos Consolidados'!#REF!</f>
        <v>#REF!</v>
      </c>
      <c r="L446" s="85" t="e">
        <f>'Activos Consolidados'!#REF!</f>
        <v>#REF!</v>
      </c>
      <c r="M446" s="85" t="e">
        <f>'Activos Consolidados'!#REF!</f>
        <v>#REF!</v>
      </c>
      <c r="N446" s="84" t="e">
        <f>IF('Activos Consolidados'!#REF!="","",'Activos Consolidados'!#REF!)</f>
        <v>#REF!</v>
      </c>
      <c r="O446" s="161" t="e">
        <f>'Activos Consolidados'!#REF!</f>
        <v>#REF!</v>
      </c>
      <c r="P446" t="e">
        <f>'Activos Consolidados'!#REF!</f>
        <v>#REF!</v>
      </c>
    </row>
    <row r="447" spans="1:16" ht="24.75" customHeight="1" x14ac:dyDescent="0.25">
      <c r="A447" s="85" t="e">
        <f>'Activos Consolidados'!#REF!</f>
        <v>#REF!</v>
      </c>
      <c r="B447" s="85" t="e">
        <f>'Activos Consolidados'!#REF!</f>
        <v>#REF!</v>
      </c>
      <c r="C447" s="85" t="e">
        <f>'Activos Consolidados'!#REF!</f>
        <v>#REF!</v>
      </c>
      <c r="D447" s="85" t="e">
        <f>'Activos Consolidados'!#REF!</f>
        <v>#REF!</v>
      </c>
      <c r="E447" s="85" t="e">
        <f>'Activos Consolidados'!#REF!</f>
        <v>#REF!</v>
      </c>
      <c r="F447" s="86" t="e">
        <f>IF('Activos Consolidados'!#REF!="","",'Activos Consolidados'!#REF!)</f>
        <v>#REF!</v>
      </c>
      <c r="G447" s="85" t="e">
        <f>'Activos Consolidados'!#REF!</f>
        <v>#REF!</v>
      </c>
      <c r="H447" s="85" t="e">
        <f>'Activos Consolidados'!#REF!</f>
        <v>#REF!</v>
      </c>
      <c r="I447" s="85" t="e">
        <f>'Activos Consolidados'!#REF!</f>
        <v>#REF!</v>
      </c>
      <c r="J447" s="85" t="e">
        <f>'Activos Consolidados'!#REF!</f>
        <v>#REF!</v>
      </c>
      <c r="K447" s="85" t="e">
        <f>'Activos Consolidados'!#REF!</f>
        <v>#REF!</v>
      </c>
      <c r="L447" s="85" t="e">
        <f>'Activos Consolidados'!#REF!</f>
        <v>#REF!</v>
      </c>
      <c r="M447" s="85" t="e">
        <f>'Activos Consolidados'!#REF!</f>
        <v>#REF!</v>
      </c>
      <c r="N447" s="84" t="e">
        <f>IF('Activos Consolidados'!#REF!="","",'Activos Consolidados'!#REF!)</f>
        <v>#REF!</v>
      </c>
      <c r="O447" s="161" t="e">
        <f>'Activos Consolidados'!#REF!</f>
        <v>#REF!</v>
      </c>
      <c r="P447" t="e">
        <f>'Activos Consolidados'!#REF!</f>
        <v>#REF!</v>
      </c>
    </row>
    <row r="448" spans="1:16" ht="24.75" customHeight="1" x14ac:dyDescent="0.25">
      <c r="A448" s="85" t="e">
        <f>'Activos Consolidados'!#REF!</f>
        <v>#REF!</v>
      </c>
      <c r="B448" s="85" t="e">
        <f>'Activos Consolidados'!#REF!</f>
        <v>#REF!</v>
      </c>
      <c r="C448" s="85" t="e">
        <f>'Activos Consolidados'!#REF!</f>
        <v>#REF!</v>
      </c>
      <c r="D448" s="85" t="e">
        <f>'Activos Consolidados'!#REF!</f>
        <v>#REF!</v>
      </c>
      <c r="E448" s="85" t="e">
        <f>'Activos Consolidados'!#REF!</f>
        <v>#REF!</v>
      </c>
      <c r="F448" s="86" t="e">
        <f>IF('Activos Consolidados'!#REF!="","",'Activos Consolidados'!#REF!)</f>
        <v>#REF!</v>
      </c>
      <c r="G448" s="85" t="e">
        <f>'Activos Consolidados'!#REF!</f>
        <v>#REF!</v>
      </c>
      <c r="H448" s="85" t="e">
        <f>'Activos Consolidados'!#REF!</f>
        <v>#REF!</v>
      </c>
      <c r="I448" s="85" t="e">
        <f>'Activos Consolidados'!#REF!</f>
        <v>#REF!</v>
      </c>
      <c r="J448" s="85" t="e">
        <f>'Activos Consolidados'!#REF!</f>
        <v>#REF!</v>
      </c>
      <c r="K448" s="85" t="e">
        <f>'Activos Consolidados'!#REF!</f>
        <v>#REF!</v>
      </c>
      <c r="L448" s="85" t="e">
        <f>'Activos Consolidados'!#REF!</f>
        <v>#REF!</v>
      </c>
      <c r="M448" s="85" t="e">
        <f>'Activos Consolidados'!#REF!</f>
        <v>#REF!</v>
      </c>
      <c r="N448" s="84" t="e">
        <f>IF('Activos Consolidados'!#REF!="","",'Activos Consolidados'!#REF!)</f>
        <v>#REF!</v>
      </c>
      <c r="O448" s="161" t="e">
        <f>'Activos Consolidados'!#REF!</f>
        <v>#REF!</v>
      </c>
      <c r="P448" t="e">
        <f>'Activos Consolidados'!#REF!</f>
        <v>#REF!</v>
      </c>
    </row>
    <row r="449" spans="1:16" ht="24.75" customHeight="1" x14ac:dyDescent="0.25">
      <c r="A449" s="85" t="e">
        <f>'Activos Consolidados'!#REF!</f>
        <v>#REF!</v>
      </c>
      <c r="B449" s="85" t="e">
        <f>'Activos Consolidados'!#REF!</f>
        <v>#REF!</v>
      </c>
      <c r="C449" s="85" t="e">
        <f>'Activos Consolidados'!#REF!</f>
        <v>#REF!</v>
      </c>
      <c r="D449" s="85" t="e">
        <f>'Activos Consolidados'!#REF!</f>
        <v>#REF!</v>
      </c>
      <c r="E449" s="85" t="e">
        <f>'Activos Consolidados'!#REF!</f>
        <v>#REF!</v>
      </c>
      <c r="F449" s="86" t="e">
        <f>IF('Activos Consolidados'!#REF!="","",'Activos Consolidados'!#REF!)</f>
        <v>#REF!</v>
      </c>
      <c r="G449" s="85" t="e">
        <f>'Activos Consolidados'!#REF!</f>
        <v>#REF!</v>
      </c>
      <c r="H449" s="85" t="e">
        <f>'Activos Consolidados'!#REF!</f>
        <v>#REF!</v>
      </c>
      <c r="I449" s="85" t="e">
        <f>'Activos Consolidados'!#REF!</f>
        <v>#REF!</v>
      </c>
      <c r="J449" s="85" t="e">
        <f>'Activos Consolidados'!#REF!</f>
        <v>#REF!</v>
      </c>
      <c r="K449" s="85" t="e">
        <f>'Activos Consolidados'!#REF!</f>
        <v>#REF!</v>
      </c>
      <c r="L449" s="85" t="e">
        <f>'Activos Consolidados'!#REF!</f>
        <v>#REF!</v>
      </c>
      <c r="M449" s="85" t="e">
        <f>'Activos Consolidados'!#REF!</f>
        <v>#REF!</v>
      </c>
      <c r="N449" s="84" t="e">
        <f>IF('Activos Consolidados'!#REF!="","",'Activos Consolidados'!#REF!)</f>
        <v>#REF!</v>
      </c>
      <c r="O449" s="161" t="e">
        <f>'Activos Consolidados'!#REF!</f>
        <v>#REF!</v>
      </c>
      <c r="P449" t="e">
        <f>'Activos Consolidados'!#REF!</f>
        <v>#REF!</v>
      </c>
    </row>
    <row r="450" spans="1:16" ht="24.75" customHeight="1" x14ac:dyDescent="0.25">
      <c r="A450" s="85" t="e">
        <f>'Activos Consolidados'!#REF!</f>
        <v>#REF!</v>
      </c>
      <c r="B450" s="85" t="e">
        <f>'Activos Consolidados'!#REF!</f>
        <v>#REF!</v>
      </c>
      <c r="C450" s="85" t="e">
        <f>'Activos Consolidados'!#REF!</f>
        <v>#REF!</v>
      </c>
      <c r="D450" s="85" t="e">
        <f>'Activos Consolidados'!#REF!</f>
        <v>#REF!</v>
      </c>
      <c r="E450" s="85" t="e">
        <f>'Activos Consolidados'!#REF!</f>
        <v>#REF!</v>
      </c>
      <c r="F450" s="86" t="e">
        <f>IF('Activos Consolidados'!#REF!="","",'Activos Consolidados'!#REF!)</f>
        <v>#REF!</v>
      </c>
      <c r="G450" s="85" t="e">
        <f>'Activos Consolidados'!#REF!</f>
        <v>#REF!</v>
      </c>
      <c r="H450" s="85" t="e">
        <f>'Activos Consolidados'!#REF!</f>
        <v>#REF!</v>
      </c>
      <c r="I450" s="85" t="e">
        <f>'Activos Consolidados'!#REF!</f>
        <v>#REF!</v>
      </c>
      <c r="J450" s="85" t="e">
        <f>'Activos Consolidados'!#REF!</f>
        <v>#REF!</v>
      </c>
      <c r="K450" s="85" t="e">
        <f>'Activos Consolidados'!#REF!</f>
        <v>#REF!</v>
      </c>
      <c r="L450" s="85" t="e">
        <f>'Activos Consolidados'!#REF!</f>
        <v>#REF!</v>
      </c>
      <c r="M450" s="85" t="e">
        <f>'Activos Consolidados'!#REF!</f>
        <v>#REF!</v>
      </c>
      <c r="N450" s="84" t="e">
        <f>IF('Activos Consolidados'!#REF!="","",'Activos Consolidados'!#REF!)</f>
        <v>#REF!</v>
      </c>
      <c r="O450" s="161" t="e">
        <f>'Activos Consolidados'!#REF!</f>
        <v>#REF!</v>
      </c>
      <c r="P450" t="e">
        <f>'Activos Consolidados'!#REF!</f>
        <v>#REF!</v>
      </c>
    </row>
    <row r="451" spans="1:16" ht="24.75" customHeight="1" x14ac:dyDescent="0.25">
      <c r="A451" s="85" t="e">
        <f>'Activos Consolidados'!#REF!</f>
        <v>#REF!</v>
      </c>
      <c r="B451" s="85" t="e">
        <f>'Activos Consolidados'!#REF!</f>
        <v>#REF!</v>
      </c>
      <c r="C451" s="85" t="e">
        <f>'Activos Consolidados'!#REF!</f>
        <v>#REF!</v>
      </c>
      <c r="D451" s="85" t="e">
        <f>'Activos Consolidados'!#REF!</f>
        <v>#REF!</v>
      </c>
      <c r="E451" s="85" t="e">
        <f>'Activos Consolidados'!#REF!</f>
        <v>#REF!</v>
      </c>
      <c r="F451" s="86" t="e">
        <f>IF('Activos Consolidados'!#REF!="","",'Activos Consolidados'!#REF!)</f>
        <v>#REF!</v>
      </c>
      <c r="G451" s="85" t="e">
        <f>'Activos Consolidados'!#REF!</f>
        <v>#REF!</v>
      </c>
      <c r="H451" s="85" t="e">
        <f>'Activos Consolidados'!#REF!</f>
        <v>#REF!</v>
      </c>
      <c r="I451" s="85" t="e">
        <f>'Activos Consolidados'!#REF!</f>
        <v>#REF!</v>
      </c>
      <c r="J451" s="85" t="e">
        <f>'Activos Consolidados'!#REF!</f>
        <v>#REF!</v>
      </c>
      <c r="K451" s="85" t="e">
        <f>'Activos Consolidados'!#REF!</f>
        <v>#REF!</v>
      </c>
      <c r="L451" s="85" t="e">
        <f>'Activos Consolidados'!#REF!</f>
        <v>#REF!</v>
      </c>
      <c r="M451" s="85" t="e">
        <f>'Activos Consolidados'!#REF!</f>
        <v>#REF!</v>
      </c>
      <c r="N451" s="84" t="e">
        <f>IF('Activos Consolidados'!#REF!="","",'Activos Consolidados'!#REF!)</f>
        <v>#REF!</v>
      </c>
      <c r="O451" s="161" t="e">
        <f>'Activos Consolidados'!#REF!</f>
        <v>#REF!</v>
      </c>
      <c r="P451" t="e">
        <f>'Activos Consolidados'!#REF!</f>
        <v>#REF!</v>
      </c>
    </row>
    <row r="452" spans="1:16" ht="24.75" customHeight="1" x14ac:dyDescent="0.25">
      <c r="A452" s="85" t="e">
        <f>'Activos Consolidados'!#REF!</f>
        <v>#REF!</v>
      </c>
      <c r="B452" s="85" t="e">
        <f>'Activos Consolidados'!#REF!</f>
        <v>#REF!</v>
      </c>
      <c r="C452" s="85" t="e">
        <f>'Activos Consolidados'!#REF!</f>
        <v>#REF!</v>
      </c>
      <c r="D452" s="85" t="e">
        <f>'Activos Consolidados'!#REF!</f>
        <v>#REF!</v>
      </c>
      <c r="E452" s="85" t="e">
        <f>'Activos Consolidados'!#REF!</f>
        <v>#REF!</v>
      </c>
      <c r="F452" s="86" t="e">
        <f>IF('Activos Consolidados'!#REF!="","",'Activos Consolidados'!#REF!)</f>
        <v>#REF!</v>
      </c>
      <c r="G452" s="85" t="e">
        <f>'Activos Consolidados'!#REF!</f>
        <v>#REF!</v>
      </c>
      <c r="H452" s="85" t="e">
        <f>'Activos Consolidados'!#REF!</f>
        <v>#REF!</v>
      </c>
      <c r="I452" s="85" t="e">
        <f>'Activos Consolidados'!#REF!</f>
        <v>#REF!</v>
      </c>
      <c r="J452" s="85" t="e">
        <f>'Activos Consolidados'!#REF!</f>
        <v>#REF!</v>
      </c>
      <c r="K452" s="85" t="e">
        <f>'Activos Consolidados'!#REF!</f>
        <v>#REF!</v>
      </c>
      <c r="L452" s="85" t="e">
        <f>'Activos Consolidados'!#REF!</f>
        <v>#REF!</v>
      </c>
      <c r="M452" s="85" t="e">
        <f>'Activos Consolidados'!#REF!</f>
        <v>#REF!</v>
      </c>
      <c r="N452" s="84" t="e">
        <f>IF('Activos Consolidados'!#REF!="","",'Activos Consolidados'!#REF!)</f>
        <v>#REF!</v>
      </c>
      <c r="O452" s="161" t="e">
        <f>'Activos Consolidados'!#REF!</f>
        <v>#REF!</v>
      </c>
      <c r="P452" t="e">
        <f>'Activos Consolidados'!#REF!</f>
        <v>#REF!</v>
      </c>
    </row>
    <row r="453" spans="1:16" ht="24.75" customHeight="1" x14ac:dyDescent="0.25">
      <c r="A453" s="85" t="e">
        <f>'Activos Consolidados'!#REF!</f>
        <v>#REF!</v>
      </c>
      <c r="B453" s="85" t="e">
        <f>'Activos Consolidados'!#REF!</f>
        <v>#REF!</v>
      </c>
      <c r="C453" s="85" t="e">
        <f>'Activos Consolidados'!#REF!</f>
        <v>#REF!</v>
      </c>
      <c r="D453" s="85" t="e">
        <f>'Activos Consolidados'!#REF!</f>
        <v>#REF!</v>
      </c>
      <c r="E453" s="85" t="e">
        <f>'Activos Consolidados'!#REF!</f>
        <v>#REF!</v>
      </c>
      <c r="F453" s="86" t="e">
        <f>IF('Activos Consolidados'!#REF!="","",'Activos Consolidados'!#REF!)</f>
        <v>#REF!</v>
      </c>
      <c r="G453" s="85" t="e">
        <f>'Activos Consolidados'!#REF!</f>
        <v>#REF!</v>
      </c>
      <c r="H453" s="85" t="e">
        <f>'Activos Consolidados'!#REF!</f>
        <v>#REF!</v>
      </c>
      <c r="I453" s="85" t="e">
        <f>'Activos Consolidados'!#REF!</f>
        <v>#REF!</v>
      </c>
      <c r="J453" s="85" t="e">
        <f>'Activos Consolidados'!#REF!</f>
        <v>#REF!</v>
      </c>
      <c r="K453" s="85" t="e">
        <f>'Activos Consolidados'!#REF!</f>
        <v>#REF!</v>
      </c>
      <c r="L453" s="85" t="e">
        <f>'Activos Consolidados'!#REF!</f>
        <v>#REF!</v>
      </c>
      <c r="M453" s="85" t="e">
        <f>'Activos Consolidados'!#REF!</f>
        <v>#REF!</v>
      </c>
      <c r="N453" s="84" t="e">
        <f>IF('Activos Consolidados'!#REF!="","",'Activos Consolidados'!#REF!)</f>
        <v>#REF!</v>
      </c>
      <c r="O453" s="161" t="e">
        <f>'Activos Consolidados'!#REF!</f>
        <v>#REF!</v>
      </c>
      <c r="P453" t="e">
        <f>'Activos Consolidados'!#REF!</f>
        <v>#REF!</v>
      </c>
    </row>
    <row r="454" spans="1:16" ht="24.75" customHeight="1" x14ac:dyDescent="0.25">
      <c r="A454" s="85" t="e">
        <f>'Activos Consolidados'!#REF!</f>
        <v>#REF!</v>
      </c>
      <c r="B454" s="85" t="e">
        <f>'Activos Consolidados'!#REF!</f>
        <v>#REF!</v>
      </c>
      <c r="C454" s="85" t="e">
        <f>'Activos Consolidados'!#REF!</f>
        <v>#REF!</v>
      </c>
      <c r="D454" s="85" t="e">
        <f>'Activos Consolidados'!#REF!</f>
        <v>#REF!</v>
      </c>
      <c r="E454" s="85" t="e">
        <f>'Activos Consolidados'!#REF!</f>
        <v>#REF!</v>
      </c>
      <c r="F454" s="86" t="e">
        <f>IF('Activos Consolidados'!#REF!="","",'Activos Consolidados'!#REF!)</f>
        <v>#REF!</v>
      </c>
      <c r="G454" s="85" t="e">
        <f>'Activos Consolidados'!#REF!</f>
        <v>#REF!</v>
      </c>
      <c r="H454" s="85" t="e">
        <f>'Activos Consolidados'!#REF!</f>
        <v>#REF!</v>
      </c>
      <c r="I454" s="85" t="e">
        <f>'Activos Consolidados'!#REF!</f>
        <v>#REF!</v>
      </c>
      <c r="J454" s="85" t="e">
        <f>'Activos Consolidados'!#REF!</f>
        <v>#REF!</v>
      </c>
      <c r="K454" s="85" t="e">
        <f>'Activos Consolidados'!#REF!</f>
        <v>#REF!</v>
      </c>
      <c r="L454" s="85" t="e">
        <f>'Activos Consolidados'!#REF!</f>
        <v>#REF!</v>
      </c>
      <c r="M454" s="85" t="e">
        <f>'Activos Consolidados'!#REF!</f>
        <v>#REF!</v>
      </c>
      <c r="N454" s="84" t="e">
        <f>IF('Activos Consolidados'!#REF!="","",'Activos Consolidados'!#REF!)</f>
        <v>#REF!</v>
      </c>
      <c r="O454" s="161" t="e">
        <f>'Activos Consolidados'!#REF!</f>
        <v>#REF!</v>
      </c>
      <c r="P454" t="e">
        <f>'Activos Consolidados'!#REF!</f>
        <v>#REF!</v>
      </c>
    </row>
    <row r="455" spans="1:16" ht="24.75" customHeight="1" x14ac:dyDescent="0.25">
      <c r="A455" s="85" t="e">
        <f>'Activos Consolidados'!#REF!</f>
        <v>#REF!</v>
      </c>
      <c r="B455" s="85" t="e">
        <f>'Activos Consolidados'!#REF!</f>
        <v>#REF!</v>
      </c>
      <c r="C455" s="85" t="e">
        <f>'Activos Consolidados'!#REF!</f>
        <v>#REF!</v>
      </c>
      <c r="D455" s="85" t="e">
        <f>'Activos Consolidados'!#REF!</f>
        <v>#REF!</v>
      </c>
      <c r="E455" s="85" t="e">
        <f>'Activos Consolidados'!#REF!</f>
        <v>#REF!</v>
      </c>
      <c r="F455" s="86" t="e">
        <f>IF('Activos Consolidados'!#REF!="","",'Activos Consolidados'!#REF!)</f>
        <v>#REF!</v>
      </c>
      <c r="G455" s="85" t="e">
        <f>'Activos Consolidados'!#REF!</f>
        <v>#REF!</v>
      </c>
      <c r="H455" s="85" t="e">
        <f>'Activos Consolidados'!#REF!</f>
        <v>#REF!</v>
      </c>
      <c r="I455" s="85" t="e">
        <f>'Activos Consolidados'!#REF!</f>
        <v>#REF!</v>
      </c>
      <c r="J455" s="85" t="e">
        <f>'Activos Consolidados'!#REF!</f>
        <v>#REF!</v>
      </c>
      <c r="K455" s="85" t="e">
        <f>'Activos Consolidados'!#REF!</f>
        <v>#REF!</v>
      </c>
      <c r="L455" s="85" t="e">
        <f>'Activos Consolidados'!#REF!</f>
        <v>#REF!</v>
      </c>
      <c r="M455" s="85" t="e">
        <f>'Activos Consolidados'!#REF!</f>
        <v>#REF!</v>
      </c>
      <c r="N455" s="84" t="e">
        <f>IF('Activos Consolidados'!#REF!="","",'Activos Consolidados'!#REF!)</f>
        <v>#REF!</v>
      </c>
      <c r="O455" s="161" t="e">
        <f>'Activos Consolidados'!#REF!</f>
        <v>#REF!</v>
      </c>
      <c r="P455" t="e">
        <f>'Activos Consolidados'!#REF!</f>
        <v>#REF!</v>
      </c>
    </row>
    <row r="456" spans="1:16" ht="24.75" customHeight="1" x14ac:dyDescent="0.25">
      <c r="A456" s="85" t="e">
        <f>'Activos Consolidados'!#REF!</f>
        <v>#REF!</v>
      </c>
      <c r="B456" s="85" t="e">
        <f>'Activos Consolidados'!#REF!</f>
        <v>#REF!</v>
      </c>
      <c r="C456" s="85" t="e">
        <f>'Activos Consolidados'!#REF!</f>
        <v>#REF!</v>
      </c>
      <c r="D456" s="85" t="e">
        <f>'Activos Consolidados'!#REF!</f>
        <v>#REF!</v>
      </c>
      <c r="E456" s="85" t="e">
        <f>'Activos Consolidados'!#REF!</f>
        <v>#REF!</v>
      </c>
      <c r="F456" s="86" t="e">
        <f>IF('Activos Consolidados'!#REF!="","",'Activos Consolidados'!#REF!)</f>
        <v>#REF!</v>
      </c>
      <c r="G456" s="85" t="e">
        <f>'Activos Consolidados'!#REF!</f>
        <v>#REF!</v>
      </c>
      <c r="H456" s="85" t="e">
        <f>'Activos Consolidados'!#REF!</f>
        <v>#REF!</v>
      </c>
      <c r="I456" s="85" t="e">
        <f>'Activos Consolidados'!#REF!</f>
        <v>#REF!</v>
      </c>
      <c r="J456" s="85" t="e">
        <f>'Activos Consolidados'!#REF!</f>
        <v>#REF!</v>
      </c>
      <c r="K456" s="85" t="e">
        <f>'Activos Consolidados'!#REF!</f>
        <v>#REF!</v>
      </c>
      <c r="L456" s="85" t="e">
        <f>'Activos Consolidados'!#REF!</f>
        <v>#REF!</v>
      </c>
      <c r="M456" s="85" t="e">
        <f>'Activos Consolidados'!#REF!</f>
        <v>#REF!</v>
      </c>
      <c r="N456" s="84" t="e">
        <f>IF('Activos Consolidados'!#REF!="","",'Activos Consolidados'!#REF!)</f>
        <v>#REF!</v>
      </c>
      <c r="O456" s="161" t="e">
        <f>'Activos Consolidados'!#REF!</f>
        <v>#REF!</v>
      </c>
      <c r="P456" t="e">
        <f>'Activos Consolidados'!#REF!</f>
        <v>#REF!</v>
      </c>
    </row>
    <row r="457" spans="1:16" ht="24.75" customHeight="1" x14ac:dyDescent="0.25">
      <c r="A457" s="85" t="e">
        <f>'Activos Consolidados'!#REF!</f>
        <v>#REF!</v>
      </c>
      <c r="B457" s="85" t="e">
        <f>'Activos Consolidados'!#REF!</f>
        <v>#REF!</v>
      </c>
      <c r="C457" s="85" t="e">
        <f>'Activos Consolidados'!#REF!</f>
        <v>#REF!</v>
      </c>
      <c r="D457" s="85" t="e">
        <f>'Activos Consolidados'!#REF!</f>
        <v>#REF!</v>
      </c>
      <c r="E457" s="85" t="e">
        <f>'Activos Consolidados'!#REF!</f>
        <v>#REF!</v>
      </c>
      <c r="F457" s="86" t="e">
        <f>IF('Activos Consolidados'!#REF!="","",'Activos Consolidados'!#REF!)</f>
        <v>#REF!</v>
      </c>
      <c r="G457" s="85" t="e">
        <f>'Activos Consolidados'!#REF!</f>
        <v>#REF!</v>
      </c>
      <c r="H457" s="85" t="e">
        <f>'Activos Consolidados'!#REF!</f>
        <v>#REF!</v>
      </c>
      <c r="I457" s="85" t="e">
        <f>'Activos Consolidados'!#REF!</f>
        <v>#REF!</v>
      </c>
      <c r="J457" s="85" t="e">
        <f>'Activos Consolidados'!#REF!</f>
        <v>#REF!</v>
      </c>
      <c r="K457" s="85" t="e">
        <f>'Activos Consolidados'!#REF!</f>
        <v>#REF!</v>
      </c>
      <c r="L457" s="85" t="e">
        <f>'Activos Consolidados'!#REF!</f>
        <v>#REF!</v>
      </c>
      <c r="M457" s="85" t="e">
        <f>'Activos Consolidados'!#REF!</f>
        <v>#REF!</v>
      </c>
      <c r="N457" s="84" t="e">
        <f>IF('Activos Consolidados'!#REF!="","",'Activos Consolidados'!#REF!)</f>
        <v>#REF!</v>
      </c>
      <c r="O457" s="161" t="e">
        <f>'Activos Consolidados'!#REF!</f>
        <v>#REF!</v>
      </c>
      <c r="P457" t="e">
        <f>'Activos Consolidados'!#REF!</f>
        <v>#REF!</v>
      </c>
    </row>
    <row r="458" spans="1:16" ht="24.75" customHeight="1" x14ac:dyDescent="0.25">
      <c r="A458" s="85" t="e">
        <f>'Activos Consolidados'!#REF!</f>
        <v>#REF!</v>
      </c>
      <c r="B458" s="85" t="e">
        <f>'Activos Consolidados'!#REF!</f>
        <v>#REF!</v>
      </c>
      <c r="C458" s="85" t="e">
        <f>'Activos Consolidados'!#REF!</f>
        <v>#REF!</v>
      </c>
      <c r="D458" s="85" t="e">
        <f>'Activos Consolidados'!#REF!</f>
        <v>#REF!</v>
      </c>
      <c r="E458" s="85" t="e">
        <f>'Activos Consolidados'!#REF!</f>
        <v>#REF!</v>
      </c>
      <c r="F458" s="86" t="e">
        <f>IF('Activos Consolidados'!#REF!="","",'Activos Consolidados'!#REF!)</f>
        <v>#REF!</v>
      </c>
      <c r="G458" s="85" t="e">
        <f>'Activos Consolidados'!#REF!</f>
        <v>#REF!</v>
      </c>
      <c r="H458" s="85" t="e">
        <f>'Activos Consolidados'!#REF!</f>
        <v>#REF!</v>
      </c>
      <c r="I458" s="85" t="e">
        <f>'Activos Consolidados'!#REF!</f>
        <v>#REF!</v>
      </c>
      <c r="J458" s="85" t="e">
        <f>'Activos Consolidados'!#REF!</f>
        <v>#REF!</v>
      </c>
      <c r="K458" s="85" t="e">
        <f>'Activos Consolidados'!#REF!</f>
        <v>#REF!</v>
      </c>
      <c r="L458" s="85" t="e">
        <f>'Activos Consolidados'!#REF!</f>
        <v>#REF!</v>
      </c>
      <c r="M458" s="85" t="e">
        <f>'Activos Consolidados'!#REF!</f>
        <v>#REF!</v>
      </c>
      <c r="N458" s="84" t="e">
        <f>IF('Activos Consolidados'!#REF!="","",'Activos Consolidados'!#REF!)</f>
        <v>#REF!</v>
      </c>
      <c r="O458" s="161" t="e">
        <f>'Activos Consolidados'!#REF!</f>
        <v>#REF!</v>
      </c>
      <c r="P458" t="e">
        <f>'Activos Consolidados'!#REF!</f>
        <v>#REF!</v>
      </c>
    </row>
    <row r="459" spans="1:16" ht="24.75" customHeight="1" x14ac:dyDescent="0.25">
      <c r="A459" s="85" t="e">
        <f>'Activos Consolidados'!#REF!</f>
        <v>#REF!</v>
      </c>
      <c r="B459" s="85" t="e">
        <f>'Activos Consolidados'!#REF!</f>
        <v>#REF!</v>
      </c>
      <c r="C459" s="85" t="e">
        <f>'Activos Consolidados'!#REF!</f>
        <v>#REF!</v>
      </c>
      <c r="D459" s="85" t="e">
        <f>'Activos Consolidados'!#REF!</f>
        <v>#REF!</v>
      </c>
      <c r="E459" s="85" t="e">
        <f>'Activos Consolidados'!#REF!</f>
        <v>#REF!</v>
      </c>
      <c r="F459" s="86" t="e">
        <f>IF('Activos Consolidados'!#REF!="","",'Activos Consolidados'!#REF!)</f>
        <v>#REF!</v>
      </c>
      <c r="G459" s="85" t="e">
        <f>'Activos Consolidados'!#REF!</f>
        <v>#REF!</v>
      </c>
      <c r="H459" s="85" t="e">
        <f>'Activos Consolidados'!#REF!</f>
        <v>#REF!</v>
      </c>
      <c r="I459" s="85" t="e">
        <f>'Activos Consolidados'!#REF!</f>
        <v>#REF!</v>
      </c>
      <c r="J459" s="85" t="e">
        <f>'Activos Consolidados'!#REF!</f>
        <v>#REF!</v>
      </c>
      <c r="K459" s="85" t="e">
        <f>'Activos Consolidados'!#REF!</f>
        <v>#REF!</v>
      </c>
      <c r="L459" s="85" t="e">
        <f>'Activos Consolidados'!#REF!</f>
        <v>#REF!</v>
      </c>
      <c r="M459" s="85" t="e">
        <f>'Activos Consolidados'!#REF!</f>
        <v>#REF!</v>
      </c>
      <c r="N459" s="84" t="e">
        <f>IF('Activos Consolidados'!#REF!="","",'Activos Consolidados'!#REF!)</f>
        <v>#REF!</v>
      </c>
      <c r="O459" s="161" t="e">
        <f>'Activos Consolidados'!#REF!</f>
        <v>#REF!</v>
      </c>
      <c r="P459" t="e">
        <f>'Activos Consolidados'!#REF!</f>
        <v>#REF!</v>
      </c>
    </row>
    <row r="460" spans="1:16" ht="24.75" customHeight="1" x14ac:dyDescent="0.25">
      <c r="A460" s="85" t="e">
        <f>'Activos Consolidados'!#REF!</f>
        <v>#REF!</v>
      </c>
      <c r="B460" s="85" t="e">
        <f>'Activos Consolidados'!#REF!</f>
        <v>#REF!</v>
      </c>
      <c r="C460" s="85" t="e">
        <f>'Activos Consolidados'!#REF!</f>
        <v>#REF!</v>
      </c>
      <c r="D460" s="85" t="e">
        <f>'Activos Consolidados'!#REF!</f>
        <v>#REF!</v>
      </c>
      <c r="E460" s="85" t="e">
        <f>'Activos Consolidados'!#REF!</f>
        <v>#REF!</v>
      </c>
      <c r="F460" s="86" t="e">
        <f>IF('Activos Consolidados'!#REF!="","",'Activos Consolidados'!#REF!)</f>
        <v>#REF!</v>
      </c>
      <c r="G460" s="85" t="e">
        <f>'Activos Consolidados'!#REF!</f>
        <v>#REF!</v>
      </c>
      <c r="H460" s="85" t="e">
        <f>'Activos Consolidados'!#REF!</f>
        <v>#REF!</v>
      </c>
      <c r="I460" s="85" t="e">
        <f>'Activos Consolidados'!#REF!</f>
        <v>#REF!</v>
      </c>
      <c r="J460" s="85" t="e">
        <f>'Activos Consolidados'!#REF!</f>
        <v>#REF!</v>
      </c>
      <c r="K460" s="85" t="e">
        <f>'Activos Consolidados'!#REF!</f>
        <v>#REF!</v>
      </c>
      <c r="L460" s="85" t="e">
        <f>'Activos Consolidados'!#REF!</f>
        <v>#REF!</v>
      </c>
      <c r="M460" s="85" t="e">
        <f>'Activos Consolidados'!#REF!</f>
        <v>#REF!</v>
      </c>
      <c r="N460" s="84" t="e">
        <f>IF('Activos Consolidados'!#REF!="","",'Activos Consolidados'!#REF!)</f>
        <v>#REF!</v>
      </c>
      <c r="O460" s="161" t="e">
        <f>'Activos Consolidados'!#REF!</f>
        <v>#REF!</v>
      </c>
      <c r="P460" t="e">
        <f>'Activos Consolidados'!#REF!</f>
        <v>#REF!</v>
      </c>
    </row>
    <row r="461" spans="1:16" ht="24.75" customHeight="1" x14ac:dyDescent="0.25">
      <c r="A461" s="85" t="e">
        <f>'Activos Consolidados'!#REF!</f>
        <v>#REF!</v>
      </c>
      <c r="B461" s="85" t="e">
        <f>'Activos Consolidados'!#REF!</f>
        <v>#REF!</v>
      </c>
      <c r="C461" s="85" t="e">
        <f>'Activos Consolidados'!#REF!</f>
        <v>#REF!</v>
      </c>
      <c r="D461" s="85" t="e">
        <f>'Activos Consolidados'!#REF!</f>
        <v>#REF!</v>
      </c>
      <c r="E461" s="85" t="e">
        <f>'Activos Consolidados'!#REF!</f>
        <v>#REF!</v>
      </c>
      <c r="F461" s="86" t="e">
        <f>IF('Activos Consolidados'!#REF!="","",'Activos Consolidados'!#REF!)</f>
        <v>#REF!</v>
      </c>
      <c r="G461" s="85" t="e">
        <f>'Activos Consolidados'!#REF!</f>
        <v>#REF!</v>
      </c>
      <c r="H461" s="85" t="e">
        <f>'Activos Consolidados'!#REF!</f>
        <v>#REF!</v>
      </c>
      <c r="I461" s="85" t="e">
        <f>'Activos Consolidados'!#REF!</f>
        <v>#REF!</v>
      </c>
      <c r="J461" s="85" t="e">
        <f>'Activos Consolidados'!#REF!</f>
        <v>#REF!</v>
      </c>
      <c r="K461" s="85" t="e">
        <f>'Activos Consolidados'!#REF!</f>
        <v>#REF!</v>
      </c>
      <c r="L461" s="85" t="e">
        <f>'Activos Consolidados'!#REF!</f>
        <v>#REF!</v>
      </c>
      <c r="M461" s="85" t="e">
        <f>'Activos Consolidados'!#REF!</f>
        <v>#REF!</v>
      </c>
      <c r="N461" s="84" t="e">
        <f>IF('Activos Consolidados'!#REF!="","",'Activos Consolidados'!#REF!)</f>
        <v>#REF!</v>
      </c>
      <c r="O461" s="161" t="e">
        <f>'Activos Consolidados'!#REF!</f>
        <v>#REF!</v>
      </c>
      <c r="P461" t="e">
        <f>'Activos Consolidados'!#REF!</f>
        <v>#REF!</v>
      </c>
    </row>
    <row r="462" spans="1:16" ht="24.75" customHeight="1" x14ac:dyDescent="0.25">
      <c r="A462" s="85" t="e">
        <f>'Activos Consolidados'!#REF!</f>
        <v>#REF!</v>
      </c>
      <c r="B462" s="85" t="e">
        <f>'Activos Consolidados'!#REF!</f>
        <v>#REF!</v>
      </c>
      <c r="C462" s="85" t="e">
        <f>'Activos Consolidados'!#REF!</f>
        <v>#REF!</v>
      </c>
      <c r="D462" s="85" t="e">
        <f>'Activos Consolidados'!#REF!</f>
        <v>#REF!</v>
      </c>
      <c r="E462" s="85" t="e">
        <f>'Activos Consolidados'!#REF!</f>
        <v>#REF!</v>
      </c>
      <c r="F462" s="86" t="e">
        <f>IF('Activos Consolidados'!#REF!="","",'Activos Consolidados'!#REF!)</f>
        <v>#REF!</v>
      </c>
      <c r="G462" s="85" t="e">
        <f>'Activos Consolidados'!#REF!</f>
        <v>#REF!</v>
      </c>
      <c r="H462" s="85" t="e">
        <f>'Activos Consolidados'!#REF!</f>
        <v>#REF!</v>
      </c>
      <c r="I462" s="85" t="e">
        <f>'Activos Consolidados'!#REF!</f>
        <v>#REF!</v>
      </c>
      <c r="J462" s="85" t="e">
        <f>'Activos Consolidados'!#REF!</f>
        <v>#REF!</v>
      </c>
      <c r="K462" s="85" t="e">
        <f>'Activos Consolidados'!#REF!</f>
        <v>#REF!</v>
      </c>
      <c r="L462" s="85" t="e">
        <f>'Activos Consolidados'!#REF!</f>
        <v>#REF!</v>
      </c>
      <c r="M462" s="85" t="e">
        <f>'Activos Consolidados'!#REF!</f>
        <v>#REF!</v>
      </c>
      <c r="N462" s="84" t="e">
        <f>IF('Activos Consolidados'!#REF!="","",'Activos Consolidados'!#REF!)</f>
        <v>#REF!</v>
      </c>
      <c r="O462" s="161" t="e">
        <f>'Activos Consolidados'!#REF!</f>
        <v>#REF!</v>
      </c>
      <c r="P462" t="e">
        <f>'Activos Consolidados'!#REF!</f>
        <v>#REF!</v>
      </c>
    </row>
    <row r="463" spans="1:16" ht="24.75" customHeight="1" x14ac:dyDescent="0.25">
      <c r="A463" s="85" t="e">
        <f>'Activos Consolidados'!#REF!</f>
        <v>#REF!</v>
      </c>
      <c r="B463" s="85" t="e">
        <f>'Activos Consolidados'!#REF!</f>
        <v>#REF!</v>
      </c>
      <c r="C463" s="85" t="e">
        <f>'Activos Consolidados'!#REF!</f>
        <v>#REF!</v>
      </c>
      <c r="D463" s="85" t="e">
        <f>'Activos Consolidados'!#REF!</f>
        <v>#REF!</v>
      </c>
      <c r="E463" s="85" t="e">
        <f>'Activos Consolidados'!#REF!</f>
        <v>#REF!</v>
      </c>
      <c r="F463" s="86" t="e">
        <f>IF('Activos Consolidados'!#REF!="","",'Activos Consolidados'!#REF!)</f>
        <v>#REF!</v>
      </c>
      <c r="G463" s="85" t="e">
        <f>'Activos Consolidados'!#REF!</f>
        <v>#REF!</v>
      </c>
      <c r="H463" s="85" t="e">
        <f>'Activos Consolidados'!#REF!</f>
        <v>#REF!</v>
      </c>
      <c r="I463" s="85" t="e">
        <f>'Activos Consolidados'!#REF!</f>
        <v>#REF!</v>
      </c>
      <c r="J463" s="85" t="e">
        <f>'Activos Consolidados'!#REF!</f>
        <v>#REF!</v>
      </c>
      <c r="K463" s="85" t="e">
        <f>'Activos Consolidados'!#REF!</f>
        <v>#REF!</v>
      </c>
      <c r="L463" s="85" t="e">
        <f>'Activos Consolidados'!#REF!</f>
        <v>#REF!</v>
      </c>
      <c r="M463" s="85" t="e">
        <f>'Activos Consolidados'!#REF!</f>
        <v>#REF!</v>
      </c>
      <c r="N463" s="84" t="e">
        <f>IF('Activos Consolidados'!#REF!="","",'Activos Consolidados'!#REF!)</f>
        <v>#REF!</v>
      </c>
      <c r="O463" s="161" t="e">
        <f>'Activos Consolidados'!#REF!</f>
        <v>#REF!</v>
      </c>
      <c r="P463" t="e">
        <f>'Activos Consolidados'!#REF!</f>
        <v>#REF!</v>
      </c>
    </row>
    <row r="464" spans="1:16" ht="24.75" customHeight="1" x14ac:dyDescent="0.25">
      <c r="A464" s="85" t="e">
        <f>'Activos Consolidados'!#REF!</f>
        <v>#REF!</v>
      </c>
      <c r="B464" s="85" t="e">
        <f>'Activos Consolidados'!#REF!</f>
        <v>#REF!</v>
      </c>
      <c r="C464" s="85" t="e">
        <f>'Activos Consolidados'!#REF!</f>
        <v>#REF!</v>
      </c>
      <c r="D464" s="85" t="e">
        <f>'Activos Consolidados'!#REF!</f>
        <v>#REF!</v>
      </c>
      <c r="E464" s="85" t="e">
        <f>'Activos Consolidados'!#REF!</f>
        <v>#REF!</v>
      </c>
      <c r="F464" s="86" t="e">
        <f>IF('Activos Consolidados'!#REF!="","",'Activos Consolidados'!#REF!)</f>
        <v>#REF!</v>
      </c>
      <c r="G464" s="85" t="e">
        <f>'Activos Consolidados'!#REF!</f>
        <v>#REF!</v>
      </c>
      <c r="H464" s="85" t="e">
        <f>'Activos Consolidados'!#REF!</f>
        <v>#REF!</v>
      </c>
      <c r="I464" s="85" t="e">
        <f>'Activos Consolidados'!#REF!</f>
        <v>#REF!</v>
      </c>
      <c r="J464" s="85" t="e">
        <f>'Activos Consolidados'!#REF!</f>
        <v>#REF!</v>
      </c>
      <c r="K464" s="85" t="e">
        <f>'Activos Consolidados'!#REF!</f>
        <v>#REF!</v>
      </c>
      <c r="L464" s="85" t="e">
        <f>'Activos Consolidados'!#REF!</f>
        <v>#REF!</v>
      </c>
      <c r="M464" s="85" t="e">
        <f>'Activos Consolidados'!#REF!</f>
        <v>#REF!</v>
      </c>
      <c r="N464" s="84" t="e">
        <f>IF('Activos Consolidados'!#REF!="","",'Activos Consolidados'!#REF!)</f>
        <v>#REF!</v>
      </c>
      <c r="O464" s="161" t="e">
        <f>'Activos Consolidados'!#REF!</f>
        <v>#REF!</v>
      </c>
      <c r="P464" t="e">
        <f>'Activos Consolidados'!#REF!</f>
        <v>#REF!</v>
      </c>
    </row>
    <row r="465" spans="1:16" ht="24.75" customHeight="1" x14ac:dyDescent="0.25">
      <c r="A465" s="85" t="e">
        <f>'Activos Consolidados'!#REF!</f>
        <v>#REF!</v>
      </c>
      <c r="B465" s="85" t="e">
        <f>'Activos Consolidados'!#REF!</f>
        <v>#REF!</v>
      </c>
      <c r="C465" s="85" t="e">
        <f>'Activos Consolidados'!#REF!</f>
        <v>#REF!</v>
      </c>
      <c r="D465" s="85" t="e">
        <f>'Activos Consolidados'!#REF!</f>
        <v>#REF!</v>
      </c>
      <c r="E465" s="85" t="e">
        <f>'Activos Consolidados'!#REF!</f>
        <v>#REF!</v>
      </c>
      <c r="F465" s="86" t="e">
        <f>IF('Activos Consolidados'!#REF!="","",'Activos Consolidados'!#REF!)</f>
        <v>#REF!</v>
      </c>
      <c r="G465" s="85" t="e">
        <f>'Activos Consolidados'!#REF!</f>
        <v>#REF!</v>
      </c>
      <c r="H465" s="85" t="e">
        <f>'Activos Consolidados'!#REF!</f>
        <v>#REF!</v>
      </c>
      <c r="I465" s="85" t="e">
        <f>'Activos Consolidados'!#REF!</f>
        <v>#REF!</v>
      </c>
      <c r="J465" s="85" t="e">
        <f>'Activos Consolidados'!#REF!</f>
        <v>#REF!</v>
      </c>
      <c r="K465" s="85" t="e">
        <f>'Activos Consolidados'!#REF!</f>
        <v>#REF!</v>
      </c>
      <c r="L465" s="85" t="e">
        <f>'Activos Consolidados'!#REF!</f>
        <v>#REF!</v>
      </c>
      <c r="M465" s="85" t="e">
        <f>'Activos Consolidados'!#REF!</f>
        <v>#REF!</v>
      </c>
      <c r="N465" s="84" t="e">
        <f>IF('Activos Consolidados'!#REF!="","",'Activos Consolidados'!#REF!)</f>
        <v>#REF!</v>
      </c>
      <c r="O465" s="161" t="e">
        <f>'Activos Consolidados'!#REF!</f>
        <v>#REF!</v>
      </c>
      <c r="P465" t="e">
        <f>'Activos Consolidados'!#REF!</f>
        <v>#REF!</v>
      </c>
    </row>
    <row r="466" spans="1:16" ht="24.75" customHeight="1" x14ac:dyDescent="0.25">
      <c r="A466" s="85" t="e">
        <f>'Activos Consolidados'!#REF!</f>
        <v>#REF!</v>
      </c>
      <c r="B466" s="85" t="e">
        <f>'Activos Consolidados'!#REF!</f>
        <v>#REF!</v>
      </c>
      <c r="C466" s="85" t="e">
        <f>'Activos Consolidados'!#REF!</f>
        <v>#REF!</v>
      </c>
      <c r="D466" s="85" t="e">
        <f>'Activos Consolidados'!#REF!</f>
        <v>#REF!</v>
      </c>
      <c r="E466" s="85" t="e">
        <f>'Activos Consolidados'!#REF!</f>
        <v>#REF!</v>
      </c>
      <c r="F466" s="86" t="e">
        <f>IF('Activos Consolidados'!#REF!="","",'Activos Consolidados'!#REF!)</f>
        <v>#REF!</v>
      </c>
      <c r="G466" s="85" t="e">
        <f>'Activos Consolidados'!#REF!</f>
        <v>#REF!</v>
      </c>
      <c r="H466" s="85" t="e">
        <f>'Activos Consolidados'!#REF!</f>
        <v>#REF!</v>
      </c>
      <c r="I466" s="85" t="e">
        <f>'Activos Consolidados'!#REF!</f>
        <v>#REF!</v>
      </c>
      <c r="J466" s="85" t="e">
        <f>'Activos Consolidados'!#REF!</f>
        <v>#REF!</v>
      </c>
      <c r="K466" s="85" t="e">
        <f>'Activos Consolidados'!#REF!</f>
        <v>#REF!</v>
      </c>
      <c r="L466" s="85" t="e">
        <f>'Activos Consolidados'!#REF!</f>
        <v>#REF!</v>
      </c>
      <c r="M466" s="85" t="e">
        <f>'Activos Consolidados'!#REF!</f>
        <v>#REF!</v>
      </c>
      <c r="N466" s="84" t="e">
        <f>IF('Activos Consolidados'!#REF!="","",'Activos Consolidados'!#REF!)</f>
        <v>#REF!</v>
      </c>
      <c r="O466" s="161" t="e">
        <f>'Activos Consolidados'!#REF!</f>
        <v>#REF!</v>
      </c>
      <c r="P466" t="e">
        <f>'Activos Consolidados'!#REF!</f>
        <v>#REF!</v>
      </c>
    </row>
    <row r="467" spans="1:16" ht="24.75" customHeight="1" x14ac:dyDescent="0.25">
      <c r="A467" s="85" t="e">
        <f>'Activos Consolidados'!#REF!</f>
        <v>#REF!</v>
      </c>
      <c r="B467" s="85" t="e">
        <f>'Activos Consolidados'!#REF!</f>
        <v>#REF!</v>
      </c>
      <c r="C467" s="85" t="e">
        <f>'Activos Consolidados'!#REF!</f>
        <v>#REF!</v>
      </c>
      <c r="D467" s="85" t="e">
        <f>'Activos Consolidados'!#REF!</f>
        <v>#REF!</v>
      </c>
      <c r="E467" s="85" t="e">
        <f>'Activos Consolidados'!#REF!</f>
        <v>#REF!</v>
      </c>
      <c r="F467" s="86" t="e">
        <f>IF('Activos Consolidados'!#REF!="","",'Activos Consolidados'!#REF!)</f>
        <v>#REF!</v>
      </c>
      <c r="G467" s="85" t="e">
        <f>'Activos Consolidados'!#REF!</f>
        <v>#REF!</v>
      </c>
      <c r="H467" s="85" t="e">
        <f>'Activos Consolidados'!#REF!</f>
        <v>#REF!</v>
      </c>
      <c r="I467" s="85" t="e">
        <f>'Activos Consolidados'!#REF!</f>
        <v>#REF!</v>
      </c>
      <c r="J467" s="85" t="e">
        <f>'Activos Consolidados'!#REF!</f>
        <v>#REF!</v>
      </c>
      <c r="K467" s="85" t="e">
        <f>'Activos Consolidados'!#REF!</f>
        <v>#REF!</v>
      </c>
      <c r="L467" s="85" t="e">
        <f>'Activos Consolidados'!#REF!</f>
        <v>#REF!</v>
      </c>
      <c r="M467" s="85" t="e">
        <f>'Activos Consolidados'!#REF!</f>
        <v>#REF!</v>
      </c>
      <c r="N467" s="84" t="e">
        <f>IF('Activos Consolidados'!#REF!="","",'Activos Consolidados'!#REF!)</f>
        <v>#REF!</v>
      </c>
      <c r="O467" s="161" t="e">
        <f>'Activos Consolidados'!#REF!</f>
        <v>#REF!</v>
      </c>
      <c r="P467" t="e">
        <f>'Activos Consolidados'!#REF!</f>
        <v>#REF!</v>
      </c>
    </row>
    <row r="468" spans="1:16" ht="24.75" customHeight="1" x14ac:dyDescent="0.25">
      <c r="A468" s="85" t="e">
        <f>'Activos Consolidados'!#REF!</f>
        <v>#REF!</v>
      </c>
      <c r="B468" s="85" t="e">
        <f>'Activos Consolidados'!#REF!</f>
        <v>#REF!</v>
      </c>
      <c r="C468" s="85" t="e">
        <f>'Activos Consolidados'!#REF!</f>
        <v>#REF!</v>
      </c>
      <c r="D468" s="85" t="e">
        <f>'Activos Consolidados'!#REF!</f>
        <v>#REF!</v>
      </c>
      <c r="E468" s="85" t="e">
        <f>'Activos Consolidados'!#REF!</f>
        <v>#REF!</v>
      </c>
      <c r="F468" s="86" t="e">
        <f>IF('Activos Consolidados'!#REF!="","",'Activos Consolidados'!#REF!)</f>
        <v>#REF!</v>
      </c>
      <c r="G468" s="85" t="e">
        <f>'Activos Consolidados'!#REF!</f>
        <v>#REF!</v>
      </c>
      <c r="H468" s="85" t="e">
        <f>'Activos Consolidados'!#REF!</f>
        <v>#REF!</v>
      </c>
      <c r="I468" s="85" t="e">
        <f>'Activos Consolidados'!#REF!</f>
        <v>#REF!</v>
      </c>
      <c r="J468" s="85" t="e">
        <f>'Activos Consolidados'!#REF!</f>
        <v>#REF!</v>
      </c>
      <c r="K468" s="85" t="e">
        <f>'Activos Consolidados'!#REF!</f>
        <v>#REF!</v>
      </c>
      <c r="L468" s="85" t="e">
        <f>'Activos Consolidados'!#REF!</f>
        <v>#REF!</v>
      </c>
      <c r="M468" s="85" t="e">
        <f>'Activos Consolidados'!#REF!</f>
        <v>#REF!</v>
      </c>
      <c r="N468" s="84" t="e">
        <f>IF('Activos Consolidados'!#REF!="","",'Activos Consolidados'!#REF!)</f>
        <v>#REF!</v>
      </c>
      <c r="O468" s="161" t="e">
        <f>'Activos Consolidados'!#REF!</f>
        <v>#REF!</v>
      </c>
      <c r="P468" t="e">
        <f>'Activos Consolidados'!#REF!</f>
        <v>#REF!</v>
      </c>
    </row>
    <row r="469" spans="1:16" ht="24.75" customHeight="1" x14ac:dyDescent="0.25">
      <c r="A469" s="85" t="e">
        <f>'Activos Consolidados'!#REF!</f>
        <v>#REF!</v>
      </c>
      <c r="B469" s="85" t="e">
        <f>'Activos Consolidados'!#REF!</f>
        <v>#REF!</v>
      </c>
      <c r="C469" s="85" t="e">
        <f>'Activos Consolidados'!#REF!</f>
        <v>#REF!</v>
      </c>
      <c r="D469" s="85" t="e">
        <f>'Activos Consolidados'!#REF!</f>
        <v>#REF!</v>
      </c>
      <c r="E469" s="85" t="e">
        <f>'Activos Consolidados'!#REF!</f>
        <v>#REF!</v>
      </c>
      <c r="F469" s="86" t="e">
        <f>IF('Activos Consolidados'!#REF!="","",'Activos Consolidados'!#REF!)</f>
        <v>#REF!</v>
      </c>
      <c r="G469" s="85" t="e">
        <f>'Activos Consolidados'!#REF!</f>
        <v>#REF!</v>
      </c>
      <c r="H469" s="85" t="e">
        <f>'Activos Consolidados'!#REF!</f>
        <v>#REF!</v>
      </c>
      <c r="I469" s="85" t="e">
        <f>'Activos Consolidados'!#REF!</f>
        <v>#REF!</v>
      </c>
      <c r="J469" s="85" t="e">
        <f>'Activos Consolidados'!#REF!</f>
        <v>#REF!</v>
      </c>
      <c r="K469" s="85" t="e">
        <f>'Activos Consolidados'!#REF!</f>
        <v>#REF!</v>
      </c>
      <c r="L469" s="85" t="e">
        <f>'Activos Consolidados'!#REF!</f>
        <v>#REF!</v>
      </c>
      <c r="M469" s="85" t="e">
        <f>'Activos Consolidados'!#REF!</f>
        <v>#REF!</v>
      </c>
      <c r="N469" s="84" t="e">
        <f>IF('Activos Consolidados'!#REF!="","",'Activos Consolidados'!#REF!)</f>
        <v>#REF!</v>
      </c>
      <c r="O469" s="161" t="e">
        <f>'Activos Consolidados'!#REF!</f>
        <v>#REF!</v>
      </c>
      <c r="P469" t="e">
        <f>'Activos Consolidados'!#REF!</f>
        <v>#REF!</v>
      </c>
    </row>
    <row r="470" spans="1:16" ht="24.75" customHeight="1" x14ac:dyDescent="0.25">
      <c r="A470" s="85" t="e">
        <f>'Activos Consolidados'!#REF!</f>
        <v>#REF!</v>
      </c>
      <c r="B470" s="85" t="e">
        <f>'Activos Consolidados'!#REF!</f>
        <v>#REF!</v>
      </c>
      <c r="C470" s="85" t="e">
        <f>'Activos Consolidados'!#REF!</f>
        <v>#REF!</v>
      </c>
      <c r="D470" s="85" t="e">
        <f>'Activos Consolidados'!#REF!</f>
        <v>#REF!</v>
      </c>
      <c r="E470" s="85" t="e">
        <f>'Activos Consolidados'!#REF!</f>
        <v>#REF!</v>
      </c>
      <c r="F470" s="86" t="e">
        <f>IF('Activos Consolidados'!#REF!="","",'Activos Consolidados'!#REF!)</f>
        <v>#REF!</v>
      </c>
      <c r="G470" s="85" t="e">
        <f>'Activos Consolidados'!#REF!</f>
        <v>#REF!</v>
      </c>
      <c r="H470" s="85" t="e">
        <f>'Activos Consolidados'!#REF!</f>
        <v>#REF!</v>
      </c>
      <c r="I470" s="85" t="e">
        <f>'Activos Consolidados'!#REF!</f>
        <v>#REF!</v>
      </c>
      <c r="J470" s="85" t="e">
        <f>'Activos Consolidados'!#REF!</f>
        <v>#REF!</v>
      </c>
      <c r="K470" s="85" t="e">
        <f>'Activos Consolidados'!#REF!</f>
        <v>#REF!</v>
      </c>
      <c r="L470" s="85" t="e">
        <f>'Activos Consolidados'!#REF!</f>
        <v>#REF!</v>
      </c>
      <c r="M470" s="85" t="e">
        <f>'Activos Consolidados'!#REF!</f>
        <v>#REF!</v>
      </c>
      <c r="N470" s="84" t="e">
        <f>IF('Activos Consolidados'!#REF!="","",'Activos Consolidados'!#REF!)</f>
        <v>#REF!</v>
      </c>
      <c r="O470" s="161" t="e">
        <f>'Activos Consolidados'!#REF!</f>
        <v>#REF!</v>
      </c>
      <c r="P470" t="e">
        <f>'Activos Consolidados'!#REF!</f>
        <v>#REF!</v>
      </c>
    </row>
    <row r="471" spans="1:16" ht="24.75" customHeight="1" x14ac:dyDescent="0.25">
      <c r="A471" s="85" t="e">
        <f>'Activos Consolidados'!#REF!</f>
        <v>#REF!</v>
      </c>
      <c r="B471" s="85" t="e">
        <f>'Activos Consolidados'!#REF!</f>
        <v>#REF!</v>
      </c>
      <c r="C471" s="85" t="e">
        <f>'Activos Consolidados'!#REF!</f>
        <v>#REF!</v>
      </c>
      <c r="D471" s="85" t="e">
        <f>'Activos Consolidados'!#REF!</f>
        <v>#REF!</v>
      </c>
      <c r="E471" s="85" t="e">
        <f>'Activos Consolidados'!#REF!</f>
        <v>#REF!</v>
      </c>
      <c r="F471" s="86" t="e">
        <f>IF('Activos Consolidados'!#REF!="","",'Activos Consolidados'!#REF!)</f>
        <v>#REF!</v>
      </c>
      <c r="G471" s="85" t="e">
        <f>'Activos Consolidados'!#REF!</f>
        <v>#REF!</v>
      </c>
      <c r="H471" s="85" t="e">
        <f>'Activos Consolidados'!#REF!</f>
        <v>#REF!</v>
      </c>
      <c r="I471" s="85" t="e">
        <f>'Activos Consolidados'!#REF!</f>
        <v>#REF!</v>
      </c>
      <c r="J471" s="85" t="e">
        <f>'Activos Consolidados'!#REF!</f>
        <v>#REF!</v>
      </c>
      <c r="K471" s="85" t="e">
        <f>'Activos Consolidados'!#REF!</f>
        <v>#REF!</v>
      </c>
      <c r="L471" s="85" t="e">
        <f>'Activos Consolidados'!#REF!</f>
        <v>#REF!</v>
      </c>
      <c r="M471" s="85" t="e">
        <f>'Activos Consolidados'!#REF!</f>
        <v>#REF!</v>
      </c>
      <c r="N471" s="84" t="e">
        <f>IF('Activos Consolidados'!#REF!="","",'Activos Consolidados'!#REF!)</f>
        <v>#REF!</v>
      </c>
      <c r="O471" s="161" t="e">
        <f>'Activos Consolidados'!#REF!</f>
        <v>#REF!</v>
      </c>
      <c r="P471" t="e">
        <f>'Activos Consolidados'!#REF!</f>
        <v>#REF!</v>
      </c>
    </row>
    <row r="472" spans="1:16" ht="24.75" customHeight="1" x14ac:dyDescent="0.25">
      <c r="A472" s="85" t="e">
        <f>'Activos Consolidados'!#REF!</f>
        <v>#REF!</v>
      </c>
      <c r="B472" s="85" t="e">
        <f>'Activos Consolidados'!#REF!</f>
        <v>#REF!</v>
      </c>
      <c r="C472" s="85" t="e">
        <f>'Activos Consolidados'!#REF!</f>
        <v>#REF!</v>
      </c>
      <c r="D472" s="85" t="e">
        <f>'Activos Consolidados'!#REF!</f>
        <v>#REF!</v>
      </c>
      <c r="E472" s="85" t="e">
        <f>'Activos Consolidados'!#REF!</f>
        <v>#REF!</v>
      </c>
      <c r="F472" s="86" t="e">
        <f>IF('Activos Consolidados'!#REF!="","",'Activos Consolidados'!#REF!)</f>
        <v>#REF!</v>
      </c>
      <c r="G472" s="85" t="e">
        <f>'Activos Consolidados'!#REF!</f>
        <v>#REF!</v>
      </c>
      <c r="H472" s="85" t="e">
        <f>'Activos Consolidados'!#REF!</f>
        <v>#REF!</v>
      </c>
      <c r="I472" s="85" t="e">
        <f>'Activos Consolidados'!#REF!</f>
        <v>#REF!</v>
      </c>
      <c r="J472" s="85" t="e">
        <f>'Activos Consolidados'!#REF!</f>
        <v>#REF!</v>
      </c>
      <c r="K472" s="85" t="e">
        <f>'Activos Consolidados'!#REF!</f>
        <v>#REF!</v>
      </c>
      <c r="L472" s="85" t="e">
        <f>'Activos Consolidados'!#REF!</f>
        <v>#REF!</v>
      </c>
      <c r="M472" s="85" t="e">
        <f>'Activos Consolidados'!#REF!</f>
        <v>#REF!</v>
      </c>
      <c r="N472" s="84" t="e">
        <f>IF('Activos Consolidados'!#REF!="","",'Activos Consolidados'!#REF!)</f>
        <v>#REF!</v>
      </c>
      <c r="O472" s="161" t="e">
        <f>'Activos Consolidados'!#REF!</f>
        <v>#REF!</v>
      </c>
      <c r="P472" t="e">
        <f>'Activos Consolidados'!#REF!</f>
        <v>#REF!</v>
      </c>
    </row>
    <row r="473" spans="1:16" ht="24.75" customHeight="1" x14ac:dyDescent="0.25">
      <c r="A473" s="85" t="e">
        <f>'Activos Consolidados'!#REF!</f>
        <v>#REF!</v>
      </c>
      <c r="B473" s="85" t="e">
        <f>'Activos Consolidados'!#REF!</f>
        <v>#REF!</v>
      </c>
      <c r="C473" s="85" t="e">
        <f>'Activos Consolidados'!#REF!</f>
        <v>#REF!</v>
      </c>
      <c r="D473" s="85" t="e">
        <f>'Activos Consolidados'!#REF!</f>
        <v>#REF!</v>
      </c>
      <c r="E473" s="85" t="e">
        <f>'Activos Consolidados'!#REF!</f>
        <v>#REF!</v>
      </c>
      <c r="F473" s="86" t="e">
        <f>IF('Activos Consolidados'!#REF!="","",'Activos Consolidados'!#REF!)</f>
        <v>#REF!</v>
      </c>
      <c r="G473" s="85" t="e">
        <f>'Activos Consolidados'!#REF!</f>
        <v>#REF!</v>
      </c>
      <c r="H473" s="85" t="e">
        <f>'Activos Consolidados'!#REF!</f>
        <v>#REF!</v>
      </c>
      <c r="I473" s="85" t="e">
        <f>'Activos Consolidados'!#REF!</f>
        <v>#REF!</v>
      </c>
      <c r="J473" s="85" t="e">
        <f>'Activos Consolidados'!#REF!</f>
        <v>#REF!</v>
      </c>
      <c r="K473" s="85" t="e">
        <f>'Activos Consolidados'!#REF!</f>
        <v>#REF!</v>
      </c>
      <c r="L473" s="85" t="e">
        <f>'Activos Consolidados'!#REF!</f>
        <v>#REF!</v>
      </c>
      <c r="M473" s="85" t="e">
        <f>'Activos Consolidados'!#REF!</f>
        <v>#REF!</v>
      </c>
      <c r="N473" s="84" t="e">
        <f>IF('Activos Consolidados'!#REF!="","",'Activos Consolidados'!#REF!)</f>
        <v>#REF!</v>
      </c>
      <c r="O473" s="161" t="e">
        <f>'Activos Consolidados'!#REF!</f>
        <v>#REF!</v>
      </c>
      <c r="P473" t="e">
        <f>'Activos Consolidados'!#REF!</f>
        <v>#REF!</v>
      </c>
    </row>
    <row r="474" spans="1:16" ht="24.75" customHeight="1" x14ac:dyDescent="0.25">
      <c r="A474" s="85" t="e">
        <f>'Activos Consolidados'!#REF!</f>
        <v>#REF!</v>
      </c>
      <c r="B474" s="85" t="e">
        <f>'Activos Consolidados'!#REF!</f>
        <v>#REF!</v>
      </c>
      <c r="C474" s="85" t="e">
        <f>'Activos Consolidados'!#REF!</f>
        <v>#REF!</v>
      </c>
      <c r="D474" s="85" t="e">
        <f>'Activos Consolidados'!#REF!</f>
        <v>#REF!</v>
      </c>
      <c r="E474" s="85" t="e">
        <f>'Activos Consolidados'!#REF!</f>
        <v>#REF!</v>
      </c>
      <c r="F474" s="86" t="e">
        <f>IF('Activos Consolidados'!#REF!="","",'Activos Consolidados'!#REF!)</f>
        <v>#REF!</v>
      </c>
      <c r="G474" s="85" t="e">
        <f>'Activos Consolidados'!#REF!</f>
        <v>#REF!</v>
      </c>
      <c r="H474" s="85" t="e">
        <f>'Activos Consolidados'!#REF!</f>
        <v>#REF!</v>
      </c>
      <c r="I474" s="85" t="e">
        <f>'Activos Consolidados'!#REF!</f>
        <v>#REF!</v>
      </c>
      <c r="J474" s="85" t="e">
        <f>'Activos Consolidados'!#REF!</f>
        <v>#REF!</v>
      </c>
      <c r="K474" s="85" t="e">
        <f>'Activos Consolidados'!#REF!</f>
        <v>#REF!</v>
      </c>
      <c r="L474" s="85" t="e">
        <f>'Activos Consolidados'!#REF!</f>
        <v>#REF!</v>
      </c>
      <c r="M474" s="85" t="e">
        <f>'Activos Consolidados'!#REF!</f>
        <v>#REF!</v>
      </c>
      <c r="N474" s="84" t="e">
        <f>IF('Activos Consolidados'!#REF!="","",'Activos Consolidados'!#REF!)</f>
        <v>#REF!</v>
      </c>
      <c r="O474" s="161" t="e">
        <f>'Activos Consolidados'!#REF!</f>
        <v>#REF!</v>
      </c>
      <c r="P474" t="e">
        <f>'Activos Consolidados'!#REF!</f>
        <v>#REF!</v>
      </c>
    </row>
    <row r="475" spans="1:16" ht="24.75" customHeight="1" x14ac:dyDescent="0.25">
      <c r="A475" s="85" t="e">
        <f>'Activos Consolidados'!#REF!</f>
        <v>#REF!</v>
      </c>
      <c r="B475" s="85" t="e">
        <f>'Activos Consolidados'!#REF!</f>
        <v>#REF!</v>
      </c>
      <c r="C475" s="85" t="e">
        <f>'Activos Consolidados'!#REF!</f>
        <v>#REF!</v>
      </c>
      <c r="D475" s="85" t="e">
        <f>'Activos Consolidados'!#REF!</f>
        <v>#REF!</v>
      </c>
      <c r="E475" s="85" t="e">
        <f>'Activos Consolidados'!#REF!</f>
        <v>#REF!</v>
      </c>
      <c r="F475" s="86" t="e">
        <f>IF('Activos Consolidados'!#REF!="","",'Activos Consolidados'!#REF!)</f>
        <v>#REF!</v>
      </c>
      <c r="G475" s="85" t="e">
        <f>'Activos Consolidados'!#REF!</f>
        <v>#REF!</v>
      </c>
      <c r="H475" s="85" t="e">
        <f>'Activos Consolidados'!#REF!</f>
        <v>#REF!</v>
      </c>
      <c r="I475" s="85" t="e">
        <f>'Activos Consolidados'!#REF!</f>
        <v>#REF!</v>
      </c>
      <c r="J475" s="85" t="e">
        <f>'Activos Consolidados'!#REF!</f>
        <v>#REF!</v>
      </c>
      <c r="K475" s="85" t="e">
        <f>'Activos Consolidados'!#REF!</f>
        <v>#REF!</v>
      </c>
      <c r="L475" s="85" t="e">
        <f>'Activos Consolidados'!#REF!</f>
        <v>#REF!</v>
      </c>
      <c r="M475" s="85" t="e">
        <f>'Activos Consolidados'!#REF!</f>
        <v>#REF!</v>
      </c>
      <c r="N475" s="84" t="e">
        <f>IF('Activos Consolidados'!#REF!="","",'Activos Consolidados'!#REF!)</f>
        <v>#REF!</v>
      </c>
      <c r="O475" s="161" t="e">
        <f>'Activos Consolidados'!#REF!</f>
        <v>#REF!</v>
      </c>
      <c r="P475" t="e">
        <f>'Activos Consolidados'!#REF!</f>
        <v>#REF!</v>
      </c>
    </row>
    <row r="476" spans="1:16" ht="24.75" customHeight="1" x14ac:dyDescent="0.25">
      <c r="A476" s="85" t="e">
        <f>'Activos Consolidados'!#REF!</f>
        <v>#REF!</v>
      </c>
      <c r="B476" s="85" t="e">
        <f>'Activos Consolidados'!#REF!</f>
        <v>#REF!</v>
      </c>
      <c r="C476" s="85" t="e">
        <f>'Activos Consolidados'!#REF!</f>
        <v>#REF!</v>
      </c>
      <c r="D476" s="85" t="e">
        <f>'Activos Consolidados'!#REF!</f>
        <v>#REF!</v>
      </c>
      <c r="E476" s="85" t="e">
        <f>'Activos Consolidados'!#REF!</f>
        <v>#REF!</v>
      </c>
      <c r="F476" s="86" t="e">
        <f>IF('Activos Consolidados'!#REF!="","",'Activos Consolidados'!#REF!)</f>
        <v>#REF!</v>
      </c>
      <c r="G476" s="85" t="e">
        <f>'Activos Consolidados'!#REF!</f>
        <v>#REF!</v>
      </c>
      <c r="H476" s="85" t="e">
        <f>'Activos Consolidados'!#REF!</f>
        <v>#REF!</v>
      </c>
      <c r="I476" s="85" t="e">
        <f>'Activos Consolidados'!#REF!</f>
        <v>#REF!</v>
      </c>
      <c r="J476" s="85" t="e">
        <f>'Activos Consolidados'!#REF!</f>
        <v>#REF!</v>
      </c>
      <c r="K476" s="85" t="e">
        <f>'Activos Consolidados'!#REF!</f>
        <v>#REF!</v>
      </c>
      <c r="L476" s="85" t="e">
        <f>'Activos Consolidados'!#REF!</f>
        <v>#REF!</v>
      </c>
      <c r="M476" s="85" t="e">
        <f>'Activos Consolidados'!#REF!</f>
        <v>#REF!</v>
      </c>
      <c r="N476" s="84" t="e">
        <f>IF('Activos Consolidados'!#REF!="","",'Activos Consolidados'!#REF!)</f>
        <v>#REF!</v>
      </c>
      <c r="O476" s="161" t="e">
        <f>'Activos Consolidados'!#REF!</f>
        <v>#REF!</v>
      </c>
      <c r="P476" t="e">
        <f>'Activos Consolidados'!#REF!</f>
        <v>#REF!</v>
      </c>
    </row>
    <row r="477" spans="1:16" ht="216.75" hidden="1" x14ac:dyDescent="0.25">
      <c r="A477" s="85" t="str">
        <f>'Activos Consolidados'!G202</f>
        <v>N/A</v>
      </c>
      <c r="B477" s="85" t="str">
        <f>'Activos Consolidados'!H202</f>
        <v>Asesor de Comunicaciones</v>
      </c>
      <c r="C477" s="85" t="str">
        <f>'Activos Consolidados'!I202</f>
        <v>Asesorar a la Dirección general en la formulación e implementación de la estrategia de comunicación, la divulgación de la información de los procesos institucionales y el manejo de las comunicaciones internas y externas de la UPRA.</v>
      </c>
      <c r="D477" s="85" t="str">
        <f>'Activos Consolidados'!J202</f>
        <v>CASTELLANO</v>
      </c>
      <c r="E477" s="85" t="str">
        <f>'Activos Consolidados'!K202</f>
        <v>N/A</v>
      </c>
      <c r="F477" s="86" t="str">
        <f>IF('Activos Consolidados'!P202="","",'Activos Consolidados'!P202)</f>
        <v>N/A</v>
      </c>
      <c r="G477" s="85" t="str">
        <f>'Activos Consolidados'!R202</f>
        <v xml:space="preserve">GESTIÓN DEL CONOCIMIENTO Y COMUNICACIONES </v>
      </c>
      <c r="H477" s="85" t="str">
        <f>'Activos Consolidados'!S202</f>
        <v xml:space="preserve">GESTIÓN DEL CONOCIMIENTO Y COMUNICACIONES 
</v>
      </c>
      <c r="I477" s="85" t="str">
        <f>'Activos Consolidados'!AN202</f>
        <v>1) INFORMACIÓN PÚBLICA</v>
      </c>
      <c r="J477" s="85" t="str">
        <f>'Activos Consolidados'!AO202</f>
        <v>LEY 527 ARTÍCULO 27 Y 28
ARTÍCULO  27. "TODAS LAS PERSONAS TIENEN DERECHO A CONSULTAR LOS DOCUMENTOS DE ARCHIVOS PÚBLICOS Y A QUE SE LES EXPIDA COPIA DE LOS MISMOS, SIEMPRE QUE DICHOS DOCUMENTOS NO TENGAN CARÁCTER RESERVADO CONFORME A LA CONSTITUCIÓN O A LA LEY."</v>
      </c>
      <c r="K477" s="85" t="str">
        <f>'Activos Consolidados'!AP202</f>
        <v>LEY 527 ARTÍCULO 27 Y 28
ARTÍCULO  27. "TODAS LAS PERSONAS TIENEN DERECHO A CONSULTAR LOS DOCUMENTOS DE ARCHIVOS PÚBLICOS Y A QUE SE LES EXPIDA COPIA DE LOS MISMOS, SIEMPRE QUE DICHOS DOCUMENTOS NO TENGAN CARÁCTER RESERVADO CONFORME A LA CONSTITUCIÓN O A LA LEY."</v>
      </c>
      <c r="L477" s="85" t="str">
        <f>'Activos Consolidados'!AQ202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77" s="85" t="str">
        <f>'Activos Consolidados'!Z202</f>
        <v>NO APLICA</v>
      </c>
      <c r="N477" s="84">
        <f>IF('Activos Consolidados'!AC202="","",'Activos Consolidados'!AC202)</f>
        <v>45266</v>
      </c>
      <c r="O477" s="161">
        <f>'Activos Consolidados'!AA202</f>
        <v>45657</v>
      </c>
      <c r="P477" t="str">
        <f>'Activos Consolidados'!F202</f>
        <v>PERSONAS</v>
      </c>
    </row>
    <row r="478" spans="1:16" ht="63.75" x14ac:dyDescent="0.25">
      <c r="A478" s="85" t="str">
        <f>'Activos Consolidados'!G203</f>
        <v>N/A</v>
      </c>
      <c r="B478" s="85" t="str">
        <f>'Activos Consolidados'!H203</f>
        <v>Actas seguimiento de los proyectos de la  Dirección UESAT </v>
      </c>
      <c r="C478" s="85" t="str">
        <f>'Activos Consolidados'!I203</f>
        <v>Documento que establece el avance, dificultades, estrategias de solución, lecciones aprendidas, metas y retos de los proyectos de cada anualidad de la DUESAT  </v>
      </c>
      <c r="D478" s="85" t="str">
        <f>'Activos Consolidados'!J203</f>
        <v>CASTELLANO</v>
      </c>
      <c r="E478" s="85" t="str">
        <f>'Activos Consolidados'!K203</f>
        <v>FÍSICO Y ELECTRÓNICO</v>
      </c>
      <c r="F478" s="86">
        <f>IF('Activos Consolidados'!P203="","",'Activos Consolidados'!P203)</f>
        <v>44228</v>
      </c>
      <c r="G478" s="85" t="str">
        <f>'Activos Consolidados'!R203</f>
        <v>DIRECCIÓN DEL USO EFICIENTE DEL SUELO Y ADECUACIÓN DE TIERRAS</v>
      </c>
      <c r="H478" s="85" t="str">
        <f>'Activos Consolidados'!S203</f>
        <v>GESTIÓN DOCUMENTAL
DIRECCIÓN DEL USO EFICIENTE DEL SUELO Y ADECUACIÓN DE TIERRAS</v>
      </c>
      <c r="I478" s="85" t="str">
        <f>'Activos Consolidados'!AN203</f>
        <v>2) INFORMACIÓN PÚBLICA CLASIFICADA</v>
      </c>
      <c r="J478" s="85" t="e">
        <f>'Activos Consolidados'!AO203</f>
        <v>#N/A</v>
      </c>
      <c r="K478" s="85" t="e">
        <f>'Activos Consolidados'!AP203</f>
        <v>#N/A</v>
      </c>
      <c r="L478" s="85" t="e">
        <f>'Activos Consolidados'!AQ203</f>
        <v>#N/A</v>
      </c>
      <c r="M478" s="85" t="str">
        <f>'Activos Consolidados'!Z203</f>
        <v>NO APLICA</v>
      </c>
      <c r="N478" s="84">
        <f>IF('Activos Consolidados'!AC203="","",'Activos Consolidados'!AC203)</f>
        <v>45266</v>
      </c>
      <c r="O478" s="161">
        <f>'Activos Consolidados'!AA203</f>
        <v>45657</v>
      </c>
      <c r="P478" t="str">
        <f>'Activos Consolidados'!F203</f>
        <v>INFORMACIÓN</v>
      </c>
    </row>
    <row r="479" spans="1:16" ht="216.75" hidden="1" x14ac:dyDescent="0.25">
      <c r="A479" s="85" t="str">
        <f>'Activos Consolidados'!G204</f>
        <v>N/A</v>
      </c>
      <c r="B479" s="85" t="str">
        <f>'Activos Consolidados'!H204</f>
        <v>Profesional Especializado - Gestión del Talento Humano
Grado 20</v>
      </c>
      <c r="C479" s="85" t="str">
        <f>'Activos Consolidados'!I204</f>
        <v xml:space="preserve">Adelantar la formulación, diseño, organización, ejecución y control de planes y programas de Talento Humano, conforme a los lineamientos institucionales. </v>
      </c>
      <c r="D479" s="85" t="str">
        <f>'Activos Consolidados'!J204</f>
        <v>CASTELLANO</v>
      </c>
      <c r="E479" s="85" t="str">
        <f>'Activos Consolidados'!K204</f>
        <v>N/A</v>
      </c>
      <c r="F479" s="86" t="str">
        <f>IF('Activos Consolidados'!P204="","",'Activos Consolidados'!P204)</f>
        <v>N/A</v>
      </c>
      <c r="G479" s="85" t="str">
        <f>'Activos Consolidados'!R204</f>
        <v xml:space="preserve">SECRETARIA GENERAL </v>
      </c>
      <c r="H479" s="85" t="str">
        <f>'Activos Consolidados'!S204</f>
        <v xml:space="preserve">SECRETARIA GENERAL </v>
      </c>
      <c r="I479" s="85" t="str">
        <f>'Activos Consolidados'!AN204</f>
        <v>N/A</v>
      </c>
      <c r="J479" s="85" t="str">
        <f>'Activos Consolidados'!AO204</f>
        <v>LEY 527 ARTÍCULO 27 Y 28
ARTÍCULO  27. "TODAS LAS PERSONAS TIENEN DERECHO A CONSULTAR LOS DOCUMENTOS DE ARCHIVOS PÚBLICOS Y A QUE SE LES EXPIDA COPIA DE LOS MISMOS, SIEMPRE QUE DICHOS DOCUMENTOS NO TENGAN CARÁCTER RESERVADO CONFORME A LA CONSTITUCIÓN O A LA LEY."</v>
      </c>
      <c r="K479" s="85" t="str">
        <f>'Activos Consolidados'!AP204</f>
        <v>LEY 527 ARTÍCULO 27 Y 28
ARTÍCULO  27. "TODAS LAS PERSONAS TIENEN DERECHO A CONSULTAR LOS DOCUMENTOS DE ARCHIVOS PÚBLICOS Y A QUE SE LES EXPIDA COPIA DE LOS MISMOS, SIEMPRE QUE DICHOS DOCUMENTOS NO TENGAN CARÁCTER RESERVADO CONFORME A LA CONSTITUCIÓN O A LA LEY."</v>
      </c>
      <c r="L479" s="85" t="str">
        <f>'Activos Consolidados'!AQ204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79" s="85" t="str">
        <f>'Activos Consolidados'!Z204</f>
        <v>NO APLICA</v>
      </c>
      <c r="N479" s="84">
        <f>IF('Activos Consolidados'!AC204="","",'Activos Consolidados'!AC204)</f>
        <v>45266</v>
      </c>
      <c r="O479" s="161">
        <f>'Activos Consolidados'!AA204</f>
        <v>45657</v>
      </c>
      <c r="P479" t="str">
        <f>'Activos Consolidados'!F204</f>
        <v>PERSONAS</v>
      </c>
    </row>
    <row r="480" spans="1:16" ht="216.75" hidden="1" x14ac:dyDescent="0.25">
      <c r="A480" s="85" t="str">
        <f>'Activos Consolidados'!G205</f>
        <v>N/A</v>
      </c>
      <c r="B480" s="85" t="str">
        <f>'Activos Consolidados'!H205</f>
        <v>Técnico administrativo de nomina</v>
      </c>
      <c r="C480" s="85" t="str">
        <f>'Activos Consolidados'!I205</f>
        <v xml:space="preserve">Brindar soporte técnico en el desarrollo, actualización y operación de los planes, programas y procedimientos que adelante la dependencia, conforme a las políticas de operación de la UPRA y normatividad vigente. </v>
      </c>
      <c r="D480" s="85" t="str">
        <f>'Activos Consolidados'!J205</f>
        <v>CASTELLANO</v>
      </c>
      <c r="E480" s="85" t="str">
        <f>'Activos Consolidados'!K205</f>
        <v>N/A</v>
      </c>
      <c r="F480" s="86" t="str">
        <f>IF('Activos Consolidados'!P205="","",'Activos Consolidados'!P205)</f>
        <v>N/A</v>
      </c>
      <c r="G480" s="85" t="str">
        <f>'Activos Consolidados'!R205</f>
        <v xml:space="preserve">SECRETARIA GENERAL </v>
      </c>
      <c r="H480" s="85" t="str">
        <f>'Activos Consolidados'!S205</f>
        <v xml:space="preserve">SECRETARIA GENERAL </v>
      </c>
      <c r="I480" s="85" t="str">
        <f>'Activos Consolidados'!AN205</f>
        <v>N/A</v>
      </c>
      <c r="J480" s="85" t="str">
        <f>'Activos Consolidados'!AO205</f>
        <v>APROBADO</v>
      </c>
      <c r="K480" s="85" t="str">
        <f>'Activos Consolidados'!AP205</f>
        <v>LEY 527 ARTÍCULO 27 Y 28
ARTÍCULO  27. "TODAS LAS PERSONAS TIENEN DERECHO A CONSULTAR LOS DOCUMENTOS DE ARCHIVOS PÚBLICOS Y A QUE SE LES EXPIDA COPIA DE LOS MISMOS, SIEMPRE QUE DICHOS DOCUMENTOS NO TENGAN CARÁCTER RESERVADO CONFORME A LA CONSTITUCIÓN O A LA LEY."</v>
      </c>
      <c r="L480" s="85" t="str">
        <f>'Activos Consolidados'!AQ205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80" s="85" t="str">
        <f>'Activos Consolidados'!Z205</f>
        <v>NO APLICA</v>
      </c>
      <c r="N480" s="84">
        <f>IF('Activos Consolidados'!AC205="","",'Activos Consolidados'!AC205)</f>
        <v>45266</v>
      </c>
      <c r="O480" s="161">
        <f>'Activos Consolidados'!AA205</f>
        <v>45657</v>
      </c>
      <c r="P480" t="str">
        <f>'Activos Consolidados'!F205</f>
        <v>PERSONAS</v>
      </c>
    </row>
    <row r="481" spans="1:16" ht="51" hidden="1" x14ac:dyDescent="0.25">
      <c r="A481" s="85" t="str">
        <f>'Activos Consolidados'!G206</f>
        <v>N/A</v>
      </c>
      <c r="B481" s="85" t="str">
        <f>'Activos Consolidados'!H206</f>
        <v>SIGEP interno - (PeopleNET)</v>
      </c>
      <c r="C481" s="85" t="str">
        <f>'Activos Consolidados'!I206</f>
        <v>Software de ejecución de la nómina parametrizable de acuerdo a las necesidades de la Entidad  y establecidas en la normatividad.</v>
      </c>
      <c r="D481" s="85" t="str">
        <f>'Activos Consolidados'!J206</f>
        <v>CASTELLANO</v>
      </c>
      <c r="E481" s="85" t="str">
        <f>'Activos Consolidados'!K206</f>
        <v>ELECTRÓNICO</v>
      </c>
      <c r="F481" s="86">
        <f>IF('Activos Consolidados'!P206="","",'Activos Consolidados'!P206)</f>
        <v>41270</v>
      </c>
      <c r="G481" s="85" t="str">
        <f>'Activos Consolidados'!R206</f>
        <v xml:space="preserve">SECRETARIA GENERAL </v>
      </c>
      <c r="H481" s="85" t="str">
        <f>'Activos Consolidados'!S206</f>
        <v xml:space="preserve">SECRETARIA GENERAL </v>
      </c>
      <c r="I481" s="85" t="str">
        <f>'Activos Consolidados'!AN206</f>
        <v>3) INFORMACIÓN PÚBLICA RESERVADA</v>
      </c>
      <c r="J481" s="85" t="e">
        <f>'Activos Consolidados'!AO206</f>
        <v>#N/A</v>
      </c>
      <c r="K481" s="85" t="e">
        <f>'Activos Consolidados'!AP206</f>
        <v>#N/A</v>
      </c>
      <c r="L481" s="85" t="e">
        <f>'Activos Consolidados'!AQ206</f>
        <v>#N/A</v>
      </c>
      <c r="M481" s="85" t="str">
        <f>'Activos Consolidados'!Z206</f>
        <v>NO APLICA</v>
      </c>
      <c r="N481" s="84">
        <f>IF('Activos Consolidados'!AC206="","",'Activos Consolidados'!AC206)</f>
        <v>45266</v>
      </c>
      <c r="O481" s="161">
        <f>'Activos Consolidados'!AA206</f>
        <v>45657</v>
      </c>
      <c r="P481" t="str">
        <f>'Activos Consolidados'!F206</f>
        <v>SOFTWARE</v>
      </c>
    </row>
    <row r="482" spans="1:16" ht="25.5" hidden="1" x14ac:dyDescent="0.25">
      <c r="A482" s="85" t="str">
        <f>'Activos Consolidados'!G207</f>
        <v>N/A</v>
      </c>
      <c r="B482" s="85" t="str">
        <f>'Activos Consolidados'!H207</f>
        <v>Token USB</v>
      </c>
      <c r="C482" s="85" t="str">
        <f>'Activos Consolidados'!I207</f>
        <v>Dispositivo usado para realizar consultas en SIIF Nación.</v>
      </c>
      <c r="D482" s="85" t="str">
        <f>'Activos Consolidados'!J207</f>
        <v>N/A</v>
      </c>
      <c r="E482" s="85" t="str">
        <f>'Activos Consolidados'!K207</f>
        <v>N/A</v>
      </c>
      <c r="F482" s="86" t="str">
        <f>IF('Activos Consolidados'!P207="","",'Activos Consolidados'!P207)</f>
        <v>N/A</v>
      </c>
      <c r="G482" s="85" t="str">
        <f>'Activos Consolidados'!R207</f>
        <v>DIRECCIÓN GENERAL</v>
      </c>
      <c r="H482" s="85" t="str">
        <f>'Activos Consolidados'!S207</f>
        <v>ASESORÍA DE CONTROL INTERNO</v>
      </c>
      <c r="I482" s="85" t="str">
        <f>'Activos Consolidados'!AN207</f>
        <v>2) INFORMACIÓN PÚBLICA CLASIFICADA</v>
      </c>
      <c r="J482" s="85" t="e">
        <f>'Activos Consolidados'!AO207</f>
        <v>#N/A</v>
      </c>
      <c r="K482" s="85" t="e">
        <f>'Activos Consolidados'!AP207</f>
        <v>#N/A</v>
      </c>
      <c r="L482" s="85" t="e">
        <f>'Activos Consolidados'!AQ207</f>
        <v>#N/A</v>
      </c>
      <c r="M482" s="85" t="str">
        <f>'Activos Consolidados'!Z207</f>
        <v>NO APLICA</v>
      </c>
      <c r="N482" s="84">
        <f>IF('Activos Consolidados'!AC207="","",'Activos Consolidados'!AC207)</f>
        <v>45266</v>
      </c>
      <c r="O482" s="161">
        <f>'Activos Consolidados'!AA207</f>
        <v>45657</v>
      </c>
      <c r="P482" t="str">
        <f>'Activos Consolidados'!F207</f>
        <v>HARDWARE</v>
      </c>
    </row>
    <row r="483" spans="1:16" ht="51" hidden="1" x14ac:dyDescent="0.25">
      <c r="A483" s="85" t="str">
        <f>'Activos Consolidados'!G208</f>
        <v>N/A</v>
      </c>
      <c r="B483" s="85" t="str">
        <f>'Activos Consolidados'!H208</f>
        <v>Sistema para la Eficiencia Administrativa relacionados con Control Interno</v>
      </c>
      <c r="C483" s="85" t="str">
        <f>'Activos Consolidados'!I208</f>
        <v>Sistema que permite la gestión de información en desarrollo de las actividades del proceso Evaluación Independiente.</v>
      </c>
      <c r="D483" s="85" t="str">
        <f>'Activos Consolidados'!J208</f>
        <v>N/A</v>
      </c>
      <c r="E483" s="85" t="str">
        <f>'Activos Consolidados'!K208</f>
        <v>N/A</v>
      </c>
      <c r="F483" s="86" t="str">
        <f>IF('Activos Consolidados'!P208="","",'Activos Consolidados'!P208)</f>
        <v>N/A</v>
      </c>
      <c r="G483" s="85" t="str">
        <f>'Activos Consolidados'!R208</f>
        <v>DIRECCIÓN GENERAL</v>
      </c>
      <c r="H483" s="85" t="str">
        <f>'Activos Consolidados'!S208</f>
        <v>DIRECCIÓN GENERAL</v>
      </c>
      <c r="I483" s="85" t="str">
        <f>'Activos Consolidados'!AN208</f>
        <v>2) INFORMACIÓN PÚBLICA CLASIFICADA</v>
      </c>
      <c r="J483" s="85" t="e">
        <f>'Activos Consolidados'!AO208</f>
        <v>#N/A</v>
      </c>
      <c r="K483" s="85" t="e">
        <f>'Activos Consolidados'!AP208</f>
        <v>#N/A</v>
      </c>
      <c r="L483" s="85" t="e">
        <f>'Activos Consolidados'!AQ208</f>
        <v>#N/A</v>
      </c>
      <c r="M483" s="85" t="str">
        <f>'Activos Consolidados'!Z208</f>
        <v>NO APLICA</v>
      </c>
      <c r="N483" s="84">
        <f>IF('Activos Consolidados'!AC208="","",'Activos Consolidados'!AC208)</f>
        <v>45266</v>
      </c>
      <c r="O483" s="161">
        <f>'Activos Consolidados'!AA208</f>
        <v>45657</v>
      </c>
      <c r="P483" t="str">
        <f>'Activos Consolidados'!F208</f>
        <v>SOFTWARE</v>
      </c>
    </row>
    <row r="484" spans="1:16" ht="51" hidden="1" x14ac:dyDescent="0.25">
      <c r="A484" s="85" t="str">
        <f>'Activos Consolidados'!G209</f>
        <v>N/A</v>
      </c>
      <c r="B484" s="85" t="str">
        <f>'Activos Consolidados'!H209</f>
        <v>Asesor de Control Interno</v>
      </c>
      <c r="C484" s="85" t="str">
        <f>'Activos Consolidados'!I209</f>
        <v>Persona que asesora  a la entidad en todos los temas que tienen que ver con el proceso de control interno  de la entidad.</v>
      </c>
      <c r="D484" s="85" t="str">
        <f>'Activos Consolidados'!J209</f>
        <v>N/A</v>
      </c>
      <c r="E484" s="85" t="str">
        <f>'Activos Consolidados'!K209</f>
        <v>N/A</v>
      </c>
      <c r="F484" s="86" t="str">
        <f>IF('Activos Consolidados'!P209="","",'Activos Consolidados'!P209)</f>
        <v>N/A</v>
      </c>
      <c r="G484" s="85" t="str">
        <f>'Activos Consolidados'!R209</f>
        <v>DIRECCIÓN GENERAL</v>
      </c>
      <c r="H484" s="85" t="str">
        <f>'Activos Consolidados'!S209</f>
        <v>ASESORÍA DE CONTROL INTERNO</v>
      </c>
      <c r="I484" s="85" t="str">
        <f>'Activos Consolidados'!AN209</f>
        <v>3) INFORMACIÓN PÚBLICA RESERVADA</v>
      </c>
      <c r="J484" s="85" t="e">
        <f>'Activos Consolidados'!AO209</f>
        <v>#N/A</v>
      </c>
      <c r="K484" s="85" t="e">
        <f>'Activos Consolidados'!AP209</f>
        <v>#N/A</v>
      </c>
      <c r="L484" s="85" t="e">
        <f>'Activos Consolidados'!AQ209</f>
        <v>#N/A</v>
      </c>
      <c r="M484" s="85" t="str">
        <f>'Activos Consolidados'!Z209</f>
        <v>NO APLICA</v>
      </c>
      <c r="N484" s="84">
        <f>IF('Activos Consolidados'!AC209="","",'Activos Consolidados'!AC209)</f>
        <v>45266</v>
      </c>
      <c r="O484" s="161">
        <f>'Activos Consolidados'!AA209</f>
        <v>45657</v>
      </c>
      <c r="P484" t="str">
        <f>'Activos Consolidados'!F209</f>
        <v>PERSONAS</v>
      </c>
    </row>
    <row r="485" spans="1:16" hidden="1" x14ac:dyDescent="0.25">
      <c r="A485" s="85" t="e">
        <f>'Activos Consolidados'!#REF!</f>
        <v>#REF!</v>
      </c>
      <c r="B485" s="85" t="e">
        <f>'Activos Consolidados'!#REF!</f>
        <v>#REF!</v>
      </c>
      <c r="C485" s="85" t="e">
        <f>'Activos Consolidados'!#REF!</f>
        <v>#REF!</v>
      </c>
      <c r="D485" s="85" t="e">
        <f>'Activos Consolidados'!#REF!</f>
        <v>#REF!</v>
      </c>
      <c r="E485" s="85" t="e">
        <f>'Activos Consolidados'!#REF!</f>
        <v>#REF!</v>
      </c>
      <c r="F485" s="86" t="e">
        <f>IF('Activos Consolidados'!#REF!="","",'Activos Consolidados'!#REF!)</f>
        <v>#REF!</v>
      </c>
      <c r="G485" s="85" t="e">
        <f>'Activos Consolidados'!#REF!</f>
        <v>#REF!</v>
      </c>
      <c r="H485" s="85" t="e">
        <f>'Activos Consolidados'!#REF!</f>
        <v>#REF!</v>
      </c>
      <c r="I485" s="85" t="e">
        <f>'Activos Consolidados'!#REF!</f>
        <v>#REF!</v>
      </c>
      <c r="J485" s="85" t="e">
        <f>'Activos Consolidados'!#REF!</f>
        <v>#REF!</v>
      </c>
      <c r="K485" s="85" t="e">
        <f>'Activos Consolidados'!#REF!</f>
        <v>#REF!</v>
      </c>
      <c r="L485" s="85" t="e">
        <f>'Activos Consolidados'!#REF!</f>
        <v>#REF!</v>
      </c>
      <c r="M485" s="85" t="e">
        <f>'Activos Consolidados'!#REF!</f>
        <v>#REF!</v>
      </c>
      <c r="N485" s="84" t="e">
        <f>IF('Activos Consolidados'!#REF!="","",'Activos Consolidados'!#REF!)</f>
        <v>#REF!</v>
      </c>
      <c r="O485" s="161" t="e">
        <f>'Activos Consolidados'!#REF!</f>
        <v>#REF!</v>
      </c>
      <c r="P485" t="e">
        <f>'Activos Consolidados'!#REF!</f>
        <v>#REF!</v>
      </c>
    </row>
    <row r="486" spans="1:16" hidden="1" x14ac:dyDescent="0.25">
      <c r="A486" s="85" t="e">
        <f>'Activos Consolidados'!#REF!</f>
        <v>#REF!</v>
      </c>
      <c r="B486" s="85" t="e">
        <f>'Activos Consolidados'!#REF!</f>
        <v>#REF!</v>
      </c>
      <c r="C486" s="85" t="e">
        <f>'Activos Consolidados'!#REF!</f>
        <v>#REF!</v>
      </c>
      <c r="D486" s="85" t="e">
        <f>'Activos Consolidados'!#REF!</f>
        <v>#REF!</v>
      </c>
      <c r="E486" s="85" t="e">
        <f>'Activos Consolidados'!#REF!</f>
        <v>#REF!</v>
      </c>
      <c r="F486" s="86" t="e">
        <f>IF('Activos Consolidados'!#REF!="","",'Activos Consolidados'!#REF!)</f>
        <v>#REF!</v>
      </c>
      <c r="G486" s="85" t="e">
        <f>'Activos Consolidados'!#REF!</f>
        <v>#REF!</v>
      </c>
      <c r="H486" s="85" t="e">
        <f>'Activos Consolidados'!#REF!</f>
        <v>#REF!</v>
      </c>
      <c r="I486" s="85" t="e">
        <f>'Activos Consolidados'!#REF!</f>
        <v>#REF!</v>
      </c>
      <c r="J486" s="85" t="e">
        <f>'Activos Consolidados'!#REF!</f>
        <v>#REF!</v>
      </c>
      <c r="K486" s="85" t="e">
        <f>'Activos Consolidados'!#REF!</f>
        <v>#REF!</v>
      </c>
      <c r="L486" s="85" t="e">
        <f>'Activos Consolidados'!#REF!</f>
        <v>#REF!</v>
      </c>
      <c r="M486" s="85" t="e">
        <f>'Activos Consolidados'!#REF!</f>
        <v>#REF!</v>
      </c>
      <c r="N486" s="84" t="e">
        <f>IF('Activos Consolidados'!#REF!="","",'Activos Consolidados'!#REF!)</f>
        <v>#REF!</v>
      </c>
      <c r="O486" s="161" t="e">
        <f>'Activos Consolidados'!#REF!</f>
        <v>#REF!</v>
      </c>
      <c r="P486" t="e">
        <f>'Activos Consolidados'!#REF!</f>
        <v>#REF!</v>
      </c>
    </row>
    <row r="487" spans="1:16" hidden="1" x14ac:dyDescent="0.25">
      <c r="A487" s="85" t="e">
        <f>'Activos Consolidados'!#REF!</f>
        <v>#REF!</v>
      </c>
      <c r="B487" s="85" t="e">
        <f>'Activos Consolidados'!#REF!</f>
        <v>#REF!</v>
      </c>
      <c r="C487" s="85" t="e">
        <f>'Activos Consolidados'!#REF!</f>
        <v>#REF!</v>
      </c>
      <c r="D487" s="85" t="e">
        <f>'Activos Consolidados'!#REF!</f>
        <v>#REF!</v>
      </c>
      <c r="E487" s="85" t="e">
        <f>'Activos Consolidados'!#REF!</f>
        <v>#REF!</v>
      </c>
      <c r="F487" s="86" t="e">
        <f>IF('Activos Consolidados'!#REF!="","",'Activos Consolidados'!#REF!)</f>
        <v>#REF!</v>
      </c>
      <c r="G487" s="85" t="e">
        <f>'Activos Consolidados'!#REF!</f>
        <v>#REF!</v>
      </c>
      <c r="H487" s="85" t="e">
        <f>'Activos Consolidados'!#REF!</f>
        <v>#REF!</v>
      </c>
      <c r="I487" s="85" t="e">
        <f>'Activos Consolidados'!#REF!</f>
        <v>#REF!</v>
      </c>
      <c r="J487" s="85" t="e">
        <f>'Activos Consolidados'!#REF!</f>
        <v>#REF!</v>
      </c>
      <c r="K487" s="85" t="e">
        <f>'Activos Consolidados'!#REF!</f>
        <v>#REF!</v>
      </c>
      <c r="L487" s="85" t="e">
        <f>'Activos Consolidados'!#REF!</f>
        <v>#REF!</v>
      </c>
      <c r="M487" s="85" t="e">
        <f>'Activos Consolidados'!#REF!</f>
        <v>#REF!</v>
      </c>
      <c r="N487" s="84" t="e">
        <f>IF('Activos Consolidados'!#REF!="","",'Activos Consolidados'!#REF!)</f>
        <v>#REF!</v>
      </c>
      <c r="O487" s="161" t="e">
        <f>'Activos Consolidados'!#REF!</f>
        <v>#REF!</v>
      </c>
      <c r="P487" t="e">
        <f>'Activos Consolidados'!#REF!</f>
        <v>#REF!</v>
      </c>
    </row>
    <row r="488" spans="1:16" hidden="1" x14ac:dyDescent="0.25">
      <c r="A488" s="85" t="e">
        <f>'Activos Consolidados'!#REF!</f>
        <v>#REF!</v>
      </c>
      <c r="B488" s="85" t="e">
        <f>'Activos Consolidados'!#REF!</f>
        <v>#REF!</v>
      </c>
      <c r="C488" s="85" t="e">
        <f>'Activos Consolidados'!#REF!</f>
        <v>#REF!</v>
      </c>
      <c r="D488" s="85" t="e">
        <f>'Activos Consolidados'!#REF!</f>
        <v>#REF!</v>
      </c>
      <c r="E488" s="85" t="e">
        <f>'Activos Consolidados'!#REF!</f>
        <v>#REF!</v>
      </c>
      <c r="F488" s="86" t="e">
        <f>IF('Activos Consolidados'!#REF!="","",'Activos Consolidados'!#REF!)</f>
        <v>#REF!</v>
      </c>
      <c r="G488" s="85" t="e">
        <f>'Activos Consolidados'!#REF!</f>
        <v>#REF!</v>
      </c>
      <c r="H488" s="85" t="e">
        <f>'Activos Consolidados'!#REF!</f>
        <v>#REF!</v>
      </c>
      <c r="I488" s="85" t="e">
        <f>'Activos Consolidados'!#REF!</f>
        <v>#REF!</v>
      </c>
      <c r="J488" s="85" t="e">
        <f>'Activos Consolidados'!#REF!</f>
        <v>#REF!</v>
      </c>
      <c r="K488" s="85" t="e">
        <f>'Activos Consolidados'!#REF!</f>
        <v>#REF!</v>
      </c>
      <c r="L488" s="85" t="e">
        <f>'Activos Consolidados'!#REF!</f>
        <v>#REF!</v>
      </c>
      <c r="M488" s="85" t="e">
        <f>'Activos Consolidados'!#REF!</f>
        <v>#REF!</v>
      </c>
      <c r="N488" s="84" t="e">
        <f>IF('Activos Consolidados'!#REF!="","",'Activos Consolidados'!#REF!)</f>
        <v>#REF!</v>
      </c>
      <c r="O488" s="161" t="e">
        <f>'Activos Consolidados'!#REF!</f>
        <v>#REF!</v>
      </c>
      <c r="P488" t="e">
        <f>'Activos Consolidados'!#REF!</f>
        <v>#REF!</v>
      </c>
    </row>
    <row r="489" spans="1:16" hidden="1" x14ac:dyDescent="0.25">
      <c r="A489" s="85" t="e">
        <f>'Activos Consolidados'!#REF!</f>
        <v>#REF!</v>
      </c>
      <c r="B489" s="85" t="e">
        <f>'Activos Consolidados'!#REF!</f>
        <v>#REF!</v>
      </c>
      <c r="C489" s="85" t="e">
        <f>'Activos Consolidados'!#REF!</f>
        <v>#REF!</v>
      </c>
      <c r="D489" s="85" t="e">
        <f>'Activos Consolidados'!#REF!</f>
        <v>#REF!</v>
      </c>
      <c r="E489" s="85" t="e">
        <f>'Activos Consolidados'!#REF!</f>
        <v>#REF!</v>
      </c>
      <c r="F489" s="86" t="e">
        <f>IF('Activos Consolidados'!#REF!="","",'Activos Consolidados'!#REF!)</f>
        <v>#REF!</v>
      </c>
      <c r="G489" s="85" t="e">
        <f>'Activos Consolidados'!#REF!</f>
        <v>#REF!</v>
      </c>
      <c r="H489" s="85" t="e">
        <f>'Activos Consolidados'!#REF!</f>
        <v>#REF!</v>
      </c>
      <c r="I489" s="85" t="e">
        <f>'Activos Consolidados'!#REF!</f>
        <v>#REF!</v>
      </c>
      <c r="J489" s="85" t="e">
        <f>'Activos Consolidados'!#REF!</f>
        <v>#REF!</v>
      </c>
      <c r="K489" s="85" t="e">
        <f>'Activos Consolidados'!#REF!</f>
        <v>#REF!</v>
      </c>
      <c r="L489" s="85" t="e">
        <f>'Activos Consolidados'!#REF!</f>
        <v>#REF!</v>
      </c>
      <c r="M489" s="85" t="e">
        <f>'Activos Consolidados'!#REF!</f>
        <v>#REF!</v>
      </c>
      <c r="N489" s="84" t="e">
        <f>IF('Activos Consolidados'!#REF!="","",'Activos Consolidados'!#REF!)</f>
        <v>#REF!</v>
      </c>
      <c r="O489" s="161" t="e">
        <f>'Activos Consolidados'!#REF!</f>
        <v>#REF!</v>
      </c>
      <c r="P489" t="e">
        <f>'Activos Consolidados'!#REF!</f>
        <v>#REF!</v>
      </c>
    </row>
    <row r="490" spans="1:16" hidden="1" x14ac:dyDescent="0.25">
      <c r="A490" s="85" t="e">
        <f>'Activos Consolidados'!#REF!</f>
        <v>#REF!</v>
      </c>
      <c r="B490" s="85" t="e">
        <f>'Activos Consolidados'!#REF!</f>
        <v>#REF!</v>
      </c>
      <c r="C490" s="85" t="e">
        <f>'Activos Consolidados'!#REF!</f>
        <v>#REF!</v>
      </c>
      <c r="D490" s="85" t="e">
        <f>'Activos Consolidados'!#REF!</f>
        <v>#REF!</v>
      </c>
      <c r="E490" s="85" t="e">
        <f>'Activos Consolidados'!#REF!</f>
        <v>#REF!</v>
      </c>
      <c r="F490" s="86" t="e">
        <f>IF('Activos Consolidados'!#REF!="","",'Activos Consolidados'!#REF!)</f>
        <v>#REF!</v>
      </c>
      <c r="G490" s="85" t="e">
        <f>'Activos Consolidados'!#REF!</f>
        <v>#REF!</v>
      </c>
      <c r="H490" s="85" t="e">
        <f>'Activos Consolidados'!#REF!</f>
        <v>#REF!</v>
      </c>
      <c r="I490" s="85" t="e">
        <f>'Activos Consolidados'!#REF!</f>
        <v>#REF!</v>
      </c>
      <c r="J490" s="85" t="e">
        <f>'Activos Consolidados'!#REF!</f>
        <v>#REF!</v>
      </c>
      <c r="K490" s="85" t="e">
        <f>'Activos Consolidados'!#REF!</f>
        <v>#REF!</v>
      </c>
      <c r="L490" s="85" t="e">
        <f>'Activos Consolidados'!#REF!</f>
        <v>#REF!</v>
      </c>
      <c r="M490" s="85" t="e">
        <f>'Activos Consolidados'!#REF!</f>
        <v>#REF!</v>
      </c>
      <c r="N490" s="84" t="e">
        <f>IF('Activos Consolidados'!#REF!="","",'Activos Consolidados'!#REF!)</f>
        <v>#REF!</v>
      </c>
      <c r="O490" s="161" t="e">
        <f>'Activos Consolidados'!#REF!</f>
        <v>#REF!</v>
      </c>
      <c r="P490" t="e">
        <f>'Activos Consolidados'!#REF!</f>
        <v>#REF!</v>
      </c>
    </row>
    <row r="491" spans="1:16" hidden="1" x14ac:dyDescent="0.25">
      <c r="A491" s="85" t="e">
        <f>'Activos Consolidados'!#REF!</f>
        <v>#REF!</v>
      </c>
      <c r="B491" s="85" t="e">
        <f>'Activos Consolidados'!#REF!</f>
        <v>#REF!</v>
      </c>
      <c r="C491" s="85" t="e">
        <f>'Activos Consolidados'!#REF!</f>
        <v>#REF!</v>
      </c>
      <c r="D491" s="85" t="e">
        <f>'Activos Consolidados'!#REF!</f>
        <v>#REF!</v>
      </c>
      <c r="E491" s="85" t="e">
        <f>'Activos Consolidados'!#REF!</f>
        <v>#REF!</v>
      </c>
      <c r="F491" s="86" t="e">
        <f>IF('Activos Consolidados'!#REF!="","",'Activos Consolidados'!#REF!)</f>
        <v>#REF!</v>
      </c>
      <c r="G491" s="85" t="e">
        <f>'Activos Consolidados'!#REF!</f>
        <v>#REF!</v>
      </c>
      <c r="H491" s="85" t="e">
        <f>'Activos Consolidados'!#REF!</f>
        <v>#REF!</v>
      </c>
      <c r="I491" s="85" t="e">
        <f>'Activos Consolidados'!#REF!</f>
        <v>#REF!</v>
      </c>
      <c r="J491" s="85" t="e">
        <f>'Activos Consolidados'!#REF!</f>
        <v>#REF!</v>
      </c>
      <c r="K491" s="85" t="e">
        <f>'Activos Consolidados'!#REF!</f>
        <v>#REF!</v>
      </c>
      <c r="L491" s="85" t="e">
        <f>'Activos Consolidados'!#REF!</f>
        <v>#REF!</v>
      </c>
      <c r="M491" s="85" t="e">
        <f>'Activos Consolidados'!#REF!</f>
        <v>#REF!</v>
      </c>
      <c r="N491" s="84" t="e">
        <f>IF('Activos Consolidados'!#REF!="","",'Activos Consolidados'!#REF!)</f>
        <v>#REF!</v>
      </c>
      <c r="O491" s="161" t="e">
        <f>'Activos Consolidados'!#REF!</f>
        <v>#REF!</v>
      </c>
      <c r="P491" t="e">
        <f>'Activos Consolidados'!#REF!</f>
        <v>#REF!</v>
      </c>
    </row>
    <row r="492" spans="1:16" hidden="1" x14ac:dyDescent="0.25">
      <c r="A492" s="85" t="e">
        <f>'Activos Consolidados'!#REF!</f>
        <v>#REF!</v>
      </c>
      <c r="B492" s="85" t="e">
        <f>'Activos Consolidados'!#REF!</f>
        <v>#REF!</v>
      </c>
      <c r="C492" s="85" t="e">
        <f>'Activos Consolidados'!#REF!</f>
        <v>#REF!</v>
      </c>
      <c r="D492" s="85" t="e">
        <f>'Activos Consolidados'!#REF!</f>
        <v>#REF!</v>
      </c>
      <c r="E492" s="85" t="e">
        <f>'Activos Consolidados'!#REF!</f>
        <v>#REF!</v>
      </c>
      <c r="F492" s="86" t="e">
        <f>IF('Activos Consolidados'!#REF!="","",'Activos Consolidados'!#REF!)</f>
        <v>#REF!</v>
      </c>
      <c r="G492" s="85" t="e">
        <f>'Activos Consolidados'!#REF!</f>
        <v>#REF!</v>
      </c>
      <c r="H492" s="85" t="e">
        <f>'Activos Consolidados'!#REF!</f>
        <v>#REF!</v>
      </c>
      <c r="I492" s="85" t="e">
        <f>'Activos Consolidados'!#REF!</f>
        <v>#REF!</v>
      </c>
      <c r="J492" s="85" t="e">
        <f>'Activos Consolidados'!#REF!</f>
        <v>#REF!</v>
      </c>
      <c r="K492" s="85" t="e">
        <f>'Activos Consolidados'!#REF!</f>
        <v>#REF!</v>
      </c>
      <c r="L492" s="85" t="e">
        <f>'Activos Consolidados'!#REF!</f>
        <v>#REF!</v>
      </c>
      <c r="M492" s="85" t="e">
        <f>'Activos Consolidados'!#REF!</f>
        <v>#REF!</v>
      </c>
      <c r="N492" s="84" t="e">
        <f>IF('Activos Consolidados'!#REF!="","",'Activos Consolidados'!#REF!)</f>
        <v>#REF!</v>
      </c>
      <c r="O492" s="161" t="e">
        <f>'Activos Consolidados'!#REF!</f>
        <v>#REF!</v>
      </c>
      <c r="P492" t="e">
        <f>'Activos Consolidados'!#REF!</f>
        <v>#REF!</v>
      </c>
    </row>
    <row r="493" spans="1:16" hidden="1" x14ac:dyDescent="0.25">
      <c r="A493" s="85" t="e">
        <f>'Activos Consolidados'!#REF!</f>
        <v>#REF!</v>
      </c>
      <c r="B493" s="85" t="e">
        <f>'Activos Consolidados'!#REF!</f>
        <v>#REF!</v>
      </c>
      <c r="C493" s="85" t="e">
        <f>'Activos Consolidados'!#REF!</f>
        <v>#REF!</v>
      </c>
      <c r="D493" s="85" t="e">
        <f>'Activos Consolidados'!#REF!</f>
        <v>#REF!</v>
      </c>
      <c r="E493" s="85" t="e">
        <f>'Activos Consolidados'!#REF!</f>
        <v>#REF!</v>
      </c>
      <c r="F493" s="86" t="e">
        <f>IF('Activos Consolidados'!#REF!="","",'Activos Consolidados'!#REF!)</f>
        <v>#REF!</v>
      </c>
      <c r="G493" s="85" t="e">
        <f>'Activos Consolidados'!#REF!</f>
        <v>#REF!</v>
      </c>
      <c r="H493" s="85" t="e">
        <f>'Activos Consolidados'!#REF!</f>
        <v>#REF!</v>
      </c>
      <c r="I493" s="85" t="e">
        <f>'Activos Consolidados'!#REF!</f>
        <v>#REF!</v>
      </c>
      <c r="J493" s="85" t="e">
        <f>'Activos Consolidados'!#REF!</f>
        <v>#REF!</v>
      </c>
      <c r="K493" s="85" t="e">
        <f>'Activos Consolidados'!#REF!</f>
        <v>#REF!</v>
      </c>
      <c r="L493" s="85" t="e">
        <f>'Activos Consolidados'!#REF!</f>
        <v>#REF!</v>
      </c>
      <c r="M493" s="85" t="e">
        <f>'Activos Consolidados'!#REF!</f>
        <v>#REF!</v>
      </c>
      <c r="N493" s="84" t="e">
        <f>IF('Activos Consolidados'!#REF!="","",'Activos Consolidados'!#REF!)</f>
        <v>#REF!</v>
      </c>
      <c r="O493" s="161" t="e">
        <f>'Activos Consolidados'!#REF!</f>
        <v>#REF!</v>
      </c>
      <c r="P493" t="e">
        <f>'Activos Consolidados'!#REF!</f>
        <v>#REF!</v>
      </c>
    </row>
    <row r="494" spans="1:16" ht="216.75" x14ac:dyDescent="0.25">
      <c r="A494" s="85" t="str">
        <f>'Activos Consolidados'!G211</f>
        <v>N/A</v>
      </c>
      <c r="B494" s="85" t="str">
        <f>'Activos Consolidados'!H211</f>
        <v>Plan Anual de Adquisiciones - PAA</v>
      </c>
      <c r="C494" s="85" t="str">
        <f>'Activos Consolidados'!I211</f>
        <v>Estimación de las necesidades contractuales de conformidad con los proyectos de inversión y funcionamiento aprobados para cada vigencia</v>
      </c>
      <c r="D494" s="85" t="str">
        <f>'Activos Consolidados'!J211</f>
        <v>CASTELLANO</v>
      </c>
      <c r="E494" s="85" t="str">
        <f>'Activos Consolidados'!K211</f>
        <v>ELECTRÓNICO</v>
      </c>
      <c r="F494" s="86">
        <f>IF('Activos Consolidados'!P211="","",'Activos Consolidados'!P211)</f>
        <v>40980</v>
      </c>
      <c r="G494" s="85" t="str">
        <f>'Activos Consolidados'!R211</f>
        <v>SECRETARÍA GENERAL
GESTIÓN CONTRACTUAL</v>
      </c>
      <c r="H494" s="85" t="str">
        <f>'Activos Consolidados'!S211</f>
        <v>GESTIÓN CONTRACTUAL
RECURSOS FÍSICOS</v>
      </c>
      <c r="I494" s="85" t="str">
        <f>'Activos Consolidados'!AN211</f>
        <v>1) INFORMACIÓN PÚBLICA</v>
      </c>
      <c r="J494" s="85" t="str">
        <f>'Activos Consolidados'!AO211</f>
        <v>LEY 527 ARTÍCULO 27 Y 28
ARTÍCULO  27. "TODAS LAS PERSONAS TIENEN DERECHO A CONSULTAR LOS DOCUMENTOS DE ARCHIVOS PÚBLICOS Y A QUE SE LES EXPIDA COPIA DE LOS MISMOS, SIEMPRE QUE DICHOS DOCUMENTOS NO TENGAN CARÁCTER RESERVADO CONFORME A LA CONSTITUCIÓN O A LA LEY."</v>
      </c>
      <c r="K494" s="85" t="str">
        <f>'Activos Consolidados'!AP211</f>
        <v>LEY 527 ARTÍCULO 27 Y 28
ARTÍCULO  27. "TODAS LAS PERSONAS TIENEN DERECHO A CONSULTAR LOS DOCUMENTOS DE ARCHIVOS PÚBLICOS Y A QUE SE LES EXPIDA COPIA DE LOS MISMOS, SIEMPRE QUE DICHOS DOCUMENTOS NO TENGAN CARÁCTER RESERVADO CONFORME A LA CONSTITUCIÓN O A LA LEY."</v>
      </c>
      <c r="L494" s="85" t="str">
        <f>'Activos Consolidados'!AQ211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94" s="85" t="str">
        <f>'Activos Consolidados'!Z211</f>
        <v>NO APLICA</v>
      </c>
      <c r="N494" s="84">
        <f>IF('Activos Consolidados'!AC211="","",'Activos Consolidados'!AC211)</f>
        <v>45266</v>
      </c>
      <c r="O494" s="161">
        <f>'Activos Consolidados'!AA211</f>
        <v>45657</v>
      </c>
      <c r="P494" t="str">
        <f>'Activos Consolidados'!F211</f>
        <v>INFORMACIÓN</v>
      </c>
    </row>
    <row r="495" spans="1:16" ht="76.5" x14ac:dyDescent="0.25">
      <c r="A495" s="85" t="str">
        <f>'Activos Consolidados'!G212</f>
        <v>N/A</v>
      </c>
      <c r="B495" s="85" t="str">
        <f>'Activos Consolidados'!H212</f>
        <v>HOJAS DE VIDA SIGEP - DAFP</v>
      </c>
      <c r="C495" s="85" t="str">
        <f>'Activos Consolidados'!I212</f>
        <v>Información de la Hoja de Vida de los Colaboradores que se vinculan bajo la modalidad de contratos de prestación de servicios profesionales o de apoyo a la gestión</v>
      </c>
      <c r="D495" s="85" t="str">
        <f>'Activos Consolidados'!J212</f>
        <v>CASTELLANO</v>
      </c>
      <c r="E495" s="85" t="str">
        <f>'Activos Consolidados'!K212</f>
        <v>ELECTRÓNICO</v>
      </c>
      <c r="F495" s="86">
        <f>IF('Activos Consolidados'!P212="","",'Activos Consolidados'!P212)</f>
        <v>40980</v>
      </c>
      <c r="G495" s="85" t="str">
        <f>'Activos Consolidados'!R212</f>
        <v>SECRETARÍA GENERAL
GESTIÓN CONTRACTUAL</v>
      </c>
      <c r="H495" s="85" t="str">
        <f>'Activos Consolidados'!S212</f>
        <v>CONTRATACIÓN</v>
      </c>
      <c r="I495" s="85" t="str">
        <f>'Activos Consolidados'!AN212</f>
        <v>2) INFORMACIÓN PÚBLICA CLASIFICADA</v>
      </c>
      <c r="J495" s="85" t="e">
        <f>'Activos Consolidados'!AO212</f>
        <v>#N/A</v>
      </c>
      <c r="K495" s="85" t="e">
        <f>'Activos Consolidados'!AP212</f>
        <v>#N/A</v>
      </c>
      <c r="L495" s="85" t="e">
        <f>'Activos Consolidados'!AQ212</f>
        <v>#N/A</v>
      </c>
      <c r="M495" s="85" t="str">
        <f>'Activos Consolidados'!Z212</f>
        <v>NO APLICA</v>
      </c>
      <c r="N495" s="84">
        <f>IF('Activos Consolidados'!AC212="","",'Activos Consolidados'!AC212)</f>
        <v>45266</v>
      </c>
      <c r="O495" s="161">
        <f>'Activos Consolidados'!AA212</f>
        <v>45657</v>
      </c>
      <c r="P495" t="str">
        <f>'Activos Consolidados'!F212</f>
        <v>INFORMACIÓN</v>
      </c>
    </row>
    <row r="496" spans="1:16" ht="216.75" hidden="1" x14ac:dyDescent="0.25">
      <c r="A496" s="85" t="str">
        <f>'Activos Consolidados'!G213</f>
        <v>N/A</v>
      </c>
      <c r="B496" s="85" t="str">
        <f>'Activos Consolidados'!H213</f>
        <v>Proceso de Gestión Contractual SECOP II (Contratos y Convenios)</v>
      </c>
      <c r="C496" s="85" t="str">
        <f>'Activos Consolidados'!I213</f>
        <v>Gestión que se realiza a través de la Plataforma transaccional del SECOP II para materializar las necesidades del PAA en las diversas tipologías de contratos de conformidad con las Modalidades de Selección de Contratistas, estas ultimas cumpliendo con las tres etapas contractuales definidas (precontractual - contractual y postcontractual).</v>
      </c>
      <c r="D496" s="85" t="str">
        <f>'Activos Consolidados'!J213</f>
        <v>CASTELLANO</v>
      </c>
      <c r="E496" s="85" t="str">
        <f>'Activos Consolidados'!K213</f>
        <v>ELECTRÓNICO</v>
      </c>
      <c r="F496" s="86">
        <f>IF('Activos Consolidados'!P213="","",'Activos Consolidados'!P213)</f>
        <v>40980</v>
      </c>
      <c r="G496" s="85" t="str">
        <f>'Activos Consolidados'!R213</f>
        <v>SECRETARÍA GENERAL
GESTIÓN CONTRACTUAL</v>
      </c>
      <c r="H496" s="85" t="str">
        <f>'Activos Consolidados'!S213</f>
        <v>CONTRATACIÓN</v>
      </c>
      <c r="I496" s="85" t="str">
        <f>'Activos Consolidados'!AN213</f>
        <v>1) INFORMACIÓN PÚBLICA</v>
      </c>
      <c r="J496" s="85" t="str">
        <f>'Activos Consolidados'!AO213</f>
        <v>LEY 527 ARTÍCULO 27 Y 28
ARTÍCULO  27. "TODAS LAS PERSONAS TIENEN DERECHO A CONSULTAR LOS DOCUMENTOS DE ARCHIVOS PÚBLICOS Y A QUE SE LES EXPIDA COPIA DE LOS MISMOS, SIEMPRE QUE DICHOS DOCUMENTOS NO TENGAN CARÁCTER RESERVADO CONFORME A LA CONSTITUCIÓN O A LA LEY."</v>
      </c>
      <c r="K496" s="85" t="str">
        <f>'Activos Consolidados'!AP213</f>
        <v>LEY 527 ARTÍCULO 27 Y 28
ARTÍCULO  27. "TODAS LAS PERSONAS TIENEN DERECHO A CONSULTAR LOS DOCUMENTOS DE ARCHIVOS PÚBLICOS Y A QUE SE LES EXPIDA COPIA DE LOS MISMOS, SIEMPRE QUE DICHOS DOCUMENTOS NO TENGAN CARÁCTER RESERVADO CONFORME A LA CONSTITUCIÓN O A LA LEY."</v>
      </c>
      <c r="L496" s="85" t="str">
        <f>'Activos Consolidados'!AQ213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96" s="85" t="str">
        <f>'Activos Consolidados'!Z213</f>
        <v>NO APLICA</v>
      </c>
      <c r="N496" s="84">
        <f>IF('Activos Consolidados'!AC213="","",'Activos Consolidados'!AC213)</f>
        <v>45266</v>
      </c>
      <c r="O496" s="161">
        <f>'Activos Consolidados'!AA213</f>
        <v>45657</v>
      </c>
      <c r="P496" t="str">
        <f>'Activos Consolidados'!F213</f>
        <v>SERVICIOS</v>
      </c>
    </row>
    <row r="497" spans="1:16" ht="216.75" x14ac:dyDescent="0.25">
      <c r="A497" s="85" t="str">
        <f>'Activos Consolidados'!G214</f>
        <v>N/A</v>
      </c>
      <c r="B497" s="85" t="str">
        <f>'Activos Consolidados'!H214</f>
        <v>Riesgos e Indicadores</v>
      </c>
      <c r="C497" s="85" t="str">
        <f>'Activos Consolidados'!I214</f>
        <v xml:space="preserve">Herramientas de información que apoyan el proceso para la debida toma de decisiones y seguimiento del proceso. </v>
      </c>
      <c r="D497" s="85" t="str">
        <f>'Activos Consolidados'!J214</f>
        <v>CASTELLANO</v>
      </c>
      <c r="E497" s="85" t="str">
        <f>'Activos Consolidados'!K214</f>
        <v>ELECTRÓNICO</v>
      </c>
      <c r="F497" s="86">
        <f>IF('Activos Consolidados'!P214="","",'Activos Consolidados'!P214)</f>
        <v>40980</v>
      </c>
      <c r="G497" s="85" t="str">
        <f>'Activos Consolidados'!R214</f>
        <v>SECRETARÍA GENERAL
GESTIÓN CONTRACTUAL</v>
      </c>
      <c r="H497" s="85" t="str">
        <f>'Activos Consolidados'!S214</f>
        <v>CONTRATACIÓN
PLANEACIÓN</v>
      </c>
      <c r="I497" s="85" t="str">
        <f>'Activos Consolidados'!AN214</f>
        <v>1) INFORMACIÓN PÚBLICA</v>
      </c>
      <c r="J497" s="85" t="str">
        <f>'Activos Consolidados'!AO214</f>
        <v>LEY 527 ARTÍCULO 27 Y 28
ARTÍCULO  27. "TODAS LAS PERSONAS TIENEN DERECHO A CONSULTAR LOS DOCUMENTOS DE ARCHIVOS PÚBLICOS Y A QUE SE LES EXPIDA COPIA DE LOS MISMOS, SIEMPRE QUE DICHOS DOCUMENTOS NO TENGAN CARÁCTER RESERVADO CONFORME A LA CONSTITUCIÓN O A LA LEY."</v>
      </c>
      <c r="K497" s="85" t="str">
        <f>'Activos Consolidados'!AP214</f>
        <v>LEY 527 ARTÍCULO 27 Y 28
ARTÍCULO  27. "TODAS LAS PERSONAS TIENEN DERECHO A CONSULTAR LOS DOCUMENTOS DE ARCHIVOS PÚBLICOS Y A QUE SE LES EXPIDA COPIA DE LOS MISMOS, SIEMPRE QUE DICHOS DOCUMENTOS NO TENGAN CARÁCTER RESERVADO CONFORME A LA CONSTITUCIÓN O A LA LEY."</v>
      </c>
      <c r="L497" s="85" t="str">
        <f>'Activos Consolidados'!AQ214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97" s="85" t="str">
        <f>'Activos Consolidados'!Z214</f>
        <v>NO APLICA</v>
      </c>
      <c r="N497" s="84">
        <f>IF('Activos Consolidados'!AC214="","",'Activos Consolidados'!AC214)</f>
        <v>45266</v>
      </c>
      <c r="O497" s="161">
        <f>'Activos Consolidados'!AA214</f>
        <v>45657</v>
      </c>
      <c r="P497" t="str">
        <f>'Activos Consolidados'!F214</f>
        <v>INFORMACIÓN</v>
      </c>
    </row>
    <row r="498" spans="1:16" ht="51" x14ac:dyDescent="0.25">
      <c r="A498" s="85" t="str">
        <f>'Activos Consolidados'!G215</f>
        <v>N/A</v>
      </c>
      <c r="B498" s="85" t="str">
        <f>'Activos Consolidados'!H215</f>
        <v>INFORMES - SIRECI 
(Sistema de Rendición de Cuentas e Informes)</v>
      </c>
      <c r="C498" s="85" t="str">
        <f>'Activos Consolidados'!I215</f>
        <v xml:space="preserve">Reportar información de los colaboradores que se vinculan bajo las diferentes modalidades de contratación. </v>
      </c>
      <c r="D498" s="85" t="str">
        <f>'Activos Consolidados'!J215</f>
        <v>CASTELLANO</v>
      </c>
      <c r="E498" s="85" t="str">
        <f>'Activos Consolidados'!K215</f>
        <v>ELECTRÓNICO</v>
      </c>
      <c r="F498" s="86">
        <f>IF('Activos Consolidados'!P215="","",'Activos Consolidados'!P215)</f>
        <v>40980</v>
      </c>
      <c r="G498" s="85" t="str">
        <f>'Activos Consolidados'!R215</f>
        <v>SECRETARÍA GENERAL
GESTIÓN CONTRACTUAL</v>
      </c>
      <c r="H498" s="85" t="str">
        <f>'Activos Consolidados'!S215</f>
        <v xml:space="preserve">CONTRATACIÓN
CONTROL INTERNO </v>
      </c>
      <c r="I498" s="85" t="str">
        <f>'Activos Consolidados'!AN215</f>
        <v>2) INFORMACIÓN PÚBLICA CLASIFICADA</v>
      </c>
      <c r="J498" s="85" t="e">
        <f>'Activos Consolidados'!AO215</f>
        <v>#N/A</v>
      </c>
      <c r="K498" s="85" t="e">
        <f>'Activos Consolidados'!AP215</f>
        <v>#N/A</v>
      </c>
      <c r="L498" s="85" t="e">
        <f>'Activos Consolidados'!AQ215</f>
        <v>#N/A</v>
      </c>
      <c r="M498" s="85" t="str">
        <f>'Activos Consolidados'!Z215</f>
        <v>NO APLICA</v>
      </c>
      <c r="N498" s="84">
        <f>IF('Activos Consolidados'!AC215="","",'Activos Consolidados'!AC215)</f>
        <v>45266</v>
      </c>
      <c r="O498" s="161">
        <f>'Activos Consolidados'!AA215</f>
        <v>45657</v>
      </c>
      <c r="P498" t="str">
        <f>'Activos Consolidados'!F215</f>
        <v>INFORMACIÓN</v>
      </c>
    </row>
    <row r="499" spans="1:16" ht="89.25" x14ac:dyDescent="0.25">
      <c r="A499" s="85" t="str">
        <f>'Activos Consolidados'!G216</f>
        <v>N/A</v>
      </c>
      <c r="B499" s="85" t="str">
        <f>'Activos Consolidados'!H216</f>
        <v>Planes de mejoramiento (Acciones Preventivas, Correctivas y de Mejora)</v>
      </c>
      <c r="C499" s="85" t="str">
        <f>'Activos Consolidados'!I216</f>
        <v>Acciones que permiten a la administración corregir, ajustar, modificar o actualizar procesos, procedimientos, formatos o manuales, de los procesos transversales y misionales de la Entidad publica.</v>
      </c>
      <c r="D499" s="85" t="str">
        <f>'Activos Consolidados'!J216</f>
        <v>CASTELLANO</v>
      </c>
      <c r="E499" s="85" t="str">
        <f>'Activos Consolidados'!K216</f>
        <v>ELECTRÓNICO</v>
      </c>
      <c r="F499" s="86">
        <f>IF('Activos Consolidados'!P216="","",'Activos Consolidados'!P216)</f>
        <v>43494</v>
      </c>
      <c r="G499" s="85" t="str">
        <f>'Activos Consolidados'!R216</f>
        <v>SECRETARÍA GENERAL
GESTIÓN CONTRACTUAL</v>
      </c>
      <c r="H499" s="85" t="str">
        <f>'Activos Consolidados'!S216</f>
        <v>CONTRATACIÓN</v>
      </c>
      <c r="I499" s="85" t="str">
        <f>'Activos Consolidados'!AN216</f>
        <v>2) INFORMACIÓN PÚBLICA CLASIFICADA</v>
      </c>
      <c r="J499" s="85" t="e">
        <f>'Activos Consolidados'!AO216</f>
        <v>#N/A</v>
      </c>
      <c r="K499" s="85" t="e">
        <f>'Activos Consolidados'!AP216</f>
        <v>#N/A</v>
      </c>
      <c r="L499" s="85" t="e">
        <f>'Activos Consolidados'!AQ216</f>
        <v>#N/A</v>
      </c>
      <c r="M499" s="85" t="str">
        <f>'Activos Consolidados'!Z216</f>
        <v>NO APLICA</v>
      </c>
      <c r="N499" s="84">
        <f>IF('Activos Consolidados'!AC216="","",'Activos Consolidados'!AC216)</f>
        <v>45266</v>
      </c>
      <c r="O499" s="161">
        <f>'Activos Consolidados'!AA216</f>
        <v>45657</v>
      </c>
      <c r="P499" t="str">
        <f>'Activos Consolidados'!F216</f>
        <v>INFORMACIÓN</v>
      </c>
    </row>
    <row r="500" spans="1:16" ht="63.75" hidden="1" x14ac:dyDescent="0.25">
      <c r="A500" s="85" t="str">
        <f>'Activos Consolidados'!G217</f>
        <v>N/A</v>
      </c>
      <c r="B500" s="85" t="str">
        <f>'Activos Consolidados'!H217</f>
        <v xml:space="preserve">Solicitud de inexistencia o insuficiencia de personal en planta </v>
      </c>
      <c r="C500" s="85" t="str">
        <f>'Activos Consolidados'!I217</f>
        <v>Módulo en SEA que permite ejecutar la proyección y aprobación del documento de inexistencia de personal o insuficiencia de personal en planta.</v>
      </c>
      <c r="D500" s="85" t="str">
        <f>'Activos Consolidados'!J217</f>
        <v>CASTELLANO</v>
      </c>
      <c r="E500" s="85" t="str">
        <f>'Activos Consolidados'!K217</f>
        <v>ELECTRÓNICO</v>
      </c>
      <c r="F500" s="86" t="str">
        <f>IF('Activos Consolidados'!P217="","",'Activos Consolidados'!P217)</f>
        <v>N/A</v>
      </c>
      <c r="G500" s="85" t="str">
        <f>'Activos Consolidados'!R217</f>
        <v>DIRECCIÓN GENERAL</v>
      </c>
      <c r="H500" s="85" t="str">
        <f>'Activos Consolidados'!S217</f>
        <v>TALENTO HUMANO</v>
      </c>
      <c r="I500" s="85" t="str">
        <f>'Activos Consolidados'!AN217</f>
        <v>2) INFORMACIÓN PÚBLICA CLASIFICADA</v>
      </c>
      <c r="J500" s="85" t="e">
        <f>'Activos Consolidados'!AO217</f>
        <v>#N/A</v>
      </c>
      <c r="K500" s="85" t="e">
        <f>'Activos Consolidados'!AP217</f>
        <v>#N/A</v>
      </c>
      <c r="L500" s="85" t="e">
        <f>'Activos Consolidados'!AQ217</f>
        <v>#N/A</v>
      </c>
      <c r="M500" s="85" t="str">
        <f>'Activos Consolidados'!Z217</f>
        <v>NO APLICA</v>
      </c>
      <c r="N500" s="84">
        <f>IF('Activos Consolidados'!AC217="","",'Activos Consolidados'!AC217)</f>
        <v>45266</v>
      </c>
      <c r="O500" s="161">
        <f>'Activos Consolidados'!AA217</f>
        <v>45657</v>
      </c>
      <c r="P500" t="str">
        <f>'Activos Consolidados'!F217</f>
        <v>SOFTWARE</v>
      </c>
    </row>
    <row r="501" spans="1:16" x14ac:dyDescent="0.25">
      <c r="A501" s="85" t="e">
        <f>'Activos Consolidados'!#REF!</f>
        <v>#REF!</v>
      </c>
      <c r="B501" s="85" t="e">
        <f>'Activos Consolidados'!#REF!</f>
        <v>#REF!</v>
      </c>
      <c r="C501" s="85" t="e">
        <f>'Activos Consolidados'!#REF!</f>
        <v>#REF!</v>
      </c>
      <c r="D501" s="85" t="e">
        <f>'Activos Consolidados'!#REF!</f>
        <v>#REF!</v>
      </c>
      <c r="E501" s="85" t="e">
        <f>'Activos Consolidados'!#REF!</f>
        <v>#REF!</v>
      </c>
      <c r="F501" s="86" t="e">
        <f>IF('Activos Consolidados'!#REF!="","",'Activos Consolidados'!#REF!)</f>
        <v>#REF!</v>
      </c>
      <c r="G501" s="85" t="e">
        <f>'Activos Consolidados'!#REF!</f>
        <v>#REF!</v>
      </c>
      <c r="H501" s="85" t="e">
        <f>'Activos Consolidados'!#REF!</f>
        <v>#REF!</v>
      </c>
      <c r="I501" s="85" t="e">
        <f>'Activos Consolidados'!#REF!</f>
        <v>#REF!</v>
      </c>
      <c r="J501" s="85" t="e">
        <f>'Activos Consolidados'!#REF!</f>
        <v>#REF!</v>
      </c>
      <c r="K501" s="85" t="e">
        <f>'Activos Consolidados'!#REF!</f>
        <v>#REF!</v>
      </c>
      <c r="L501" s="85" t="e">
        <f>'Activos Consolidados'!#REF!</f>
        <v>#REF!</v>
      </c>
      <c r="M501" s="85" t="e">
        <f>'Activos Consolidados'!#REF!</f>
        <v>#REF!</v>
      </c>
      <c r="N501" s="84" t="e">
        <f>IF('Activos Consolidados'!#REF!="","",'Activos Consolidados'!#REF!)</f>
        <v>#REF!</v>
      </c>
      <c r="O501" s="161" t="e">
        <f>'Activos Consolidados'!#REF!</f>
        <v>#REF!</v>
      </c>
      <c r="P501" t="e">
        <f>'Activos Consolidados'!#REF!</f>
        <v>#REF!</v>
      </c>
    </row>
    <row r="502" spans="1:16" ht="76.5" hidden="1" x14ac:dyDescent="0.25">
      <c r="A502" s="85" t="str">
        <f>'Activos Consolidados'!G218</f>
        <v>N/A</v>
      </c>
      <c r="B502" s="85" t="str">
        <f>'Activos Consolidados'!H218</f>
        <v>Servidores Físicos</v>
      </c>
      <c r="C502" s="85" t="str">
        <f>'Activos Consolidados'!I218</f>
        <v xml:space="preserve">Hardware integrado a una red de nodos, basada en software que almacenan, distribuyen y suministra información requerida por los equipos clientes de la Entidad. </v>
      </c>
      <c r="D502" s="85" t="str">
        <f>'Activos Consolidados'!J218</f>
        <v>N/A</v>
      </c>
      <c r="E502" s="85" t="str">
        <f>'Activos Consolidados'!K218</f>
        <v>FÍSICO</v>
      </c>
      <c r="F502" s="86">
        <f>IF('Activos Consolidados'!P218="","",'Activos Consolidados'!P218)</f>
        <v>41635</v>
      </c>
      <c r="G502" s="85" t="str">
        <f>'Activos Consolidados'!R218</f>
        <v>OFICINA DE TECNOLOGÍAS DE LA INFORMACIÓN Y COMUNICACIONES</v>
      </c>
      <c r="H502" s="85" t="str">
        <f>'Activos Consolidados'!S218</f>
        <v>SERVICIOS TECNOLÓGICOS</v>
      </c>
      <c r="I502" s="85" t="str">
        <f>'Activos Consolidados'!AN218</f>
        <v>3) INFORMACIÓN PÚBLICA RESERVADA</v>
      </c>
      <c r="J502" s="85" t="e">
        <f>'Activos Consolidados'!AO218</f>
        <v>#N/A</v>
      </c>
      <c r="K502" s="85" t="e">
        <f>'Activos Consolidados'!AP218</f>
        <v>#N/A</v>
      </c>
      <c r="L502" s="85" t="e">
        <f>'Activos Consolidados'!AQ218</f>
        <v>#N/A</v>
      </c>
      <c r="M502" s="85" t="str">
        <f>'Activos Consolidados'!Z218</f>
        <v>NO APLICA</v>
      </c>
      <c r="N502" s="84">
        <f>IF('Activos Consolidados'!AC218="","",'Activos Consolidados'!AC218)</f>
        <v>45270</v>
      </c>
      <c r="O502" s="161">
        <f>'Activos Consolidados'!AA218</f>
        <v>45657</v>
      </c>
      <c r="P502" t="str">
        <f>'Activos Consolidados'!F218</f>
        <v>HARDWARE</v>
      </c>
    </row>
    <row r="503" spans="1:16" ht="63.75" hidden="1" x14ac:dyDescent="0.25">
      <c r="A503" s="85" t="str">
        <f>'Activos Consolidados'!G219</f>
        <v>N/A</v>
      </c>
      <c r="B503" s="85" t="str">
        <f>'Activos Consolidados'!H219</f>
        <v>Servidores Virtuales</v>
      </c>
      <c r="C503" s="85" t="str">
        <f>'Activos Consolidados'!I219</f>
        <v>Simulación de un servidor físico en un entorno virtual. Allí se alojan los servicios críticos, los sistemas de información misionales, estratégicos y de apoyo</v>
      </c>
      <c r="D503" s="85" t="str">
        <f>'Activos Consolidados'!J219</f>
        <v>N/A</v>
      </c>
      <c r="E503" s="85" t="str">
        <f>'Activos Consolidados'!K219</f>
        <v>ELECTRÓNICO</v>
      </c>
      <c r="F503" s="86">
        <f>IF('Activos Consolidados'!P219="","",'Activos Consolidados'!P219)</f>
        <v>43826</v>
      </c>
      <c r="G503" s="85" t="str">
        <f>'Activos Consolidados'!R219</f>
        <v>OFICINA DE TECNOLOGÍAS DE LA INFORMACIÓN Y COMUNICACIONES</v>
      </c>
      <c r="H503" s="85" t="str">
        <f>'Activos Consolidados'!S219</f>
        <v>SERVICIOS TECNOLÓGICOS</v>
      </c>
      <c r="I503" s="85" t="str">
        <f>'Activos Consolidados'!AN219</f>
        <v>3) INFORMACIÓN PÚBLICA RESERVADA</v>
      </c>
      <c r="J503" s="85" t="e">
        <f>'Activos Consolidados'!AO219</f>
        <v>#N/A</v>
      </c>
      <c r="K503" s="85" t="e">
        <f>'Activos Consolidados'!AP219</f>
        <v>#N/A</v>
      </c>
      <c r="L503" s="85" t="e">
        <f>'Activos Consolidados'!AQ219</f>
        <v>#N/A</v>
      </c>
      <c r="M503" s="85" t="str">
        <f>'Activos Consolidados'!Z219</f>
        <v>NO APLICA</v>
      </c>
      <c r="N503" s="84">
        <f>IF('Activos Consolidados'!AC219="","",'Activos Consolidados'!AC219)</f>
        <v>45270</v>
      </c>
      <c r="O503" s="161">
        <f>'Activos Consolidados'!AA219</f>
        <v>45657</v>
      </c>
      <c r="P503" t="str">
        <f>'Activos Consolidados'!F219</f>
        <v>SOFTWARE</v>
      </c>
    </row>
    <row r="504" spans="1:16" ht="25.5" hidden="1" x14ac:dyDescent="0.25">
      <c r="A504" s="85" t="str">
        <f>'Activos Consolidados'!G220</f>
        <v>N/A</v>
      </c>
      <c r="B504" s="85" t="str">
        <f>'Activos Consolidados'!H220</f>
        <v>Software de virtualización</v>
      </c>
      <c r="C504" s="85" t="str">
        <f>'Activos Consolidados'!I220</f>
        <v>Software necesario para la gestión de los servidores virtuales</v>
      </c>
      <c r="D504" s="85" t="str">
        <f>'Activos Consolidados'!J220</f>
        <v>CASTELLANO</v>
      </c>
      <c r="E504" s="85" t="str">
        <f>'Activos Consolidados'!K220</f>
        <v>ELECTRÓNICO</v>
      </c>
      <c r="F504" s="86">
        <f>IF('Activos Consolidados'!P220="","",'Activos Consolidados'!P220)</f>
        <v>43826</v>
      </c>
      <c r="G504" s="85" t="str">
        <f>'Activos Consolidados'!R220</f>
        <v>OFICINA DE TECNOLOGÍAS DE LA INFORMACIÓN Y COMUNICACIONES</v>
      </c>
      <c r="H504" s="85" t="str">
        <f>'Activos Consolidados'!S220</f>
        <v>SERVICIOS TECNOLÓGICOS</v>
      </c>
      <c r="I504" s="85" t="str">
        <f>'Activos Consolidados'!AN220</f>
        <v>3) INFORMACIÓN PÚBLICA RESERVADA</v>
      </c>
      <c r="J504" s="85" t="e">
        <f>'Activos Consolidados'!AO220</f>
        <v>#N/A</v>
      </c>
      <c r="K504" s="85" t="e">
        <f>'Activos Consolidados'!AP220</f>
        <v>#N/A</v>
      </c>
      <c r="L504" s="85" t="e">
        <f>'Activos Consolidados'!AQ220</f>
        <v>#N/A</v>
      </c>
      <c r="M504" s="85" t="str">
        <f>'Activos Consolidados'!Z220</f>
        <v>NO APLICA</v>
      </c>
      <c r="N504" s="84">
        <f>IF('Activos Consolidados'!AC220="","",'Activos Consolidados'!AC220)</f>
        <v>45270</v>
      </c>
      <c r="O504" s="161">
        <f>'Activos Consolidados'!AA220</f>
        <v>45657</v>
      </c>
      <c r="P504" t="str">
        <f>'Activos Consolidados'!F220</f>
        <v>SOFTWARE</v>
      </c>
    </row>
    <row r="505" spans="1:16" ht="127.5" hidden="1" x14ac:dyDescent="0.25">
      <c r="A505" s="85" t="str">
        <f>'Activos Consolidados'!G221</f>
        <v>N/A</v>
      </c>
      <c r="B505" s="85" t="str">
        <f>'Activos Consolidados'!H221</f>
        <v>Software de equipos de usuario final</v>
      </c>
      <c r="C505" s="85" t="str">
        <f>'Activos Consolidados'!I221</f>
        <v>Software requerido para que los funcionarios y colaboradores accedan a los sistemas de información, repositorios y servicios de herramientas colaborativas y correo electrónico, a través de los equipos de usuario final (portátiles, equipos de escritorio, estaciones de trabajo, etc)</v>
      </c>
      <c r="D505" s="85" t="str">
        <f>'Activos Consolidados'!J221</f>
        <v>N/A</v>
      </c>
      <c r="E505" s="85" t="str">
        <f>'Activos Consolidados'!K221</f>
        <v>ELECTRÓNICO</v>
      </c>
      <c r="F505" s="86">
        <f>IF('Activos Consolidados'!P221="","",'Activos Consolidados'!P221)</f>
        <v>40850</v>
      </c>
      <c r="G505" s="85" t="str">
        <f>'Activos Consolidados'!R221</f>
        <v>OFICINA DE TECNOLOGÍAS DE LA INFORMACIÓN Y COMUNICACIONES</v>
      </c>
      <c r="H505" s="85" t="str">
        <f>'Activos Consolidados'!S221</f>
        <v>SERVICIOS TECNOLÓGICOS</v>
      </c>
      <c r="I505" s="85" t="str">
        <f>'Activos Consolidados'!AN221</f>
        <v>2) INFORMACIÓN PÚBLICA CLASIFICADA</v>
      </c>
      <c r="J505" s="85" t="e">
        <f>'Activos Consolidados'!AO221</f>
        <v>#N/A</v>
      </c>
      <c r="K505" s="85" t="e">
        <f>'Activos Consolidados'!AP221</f>
        <v>#N/A</v>
      </c>
      <c r="L505" s="85" t="e">
        <f>'Activos Consolidados'!AQ221</f>
        <v>#N/A</v>
      </c>
      <c r="M505" s="85" t="str">
        <f>'Activos Consolidados'!Z221</f>
        <v>NO APLICA</v>
      </c>
      <c r="N505" s="84">
        <f>IF('Activos Consolidados'!AC221="","",'Activos Consolidados'!AC221)</f>
        <v>45270</v>
      </c>
      <c r="O505" s="161">
        <f>'Activos Consolidados'!AA221</f>
        <v>45657</v>
      </c>
      <c r="P505" t="str">
        <f>'Activos Consolidados'!F221</f>
        <v>SOFTWARE</v>
      </c>
    </row>
    <row r="506" spans="1:16" ht="89.25" hidden="1" x14ac:dyDescent="0.25">
      <c r="A506" s="85" t="str">
        <f>'Activos Consolidados'!G222</f>
        <v>N/A</v>
      </c>
      <c r="B506" s="85" t="str">
        <f>'Activos Consolidados'!H222</f>
        <v>Equipos de Red y Conectividad</v>
      </c>
      <c r="C506" s="85" t="str">
        <f>'Activos Consolidados'!I222</f>
        <v>Dispositivos necesarios para la prestación de los servicios de red y conectividad a los usuarios de la entidad, dentro de los cuales se encuentran switches, Access point, controladora, firewall, cableado estructurado, entre otros.</v>
      </c>
      <c r="D506" s="85" t="str">
        <f>'Activos Consolidados'!J222</f>
        <v>N/A</v>
      </c>
      <c r="E506" s="85" t="str">
        <f>'Activos Consolidados'!K222</f>
        <v>FÍSICO</v>
      </c>
      <c r="F506" s="86">
        <f>IF('Activos Consolidados'!P222="","",'Activos Consolidados'!P222)</f>
        <v>40850</v>
      </c>
      <c r="G506" s="85" t="str">
        <f>'Activos Consolidados'!R222</f>
        <v>OFICINA DE TECNOLOGÍAS DE LA INFORMACIÓN Y COMUNICACIONES</v>
      </c>
      <c r="H506" s="85" t="str">
        <f>'Activos Consolidados'!S222</f>
        <v>SERVICIOS TECNOLÓGICOS</v>
      </c>
      <c r="I506" s="85" t="str">
        <f>'Activos Consolidados'!AN222</f>
        <v>3) INFORMACIÓN PÚBLICA RESERVADA</v>
      </c>
      <c r="J506" s="85" t="e">
        <f>'Activos Consolidados'!AO222</f>
        <v>#N/A</v>
      </c>
      <c r="K506" s="85" t="e">
        <f>'Activos Consolidados'!AP222</f>
        <v>#N/A</v>
      </c>
      <c r="L506" s="85" t="e">
        <f>'Activos Consolidados'!AQ222</f>
        <v>#N/A</v>
      </c>
      <c r="M506" s="85" t="str">
        <f>'Activos Consolidados'!Z222</f>
        <v>NO APLICA</v>
      </c>
      <c r="N506" s="84">
        <f>IF('Activos Consolidados'!AC222="","",'Activos Consolidados'!AC222)</f>
        <v>45270</v>
      </c>
      <c r="O506" s="161">
        <f>'Activos Consolidados'!AA222</f>
        <v>45657</v>
      </c>
      <c r="P506" t="str">
        <f>'Activos Consolidados'!F222</f>
        <v>HARDWARE</v>
      </c>
    </row>
    <row r="507" spans="1:16" ht="63.75" hidden="1" x14ac:dyDescent="0.25">
      <c r="A507" s="85" t="str">
        <f>'Activos Consolidados'!G223</f>
        <v>N/A</v>
      </c>
      <c r="B507" s="85" t="str">
        <f>'Activos Consolidados'!H223</f>
        <v>Sistema de respaldo eléctrico</v>
      </c>
      <c r="C507" s="85" t="str">
        <f>'Activos Consolidados'!I223</f>
        <v>UPS de la entidad, que garantiza la estabilidad en el fluido eléctrico para sostener la operación de la infraestructura crítica alojada en el Datacenter de la entidad.</v>
      </c>
      <c r="D507" s="85" t="str">
        <f>'Activos Consolidados'!J223</f>
        <v>N/A</v>
      </c>
      <c r="E507" s="85" t="str">
        <f>'Activos Consolidados'!K223</f>
        <v>FÍSICO</v>
      </c>
      <c r="F507" s="86" t="str">
        <f>IF('Activos Consolidados'!P223="","",'Activos Consolidados'!P223)</f>
        <v>N/A</v>
      </c>
      <c r="G507" s="85" t="str">
        <f>'Activos Consolidados'!R223</f>
        <v>OFICINA DE TECNOLOGÍAS DE LA INFORMACIÓN Y COMUNICACIONES</v>
      </c>
      <c r="H507" s="85" t="str">
        <f>'Activos Consolidados'!S223</f>
        <v>SERVICIOS TECNOLÓGICOS</v>
      </c>
      <c r="I507" s="85" t="str">
        <f>'Activos Consolidados'!AN223</f>
        <v>3) INFORMACIÓN PÚBLICA RESERVADA</v>
      </c>
      <c r="J507" s="85" t="e">
        <f>'Activos Consolidados'!AO223</f>
        <v>#N/A</v>
      </c>
      <c r="K507" s="85" t="e">
        <f>'Activos Consolidados'!AP223</f>
        <v>#N/A</v>
      </c>
      <c r="L507" s="85" t="e">
        <f>'Activos Consolidados'!AQ223</f>
        <v>#N/A</v>
      </c>
      <c r="M507" s="85" t="str">
        <f>'Activos Consolidados'!Z223</f>
        <v>NO APLICA</v>
      </c>
      <c r="N507" s="84">
        <f>IF('Activos Consolidados'!AC223="","",'Activos Consolidados'!AC223)</f>
        <v>45270</v>
      </c>
      <c r="O507" s="161">
        <f>'Activos Consolidados'!AA223</f>
        <v>45657</v>
      </c>
      <c r="P507" t="str">
        <f>'Activos Consolidados'!F223</f>
        <v>HARDWARE</v>
      </c>
    </row>
    <row r="508" spans="1:16" ht="76.5" hidden="1" x14ac:dyDescent="0.25">
      <c r="A508" s="85" t="str">
        <f>'Activos Consolidados'!G224</f>
        <v>N/A</v>
      </c>
      <c r="B508" s="85" t="str">
        <f>'Activos Consolidados'!H224</f>
        <v>Herramientas Colaborativas y Correo Electrónico</v>
      </c>
      <c r="C508" s="85" t="str">
        <f>'Activos Consolidados'!I224</f>
        <v>Servicio de correo electrónico corporativo y de herramientas como el teams, que permiten realizar actividades de forma colaborativa  a los usuarios de la entidad.</v>
      </c>
      <c r="D508" s="85" t="str">
        <f>'Activos Consolidados'!J224</f>
        <v>CASTELLANO</v>
      </c>
      <c r="E508" s="85" t="str">
        <f>'Activos Consolidados'!K224</f>
        <v>ELECTRÓNICO</v>
      </c>
      <c r="F508" s="86">
        <f>IF('Activos Consolidados'!P224="","",'Activos Consolidados'!P224)</f>
        <v>40850</v>
      </c>
      <c r="G508" s="85" t="str">
        <f>'Activos Consolidados'!R224</f>
        <v>OFICINA DE TECNOLOGÍAS DE LA INFORMACIÓN Y COMUNICACIONES</v>
      </c>
      <c r="H508" s="85" t="str">
        <f>'Activos Consolidados'!S224</f>
        <v>SERVICIOS TECNOLÓGICOS</v>
      </c>
      <c r="I508" s="85" t="str">
        <f>'Activos Consolidados'!AN224</f>
        <v>2) INFORMACIÓN PÚBLICA CLASIFICADA</v>
      </c>
      <c r="J508" s="85" t="e">
        <f>'Activos Consolidados'!AO224</f>
        <v>#N/A</v>
      </c>
      <c r="K508" s="85" t="e">
        <f>'Activos Consolidados'!AP224</f>
        <v>#N/A</v>
      </c>
      <c r="L508" s="85" t="e">
        <f>'Activos Consolidados'!AQ224</f>
        <v>#N/A</v>
      </c>
      <c r="M508" s="85" t="str">
        <f>'Activos Consolidados'!Z224</f>
        <v>NO APLICA</v>
      </c>
      <c r="N508" s="84">
        <f>IF('Activos Consolidados'!AC224="","",'Activos Consolidados'!AC224)</f>
        <v>45270</v>
      </c>
      <c r="O508" s="161">
        <f>'Activos Consolidados'!AA224</f>
        <v>45657</v>
      </c>
      <c r="P508" t="str">
        <f>'Activos Consolidados'!F224</f>
        <v>SERVICIOS</v>
      </c>
    </row>
    <row r="509" spans="1:16" ht="38.25" hidden="1" x14ac:dyDescent="0.25">
      <c r="A509" s="85" t="str">
        <f>'Activos Consolidados'!G225</f>
        <v>N/A</v>
      </c>
      <c r="B509" s="85" t="str">
        <f>'Activos Consolidados'!H225</f>
        <v>Gestión de Servidores</v>
      </c>
      <c r="C509" s="85" t="str">
        <f>'Activos Consolidados'!I225</f>
        <v>Servicio que permite la gestión de los servidores, tanto físicos como virtuales con que cuenta la entidad.</v>
      </c>
      <c r="D509" s="85" t="str">
        <f>'Activos Consolidados'!J225</f>
        <v>N/A</v>
      </c>
      <c r="E509" s="85" t="str">
        <f>'Activos Consolidados'!K225</f>
        <v>N/A</v>
      </c>
      <c r="F509" s="86">
        <f>IF('Activos Consolidados'!P225="","",'Activos Consolidados'!P225)</f>
        <v>41635</v>
      </c>
      <c r="G509" s="85" t="str">
        <f>'Activos Consolidados'!R225</f>
        <v>OFICINA DE TECNOLOGÍAS DE LA INFORMACIÓN Y COMUNICACIONES</v>
      </c>
      <c r="H509" s="85" t="str">
        <f>'Activos Consolidados'!S225</f>
        <v>SERVICIOS TECNOLÓGICOS</v>
      </c>
      <c r="I509" s="85" t="str">
        <f>'Activos Consolidados'!AN225</f>
        <v>3) INFORMACIÓN PÚBLICA RESERVADA</v>
      </c>
      <c r="J509" s="85" t="e">
        <f>'Activos Consolidados'!AO225</f>
        <v>#N/A</v>
      </c>
      <c r="K509" s="85" t="e">
        <f>'Activos Consolidados'!AP225</f>
        <v>#N/A</v>
      </c>
      <c r="L509" s="85" t="e">
        <f>'Activos Consolidados'!AQ225</f>
        <v>#N/A</v>
      </c>
      <c r="M509" s="85" t="str">
        <f>'Activos Consolidados'!Z225</f>
        <v>NO APLICA</v>
      </c>
      <c r="N509" s="84">
        <f>IF('Activos Consolidados'!AC225="","",'Activos Consolidados'!AC225)</f>
        <v>45270</v>
      </c>
      <c r="O509" s="161">
        <f>'Activos Consolidados'!AA225</f>
        <v>45657</v>
      </c>
      <c r="P509" t="str">
        <f>'Activos Consolidados'!F225</f>
        <v>SERVICIOS</v>
      </c>
    </row>
    <row r="510" spans="1:16" ht="89.25" hidden="1" x14ac:dyDescent="0.25">
      <c r="A510" s="85" t="str">
        <f>'Activos Consolidados'!G226</f>
        <v>N/A</v>
      </c>
      <c r="B510" s="85" t="str">
        <f>'Activos Consolidados'!H226</f>
        <v>Seguridad Perimetral</v>
      </c>
      <c r="C510" s="85" t="str">
        <f>'Activos Consolidados'!I226</f>
        <v>Servicio que gestiona los mecanismos de seguridad tecnológica de la entidad, en aras de mitigar los riesgos de accesos no autorizados a través de la infraestructura tecnológica de la UPRA.</v>
      </c>
      <c r="D510" s="85" t="str">
        <f>'Activos Consolidados'!J226</f>
        <v>N/A</v>
      </c>
      <c r="E510" s="85" t="str">
        <f>'Activos Consolidados'!K226</f>
        <v>FÍSICO</v>
      </c>
      <c r="F510" s="86">
        <f>IF('Activos Consolidados'!P226="","",'Activos Consolidados'!P226)</f>
        <v>41638</v>
      </c>
      <c r="G510" s="85" t="str">
        <f>'Activos Consolidados'!R226</f>
        <v>OFICINA DE TECNOLOGÍAS DE LA INFORMACIÓN Y COMUNICACIONES</v>
      </c>
      <c r="H510" s="85" t="str">
        <f>'Activos Consolidados'!S226</f>
        <v>SERVICIOS TECNOLÓGICOS</v>
      </c>
      <c r="I510" s="85" t="str">
        <f>'Activos Consolidados'!AN226</f>
        <v>3) INFORMACIÓN PÚBLICA RESERVADA</v>
      </c>
      <c r="J510" s="85" t="e">
        <f>'Activos Consolidados'!AO226</f>
        <v>#N/A</v>
      </c>
      <c r="K510" s="85" t="e">
        <f>'Activos Consolidados'!AP226</f>
        <v>#N/A</v>
      </c>
      <c r="L510" s="85" t="e">
        <f>'Activos Consolidados'!AQ226</f>
        <v>#N/A</v>
      </c>
      <c r="M510" s="85" t="str">
        <f>'Activos Consolidados'!Z226</f>
        <v>NO APLICA</v>
      </c>
      <c r="N510" s="84">
        <f>IF('Activos Consolidados'!AC226="","",'Activos Consolidados'!AC226)</f>
        <v>45270</v>
      </c>
      <c r="O510" s="161">
        <f>'Activos Consolidados'!AA226</f>
        <v>45657</v>
      </c>
      <c r="P510" t="str">
        <f>'Activos Consolidados'!F226</f>
        <v>SERVICIOS</v>
      </c>
    </row>
    <row r="511" spans="1:16" ht="51" hidden="1" x14ac:dyDescent="0.25">
      <c r="A511" s="85" t="str">
        <f>'Activos Consolidados'!G227</f>
        <v>N/A</v>
      </c>
      <c r="B511" s="85" t="str">
        <f>'Activos Consolidados'!H227</f>
        <v>Software para la gestión de inventario tecnológico</v>
      </c>
      <c r="C511" s="85" t="str">
        <f>'Activos Consolidados'!I227</f>
        <v>Aplicativo que permite la gestión del inventario tecnológico (hardware y software) instalado en los equipos de la entidad</v>
      </c>
      <c r="D511" s="85" t="str">
        <f>'Activos Consolidados'!J227</f>
        <v>CASTELLANO</v>
      </c>
      <c r="E511" s="85" t="str">
        <f>'Activos Consolidados'!K227</f>
        <v>ELECTRÓNICO</v>
      </c>
      <c r="F511" s="86" t="str">
        <f>IF('Activos Consolidados'!P227="","",'Activos Consolidados'!P227)</f>
        <v>N/A</v>
      </c>
      <c r="G511" s="85" t="str">
        <f>'Activos Consolidados'!R227</f>
        <v>OFICINA DE TECNOLOGÍAS DE LA INFORMACIÓN Y COMUNICACIONES</v>
      </c>
      <c r="H511" s="85" t="str">
        <f>'Activos Consolidados'!S227</f>
        <v>SERVICIOS TECNOLÓGICOS</v>
      </c>
      <c r="I511" s="85" t="str">
        <f>'Activos Consolidados'!AN227</f>
        <v>2) INFORMACIÓN PÚBLICA CLASIFICADA</v>
      </c>
      <c r="J511" s="85" t="e">
        <f>'Activos Consolidados'!AO227</f>
        <v>#N/A</v>
      </c>
      <c r="K511" s="85" t="e">
        <f>'Activos Consolidados'!AP227</f>
        <v>#N/A</v>
      </c>
      <c r="L511" s="85" t="e">
        <f>'Activos Consolidados'!AQ227</f>
        <v>#N/A</v>
      </c>
      <c r="M511" s="85" t="str">
        <f>'Activos Consolidados'!Z227</f>
        <v>NO APLICA</v>
      </c>
      <c r="N511" s="84">
        <f>IF('Activos Consolidados'!AC227="","",'Activos Consolidados'!AC227)</f>
        <v>45270</v>
      </c>
      <c r="O511" s="161">
        <f>'Activos Consolidados'!AA227</f>
        <v>45657</v>
      </c>
      <c r="P511" t="str">
        <f>'Activos Consolidados'!F227</f>
        <v>SOFTWARE</v>
      </c>
    </row>
    <row r="512" spans="1:16" ht="63.75" hidden="1" x14ac:dyDescent="0.25">
      <c r="A512" s="85" t="str">
        <f>'Activos Consolidados'!G228</f>
        <v>N/A</v>
      </c>
      <c r="B512" s="85" t="str">
        <f>'Activos Consolidados'!H228</f>
        <v>Software de monitoreo</v>
      </c>
      <c r="C512" s="85" t="str">
        <f>'Activos Consolidados'!I228</f>
        <v>Aplicativo que permite el seguimiento del funcionamiento y comportamiento de la infraestructura tecnológica de la Entidad</v>
      </c>
      <c r="D512" s="85" t="str">
        <f>'Activos Consolidados'!J228</f>
        <v>CASTELLANO</v>
      </c>
      <c r="E512" s="85" t="str">
        <f>'Activos Consolidados'!K228</f>
        <v>ELECTRÓNICO</v>
      </c>
      <c r="F512" s="86" t="str">
        <f>IF('Activos Consolidados'!P228="","",'Activos Consolidados'!P228)</f>
        <v>N/A</v>
      </c>
      <c r="G512" s="85" t="str">
        <f>'Activos Consolidados'!R228</f>
        <v>OFICINA DE TECNOLOGÍAS DE LA INFORMACIÓN Y COMUNICACIONES</v>
      </c>
      <c r="H512" s="85" t="str">
        <f>'Activos Consolidados'!S228</f>
        <v>SERVICIOS TECNOLÓGICOS</v>
      </c>
      <c r="I512" s="85" t="str">
        <f>'Activos Consolidados'!AN228</f>
        <v>3) INFORMACIÓN PÚBLICA RESERVADA</v>
      </c>
      <c r="J512" s="85" t="e">
        <f>'Activos Consolidados'!AO228</f>
        <v>#N/A</v>
      </c>
      <c r="K512" s="85" t="e">
        <f>'Activos Consolidados'!AP228</f>
        <v>#N/A</v>
      </c>
      <c r="L512" s="85" t="e">
        <f>'Activos Consolidados'!AQ228</f>
        <v>#N/A</v>
      </c>
      <c r="M512" s="85" t="str">
        <f>'Activos Consolidados'!Z228</f>
        <v>NO APLICA</v>
      </c>
      <c r="N512" s="84">
        <f>IF('Activos Consolidados'!AC228="","",'Activos Consolidados'!AC228)</f>
        <v>45270</v>
      </c>
      <c r="O512" s="161">
        <f>'Activos Consolidados'!AA228</f>
        <v>45657</v>
      </c>
      <c r="P512" t="str">
        <f>'Activos Consolidados'!F228</f>
        <v>SOFTWARE</v>
      </c>
    </row>
    <row r="513" spans="1:16" hidden="1" x14ac:dyDescent="0.25">
      <c r="A513" s="85" t="e">
        <f>'Activos Consolidados'!#REF!</f>
        <v>#REF!</v>
      </c>
      <c r="B513" s="85" t="e">
        <f>'Activos Consolidados'!#REF!</f>
        <v>#REF!</v>
      </c>
      <c r="C513" s="85" t="e">
        <f>'Activos Consolidados'!#REF!</f>
        <v>#REF!</v>
      </c>
      <c r="D513" s="85" t="e">
        <f>'Activos Consolidados'!#REF!</f>
        <v>#REF!</v>
      </c>
      <c r="E513" s="85" t="e">
        <f>'Activos Consolidados'!#REF!</f>
        <v>#REF!</v>
      </c>
      <c r="F513" s="86" t="e">
        <f>IF('Activos Consolidados'!#REF!="","",'Activos Consolidados'!#REF!)</f>
        <v>#REF!</v>
      </c>
      <c r="G513" s="85" t="e">
        <f>'Activos Consolidados'!#REF!</f>
        <v>#REF!</v>
      </c>
      <c r="H513" s="85" t="e">
        <f>'Activos Consolidados'!#REF!</f>
        <v>#REF!</v>
      </c>
      <c r="I513" s="85" t="e">
        <f>'Activos Consolidados'!#REF!</f>
        <v>#REF!</v>
      </c>
      <c r="J513" s="85" t="e">
        <f>'Activos Consolidados'!#REF!</f>
        <v>#REF!</v>
      </c>
      <c r="K513" s="85" t="e">
        <f>'Activos Consolidados'!#REF!</f>
        <v>#REF!</v>
      </c>
      <c r="L513" s="85" t="e">
        <f>'Activos Consolidados'!#REF!</f>
        <v>#REF!</v>
      </c>
      <c r="M513" s="85" t="e">
        <f>'Activos Consolidados'!#REF!</f>
        <v>#REF!</v>
      </c>
      <c r="N513" s="84" t="e">
        <f>IF('Activos Consolidados'!#REF!="","",'Activos Consolidados'!#REF!)</f>
        <v>#REF!</v>
      </c>
      <c r="O513" s="161" t="e">
        <f>'Activos Consolidados'!#REF!</f>
        <v>#REF!</v>
      </c>
      <c r="P513" t="e">
        <f>'Activos Consolidados'!#REF!</f>
        <v>#REF!</v>
      </c>
    </row>
    <row r="514" spans="1:16" ht="127.5" hidden="1" x14ac:dyDescent="0.25">
      <c r="A514" s="85" t="str">
        <f>'Activos Consolidados'!G229</f>
        <v>N/A</v>
      </c>
      <c r="B514" s="85" t="str">
        <f>'Activos Consolidados'!H229</f>
        <v>Profesional Especializado
Grado 17</v>
      </c>
      <c r="C514" s="85" t="str">
        <f>'Activos Consolidados'!I229</f>
        <v>Gestionar la seguridad de la información y el dominio de servicios tecnológicos acorde con el marco de referencia de arquitectura Tl para que la infraestructura tecnológica soporte los sistemas y servicios de información que faciliten la eficiencia y efectividad de los procesos institucionales.</v>
      </c>
      <c r="D514" s="85" t="str">
        <f>'Activos Consolidados'!J229</f>
        <v>CASTELLANO</v>
      </c>
      <c r="E514" s="85" t="str">
        <f>'Activos Consolidados'!K229</f>
        <v>N/A</v>
      </c>
      <c r="F514" s="86" t="str">
        <f>IF('Activos Consolidados'!P229="","",'Activos Consolidados'!P229)</f>
        <v>N/A</v>
      </c>
      <c r="G514" s="85" t="str">
        <f>'Activos Consolidados'!R229</f>
        <v>OFICINA DE TECNOLOGÍAS DE LA INFORMACIÓN Y COMUNICACIONES</v>
      </c>
      <c r="H514" s="85" t="str">
        <f>'Activos Consolidados'!S229</f>
        <v>SERVICIOS TECNOLÓGICOS</v>
      </c>
      <c r="I514" s="85" t="str">
        <f>'Activos Consolidados'!AN229</f>
        <v>3) INFORMACIÓN PÚBLICA RESERVADA</v>
      </c>
      <c r="J514" s="85" t="e">
        <f>'Activos Consolidados'!AO229</f>
        <v>#N/A</v>
      </c>
      <c r="K514" s="85" t="e">
        <f>'Activos Consolidados'!AP229</f>
        <v>#N/A</v>
      </c>
      <c r="L514" s="85" t="e">
        <f>'Activos Consolidados'!AQ229</f>
        <v>#N/A</v>
      </c>
      <c r="M514" s="85" t="str">
        <f>'Activos Consolidados'!Z229</f>
        <v>NO APLICA</v>
      </c>
      <c r="N514" s="84">
        <f>IF('Activos Consolidados'!AC229="","",'Activos Consolidados'!AC229)</f>
        <v>45270</v>
      </c>
      <c r="O514" s="161">
        <f>'Activos Consolidados'!AA229</f>
        <v>45657</v>
      </c>
      <c r="P514" t="str">
        <f>'Activos Consolidados'!F229</f>
        <v>PERSONAS</v>
      </c>
    </row>
    <row r="515" spans="1:16" hidden="1" x14ac:dyDescent="0.25">
      <c r="A515" s="85" t="e">
        <f>'Activos Consolidados'!#REF!</f>
        <v>#REF!</v>
      </c>
      <c r="B515" s="85" t="e">
        <f>'Activos Consolidados'!#REF!</f>
        <v>#REF!</v>
      </c>
      <c r="C515" s="85" t="e">
        <f>'Activos Consolidados'!#REF!</f>
        <v>#REF!</v>
      </c>
      <c r="D515" s="85" t="e">
        <f>'Activos Consolidados'!#REF!</f>
        <v>#REF!</v>
      </c>
      <c r="E515" s="85" t="e">
        <f>'Activos Consolidados'!#REF!</f>
        <v>#REF!</v>
      </c>
      <c r="F515" s="86" t="e">
        <f>IF('Activos Consolidados'!#REF!="","",'Activos Consolidados'!#REF!)</f>
        <v>#REF!</v>
      </c>
      <c r="G515" s="85" t="e">
        <f>'Activos Consolidados'!#REF!</f>
        <v>#REF!</v>
      </c>
      <c r="H515" s="85" t="e">
        <f>'Activos Consolidados'!#REF!</f>
        <v>#REF!</v>
      </c>
      <c r="I515" s="85" t="e">
        <f>'Activos Consolidados'!#REF!</f>
        <v>#REF!</v>
      </c>
      <c r="J515" s="85" t="e">
        <f>'Activos Consolidados'!#REF!</f>
        <v>#REF!</v>
      </c>
      <c r="K515" s="85" t="e">
        <f>'Activos Consolidados'!#REF!</f>
        <v>#REF!</v>
      </c>
      <c r="L515" s="85" t="e">
        <f>'Activos Consolidados'!#REF!</f>
        <v>#REF!</v>
      </c>
      <c r="M515" s="85" t="e">
        <f>'Activos Consolidados'!#REF!</f>
        <v>#REF!</v>
      </c>
      <c r="N515" s="84" t="e">
        <f>IF('Activos Consolidados'!#REF!="","",'Activos Consolidados'!#REF!)</f>
        <v>#REF!</v>
      </c>
      <c r="O515" s="161" t="e">
        <f>'Activos Consolidados'!#REF!</f>
        <v>#REF!</v>
      </c>
      <c r="P515" t="e">
        <f>'Activos Consolidados'!#REF!</f>
        <v>#REF!</v>
      </c>
    </row>
    <row r="516" spans="1:16" hidden="1" x14ac:dyDescent="0.25">
      <c r="A516" s="85" t="e">
        <f>'Activos Consolidados'!#REF!</f>
        <v>#REF!</v>
      </c>
      <c r="B516" s="85" t="e">
        <f>'Activos Consolidados'!#REF!</f>
        <v>#REF!</v>
      </c>
      <c r="C516" s="85" t="e">
        <f>'Activos Consolidados'!#REF!</f>
        <v>#REF!</v>
      </c>
      <c r="D516" s="85" t="e">
        <f>'Activos Consolidados'!#REF!</f>
        <v>#REF!</v>
      </c>
      <c r="E516" s="85" t="e">
        <f>'Activos Consolidados'!#REF!</f>
        <v>#REF!</v>
      </c>
      <c r="F516" s="86" t="e">
        <f>IF('Activos Consolidados'!#REF!="","",'Activos Consolidados'!#REF!)</f>
        <v>#REF!</v>
      </c>
      <c r="G516" s="85" t="e">
        <f>'Activos Consolidados'!#REF!</f>
        <v>#REF!</v>
      </c>
      <c r="H516" s="85" t="e">
        <f>'Activos Consolidados'!#REF!</f>
        <v>#REF!</v>
      </c>
      <c r="I516" s="85" t="e">
        <f>'Activos Consolidados'!#REF!</f>
        <v>#REF!</v>
      </c>
      <c r="J516" s="85" t="e">
        <f>'Activos Consolidados'!#REF!</f>
        <v>#REF!</v>
      </c>
      <c r="K516" s="85" t="e">
        <f>'Activos Consolidados'!#REF!</f>
        <v>#REF!</v>
      </c>
      <c r="L516" s="85" t="e">
        <f>'Activos Consolidados'!#REF!</f>
        <v>#REF!</v>
      </c>
      <c r="M516" s="85" t="e">
        <f>'Activos Consolidados'!#REF!</f>
        <v>#REF!</v>
      </c>
      <c r="N516" s="84" t="e">
        <f>IF('Activos Consolidados'!#REF!="","",'Activos Consolidados'!#REF!)</f>
        <v>#REF!</v>
      </c>
      <c r="O516" s="161" t="e">
        <f>'Activos Consolidados'!#REF!</f>
        <v>#REF!</v>
      </c>
      <c r="P516" t="e">
        <f>'Activos Consolidados'!#REF!</f>
        <v>#REF!</v>
      </c>
    </row>
    <row r="517" spans="1:16" hidden="1" x14ac:dyDescent="0.25">
      <c r="A517" s="85" t="e">
        <f>'Activos Consolidados'!#REF!</f>
        <v>#REF!</v>
      </c>
      <c r="B517" s="85" t="e">
        <f>'Activos Consolidados'!#REF!</f>
        <v>#REF!</v>
      </c>
      <c r="C517" s="85" t="e">
        <f>'Activos Consolidados'!#REF!</f>
        <v>#REF!</v>
      </c>
      <c r="D517" s="85" t="e">
        <f>'Activos Consolidados'!#REF!</f>
        <v>#REF!</v>
      </c>
      <c r="E517" s="85" t="e">
        <f>'Activos Consolidados'!#REF!</f>
        <v>#REF!</v>
      </c>
      <c r="F517" s="86" t="e">
        <f>IF('Activos Consolidados'!#REF!="","",'Activos Consolidados'!#REF!)</f>
        <v>#REF!</v>
      </c>
      <c r="G517" s="85" t="e">
        <f>'Activos Consolidados'!#REF!</f>
        <v>#REF!</v>
      </c>
      <c r="H517" s="85" t="e">
        <f>'Activos Consolidados'!#REF!</f>
        <v>#REF!</v>
      </c>
      <c r="I517" s="85" t="e">
        <f>'Activos Consolidados'!#REF!</f>
        <v>#REF!</v>
      </c>
      <c r="J517" s="85" t="e">
        <f>'Activos Consolidados'!#REF!</f>
        <v>#REF!</v>
      </c>
      <c r="K517" s="85" t="e">
        <f>'Activos Consolidados'!#REF!</f>
        <v>#REF!</v>
      </c>
      <c r="L517" s="85" t="e">
        <f>'Activos Consolidados'!#REF!</f>
        <v>#REF!</v>
      </c>
      <c r="M517" s="85" t="e">
        <f>'Activos Consolidados'!#REF!</f>
        <v>#REF!</v>
      </c>
      <c r="N517" s="84" t="e">
        <f>IF('Activos Consolidados'!#REF!="","",'Activos Consolidados'!#REF!)</f>
        <v>#REF!</v>
      </c>
      <c r="O517" s="161" t="e">
        <f>'Activos Consolidados'!#REF!</f>
        <v>#REF!</v>
      </c>
      <c r="P517" t="e">
        <f>'Activos Consolidados'!#REF!</f>
        <v>#REF!</v>
      </c>
    </row>
    <row r="518" spans="1:16" hidden="1" x14ac:dyDescent="0.25">
      <c r="A518" s="85" t="e">
        <f>'Activos Consolidados'!#REF!</f>
        <v>#REF!</v>
      </c>
      <c r="B518" s="85" t="e">
        <f>'Activos Consolidados'!#REF!</f>
        <v>#REF!</v>
      </c>
      <c r="C518" s="85" t="e">
        <f>'Activos Consolidados'!#REF!</f>
        <v>#REF!</v>
      </c>
      <c r="D518" s="85" t="e">
        <f>'Activos Consolidados'!#REF!</f>
        <v>#REF!</v>
      </c>
      <c r="E518" s="85" t="e">
        <f>'Activos Consolidados'!#REF!</f>
        <v>#REF!</v>
      </c>
      <c r="F518" s="86" t="e">
        <f>IF('Activos Consolidados'!#REF!="","",'Activos Consolidados'!#REF!)</f>
        <v>#REF!</v>
      </c>
      <c r="G518" s="85" t="e">
        <f>'Activos Consolidados'!#REF!</f>
        <v>#REF!</v>
      </c>
      <c r="H518" s="85" t="e">
        <f>'Activos Consolidados'!#REF!</f>
        <v>#REF!</v>
      </c>
      <c r="I518" s="85" t="e">
        <f>'Activos Consolidados'!#REF!</f>
        <v>#REF!</v>
      </c>
      <c r="J518" s="85" t="e">
        <f>'Activos Consolidados'!#REF!</f>
        <v>#REF!</v>
      </c>
      <c r="K518" s="85" t="e">
        <f>'Activos Consolidados'!#REF!</f>
        <v>#REF!</v>
      </c>
      <c r="L518" s="85" t="e">
        <f>'Activos Consolidados'!#REF!</f>
        <v>#REF!</v>
      </c>
      <c r="M518" s="85" t="e">
        <f>'Activos Consolidados'!#REF!</f>
        <v>#REF!</v>
      </c>
      <c r="N518" s="84" t="e">
        <f>IF('Activos Consolidados'!#REF!="","",'Activos Consolidados'!#REF!)</f>
        <v>#REF!</v>
      </c>
      <c r="O518" s="161" t="e">
        <f>'Activos Consolidados'!#REF!</f>
        <v>#REF!</v>
      </c>
      <c r="P518" t="e">
        <f>'Activos Consolidados'!#REF!</f>
        <v>#REF!</v>
      </c>
    </row>
    <row r="519" spans="1:16" hidden="1" x14ac:dyDescent="0.25">
      <c r="A519" s="85" t="e">
        <f>'Activos Consolidados'!#REF!</f>
        <v>#REF!</v>
      </c>
      <c r="B519" s="85" t="e">
        <f>'Activos Consolidados'!#REF!</f>
        <v>#REF!</v>
      </c>
      <c r="C519" s="85" t="e">
        <f>'Activos Consolidados'!#REF!</f>
        <v>#REF!</v>
      </c>
      <c r="D519" s="85" t="e">
        <f>'Activos Consolidados'!#REF!</f>
        <v>#REF!</v>
      </c>
      <c r="E519" s="85" t="e">
        <f>'Activos Consolidados'!#REF!</f>
        <v>#REF!</v>
      </c>
      <c r="F519" s="86" t="e">
        <f>IF('Activos Consolidados'!#REF!="","",'Activos Consolidados'!#REF!)</f>
        <v>#REF!</v>
      </c>
      <c r="G519" s="85" t="e">
        <f>'Activos Consolidados'!#REF!</f>
        <v>#REF!</v>
      </c>
      <c r="H519" s="85" t="e">
        <f>'Activos Consolidados'!#REF!</f>
        <v>#REF!</v>
      </c>
      <c r="I519" s="85" t="e">
        <f>'Activos Consolidados'!#REF!</f>
        <v>#REF!</v>
      </c>
      <c r="J519" s="85" t="e">
        <f>'Activos Consolidados'!#REF!</f>
        <v>#REF!</v>
      </c>
      <c r="K519" s="85" t="e">
        <f>'Activos Consolidados'!#REF!</f>
        <v>#REF!</v>
      </c>
      <c r="L519" s="85" t="e">
        <f>'Activos Consolidados'!#REF!</f>
        <v>#REF!</v>
      </c>
      <c r="M519" s="85" t="e">
        <f>'Activos Consolidados'!#REF!</f>
        <v>#REF!</v>
      </c>
      <c r="N519" s="84" t="e">
        <f>IF('Activos Consolidados'!#REF!="","",'Activos Consolidados'!#REF!)</f>
        <v>#REF!</v>
      </c>
      <c r="O519" s="161" t="e">
        <f>'Activos Consolidados'!#REF!</f>
        <v>#REF!</v>
      </c>
      <c r="P519" t="e">
        <f>'Activos Consolidados'!#REF!</f>
        <v>#REF!</v>
      </c>
    </row>
    <row r="520" spans="1:16" hidden="1" x14ac:dyDescent="0.25">
      <c r="A520" s="85" t="e">
        <f>'Activos Consolidados'!#REF!</f>
        <v>#REF!</v>
      </c>
      <c r="B520" s="85" t="e">
        <f>'Activos Consolidados'!#REF!</f>
        <v>#REF!</v>
      </c>
      <c r="C520" s="85" t="e">
        <f>'Activos Consolidados'!#REF!</f>
        <v>#REF!</v>
      </c>
      <c r="D520" s="85" t="e">
        <f>'Activos Consolidados'!#REF!</f>
        <v>#REF!</v>
      </c>
      <c r="E520" s="85" t="e">
        <f>'Activos Consolidados'!#REF!</f>
        <v>#REF!</v>
      </c>
      <c r="F520" s="86" t="e">
        <f>IF('Activos Consolidados'!#REF!="","",'Activos Consolidados'!#REF!)</f>
        <v>#REF!</v>
      </c>
      <c r="G520" s="85" t="e">
        <f>'Activos Consolidados'!#REF!</f>
        <v>#REF!</v>
      </c>
      <c r="H520" s="85" t="e">
        <f>'Activos Consolidados'!#REF!</f>
        <v>#REF!</v>
      </c>
      <c r="I520" s="85" t="e">
        <f>'Activos Consolidados'!#REF!</f>
        <v>#REF!</v>
      </c>
      <c r="J520" s="85" t="e">
        <f>'Activos Consolidados'!#REF!</f>
        <v>#REF!</v>
      </c>
      <c r="K520" s="85" t="e">
        <f>'Activos Consolidados'!#REF!</f>
        <v>#REF!</v>
      </c>
      <c r="L520" s="85" t="e">
        <f>'Activos Consolidados'!#REF!</f>
        <v>#REF!</v>
      </c>
      <c r="M520" s="85" t="e">
        <f>'Activos Consolidados'!#REF!</f>
        <v>#REF!</v>
      </c>
      <c r="N520" s="84" t="e">
        <f>IF('Activos Consolidados'!#REF!="","",'Activos Consolidados'!#REF!)</f>
        <v>#REF!</v>
      </c>
      <c r="O520" s="161" t="e">
        <f>'Activos Consolidados'!#REF!</f>
        <v>#REF!</v>
      </c>
      <c r="P520" t="e">
        <f>'Activos Consolidados'!#REF!</f>
        <v>#REF!</v>
      </c>
    </row>
    <row r="521" spans="1:16" ht="38.25" hidden="1" x14ac:dyDescent="0.25">
      <c r="A521" s="85" t="str">
        <f>'Activos Consolidados'!G230</f>
        <v>N/A</v>
      </c>
      <c r="B521" s="85" t="str">
        <f>'Activos Consolidados'!H230</f>
        <v>Equipos de cómputo</v>
      </c>
      <c r="C521" s="85" t="str">
        <f>'Activos Consolidados'!I230</f>
        <v>Equipos de usuario final (portátiles, equipos de escritorio, estaciones de trabajo, etc).</v>
      </c>
      <c r="D521" s="85" t="str">
        <f>'Activos Consolidados'!J230</f>
        <v>CASTELLANO</v>
      </c>
      <c r="E521" s="85" t="str">
        <f>'Activos Consolidados'!K230</f>
        <v>FÍSICO</v>
      </c>
      <c r="F521" s="86">
        <f>IF('Activos Consolidados'!P230="","",'Activos Consolidados'!P230)</f>
        <v>40850</v>
      </c>
      <c r="G521" s="85" t="str">
        <f>'Activos Consolidados'!R230</f>
        <v>OFICINA DE TECNOLOGÍAS DE LA INFORMACIÓN Y COMUNICACIONES</v>
      </c>
      <c r="H521" s="85" t="str">
        <f>'Activos Consolidados'!S230</f>
        <v>SERVICIOS TECNOLÓGICOS</v>
      </c>
      <c r="I521" s="85" t="str">
        <f>'Activos Consolidados'!AN230</f>
        <v>2) INFORMACIÓN PÚBLICA CLASIFICADA</v>
      </c>
      <c r="J521" s="85" t="e">
        <f>'Activos Consolidados'!AO230</f>
        <v>#N/A</v>
      </c>
      <c r="K521" s="85" t="e">
        <f>'Activos Consolidados'!AP230</f>
        <v>#N/A</v>
      </c>
      <c r="L521" s="85" t="e">
        <f>'Activos Consolidados'!AQ230</f>
        <v>#N/A</v>
      </c>
      <c r="M521" s="85" t="str">
        <f>'Activos Consolidados'!Z230</f>
        <v>NO APLICA</v>
      </c>
      <c r="N521" s="84">
        <f>IF('Activos Consolidados'!AC230="","",'Activos Consolidados'!AC230)</f>
        <v>45270</v>
      </c>
      <c r="O521" s="161">
        <f>'Activos Consolidados'!AA230</f>
        <v>45657</v>
      </c>
      <c r="P521" t="str">
        <f>'Activos Consolidados'!F230</f>
        <v>HARDWARE</v>
      </c>
    </row>
    <row r="522" spans="1:16" ht="25.5" hidden="1" x14ac:dyDescent="0.25">
      <c r="A522" s="85" t="str">
        <f>'Activos Consolidados'!G231</f>
        <v>N/A</v>
      </c>
      <c r="B522" s="85" t="str">
        <f>'Activos Consolidados'!H231</f>
        <v>Equipos de impresión</v>
      </c>
      <c r="C522" s="85" t="str">
        <f>'Activos Consolidados'!I231</f>
        <v>Impresoras, plotter</v>
      </c>
      <c r="D522" s="85" t="str">
        <f>'Activos Consolidados'!J231</f>
        <v>CASTELLANO</v>
      </c>
      <c r="E522" s="85" t="str">
        <f>'Activos Consolidados'!K231</f>
        <v>FÍSICO</v>
      </c>
      <c r="F522" s="86">
        <f>IF('Activos Consolidados'!P231="","",'Activos Consolidados'!P231)</f>
        <v>40850</v>
      </c>
      <c r="G522" s="85" t="str">
        <f>'Activos Consolidados'!R231</f>
        <v>OFICINA DE TECNOLOGÍAS DE LA INFORMACIÓN Y COMUNICACIONES</v>
      </c>
      <c r="H522" s="85" t="str">
        <f>'Activos Consolidados'!S231</f>
        <v>SERVICIOS TECNOLÓGICOS</v>
      </c>
      <c r="I522" s="85" t="str">
        <f>'Activos Consolidados'!AN231</f>
        <v>2) INFORMACIÓN PÚBLICA CLASIFICADA</v>
      </c>
      <c r="J522" s="85" t="e">
        <f>'Activos Consolidados'!AO231</f>
        <v>#N/A</v>
      </c>
      <c r="K522" s="85" t="e">
        <f>'Activos Consolidados'!AP231</f>
        <v>#N/A</v>
      </c>
      <c r="L522" s="85" t="e">
        <f>'Activos Consolidados'!AQ231</f>
        <v>#N/A</v>
      </c>
      <c r="M522" s="85" t="str">
        <f>'Activos Consolidados'!Z231</f>
        <v>NO APLICA</v>
      </c>
      <c r="N522" s="84">
        <f>IF('Activos Consolidados'!AC231="","",'Activos Consolidados'!AC231)</f>
        <v>45270</v>
      </c>
      <c r="O522" s="161">
        <f>'Activos Consolidados'!AA231</f>
        <v>45657</v>
      </c>
      <c r="P522" t="str">
        <f>'Activos Consolidados'!F231</f>
        <v>HARDWARE</v>
      </c>
    </row>
    <row r="523" spans="1:16" x14ac:dyDescent="0.25">
      <c r="A523" s="85" t="e">
        <f>'Activos Consolidados'!#REF!</f>
        <v>#REF!</v>
      </c>
      <c r="B523" s="85" t="e">
        <f>'Activos Consolidados'!#REF!</f>
        <v>#REF!</v>
      </c>
      <c r="C523" s="85" t="e">
        <f>'Activos Consolidados'!#REF!</f>
        <v>#REF!</v>
      </c>
      <c r="D523" s="85" t="e">
        <f>'Activos Consolidados'!#REF!</f>
        <v>#REF!</v>
      </c>
      <c r="E523" s="85" t="e">
        <f>'Activos Consolidados'!#REF!</f>
        <v>#REF!</v>
      </c>
      <c r="F523" s="86" t="e">
        <f>IF('Activos Consolidados'!#REF!="","",'Activos Consolidados'!#REF!)</f>
        <v>#REF!</v>
      </c>
      <c r="G523" s="85" t="e">
        <f>'Activos Consolidados'!#REF!</f>
        <v>#REF!</v>
      </c>
      <c r="H523" s="85" t="e">
        <f>'Activos Consolidados'!#REF!</f>
        <v>#REF!</v>
      </c>
      <c r="I523" s="85" t="e">
        <f>'Activos Consolidados'!#REF!</f>
        <v>#REF!</v>
      </c>
      <c r="J523" s="85" t="e">
        <f>'Activos Consolidados'!#REF!</f>
        <v>#REF!</v>
      </c>
      <c r="K523" s="85" t="e">
        <f>'Activos Consolidados'!#REF!</f>
        <v>#REF!</v>
      </c>
      <c r="L523" s="85" t="e">
        <f>'Activos Consolidados'!#REF!</f>
        <v>#REF!</v>
      </c>
      <c r="M523" s="85" t="e">
        <f>'Activos Consolidados'!#REF!</f>
        <v>#REF!</v>
      </c>
      <c r="N523" s="84" t="e">
        <f>IF('Activos Consolidados'!#REF!="","",'Activos Consolidados'!#REF!)</f>
        <v>#REF!</v>
      </c>
      <c r="O523" s="161" t="e">
        <f>'Activos Consolidados'!#REF!</f>
        <v>#REF!</v>
      </c>
      <c r="P523" t="e">
        <f>'Activos Consolidados'!#REF!</f>
        <v>#REF!</v>
      </c>
    </row>
    <row r="524" spans="1:16" ht="63.75" x14ac:dyDescent="0.25">
      <c r="A524" s="85" t="str">
        <f>'Activos Consolidados'!G232</f>
        <v>N/A</v>
      </c>
      <c r="B524" s="85" t="str">
        <f>'Activos Consolidados'!H232</f>
        <v>Copias de seguridad</v>
      </c>
      <c r="C524" s="85" t="str">
        <f>'Activos Consolidados'!I232</f>
        <v>Copia de Seguridad de la información crítica institucional, como mecanismo de respaldo ante una posible indisponibilidad o pérdida de los mismos.</v>
      </c>
      <c r="D524" s="85" t="str">
        <f>'Activos Consolidados'!J232</f>
        <v>CASTELLANO</v>
      </c>
      <c r="E524" s="85" t="str">
        <f>'Activos Consolidados'!K232</f>
        <v>ELECTRÓNICO</v>
      </c>
      <c r="F524" s="86">
        <f>IF('Activos Consolidados'!P232="","",'Activos Consolidados'!P232)</f>
        <v>42369</v>
      </c>
      <c r="G524" s="85" t="str">
        <f>'Activos Consolidados'!R232</f>
        <v>OFICINA DE TECNOLOGÍAS DE LA INFORMACIÓN Y COMUNICACIONES</v>
      </c>
      <c r="H524" s="85" t="str">
        <f>'Activos Consolidados'!S232</f>
        <v>SERVICIOS TECNOLÓGICOS</v>
      </c>
      <c r="I524" s="85" t="str">
        <f>'Activos Consolidados'!AN232</f>
        <v>3) INFORMACIÓN PÚBLICA RESERVADA</v>
      </c>
      <c r="J524" s="85" t="e">
        <f>'Activos Consolidados'!AO232</f>
        <v>#N/A</v>
      </c>
      <c r="K524" s="85" t="e">
        <f>'Activos Consolidados'!AP232</f>
        <v>#N/A</v>
      </c>
      <c r="L524" s="85" t="e">
        <f>'Activos Consolidados'!AQ232</f>
        <v>#N/A</v>
      </c>
      <c r="M524" s="85" t="str">
        <f>'Activos Consolidados'!Z232</f>
        <v>NO APLICA</v>
      </c>
      <c r="N524" s="84">
        <f>IF('Activos Consolidados'!AC232="","",'Activos Consolidados'!AC232)</f>
        <v>45270</v>
      </c>
      <c r="O524" s="161">
        <f>'Activos Consolidados'!AA232</f>
        <v>45657</v>
      </c>
      <c r="P524" t="str">
        <f>'Activos Consolidados'!F232</f>
        <v>INFORMACIÓN</v>
      </c>
    </row>
    <row r="525" spans="1:16" ht="216.75" x14ac:dyDescent="0.25">
      <c r="A525" s="85" t="str">
        <f>'Activos Consolidados'!G233</f>
        <v>N/A</v>
      </c>
      <c r="B525" s="85" t="str">
        <f>'Activos Consolidados'!H233</f>
        <v>Informes de gestión</v>
      </c>
      <c r="C525" s="85" t="str">
        <f>'Activos Consolidados'!I233</f>
        <v>Informes generados que dan cuenta de la gestión y cumplimiento de los compromisos del proceso de servicios tecnológicos.</v>
      </c>
      <c r="D525" s="85" t="str">
        <f>'Activos Consolidados'!J233</f>
        <v>CASTELLANO</v>
      </c>
      <c r="E525" s="85" t="str">
        <f>'Activos Consolidados'!K233</f>
        <v>ELECTRÓNICO</v>
      </c>
      <c r="F525" s="86">
        <f>IF('Activos Consolidados'!P233="","",'Activos Consolidados'!P233)</f>
        <v>40850</v>
      </c>
      <c r="G525" s="85" t="str">
        <f>'Activos Consolidados'!R233</f>
        <v>OFICINA DE TECNOLOGÍAS DE LA INFORMACIÓN Y COMUNICACIONES</v>
      </c>
      <c r="H525" s="85" t="str">
        <f>'Activos Consolidados'!S233</f>
        <v>SERVICIOS TECNOLÓGICOS</v>
      </c>
      <c r="I525" s="85" t="str">
        <f>'Activos Consolidados'!AN233</f>
        <v>1) INFORMACIÓN PÚBLICA</v>
      </c>
      <c r="J525" s="85" t="str">
        <f>'Activos Consolidados'!AO233</f>
        <v>LEY 527 ARTÍCULO 27 Y 28
ARTÍCULO  27. "TODAS LAS PERSONAS TIENEN DERECHO A CONSULTAR LOS DOCUMENTOS DE ARCHIVOS PÚBLICOS Y A QUE SE LES EXPIDA COPIA DE LOS MISMOS, SIEMPRE QUE DICHOS DOCUMENTOS NO TENGAN CARÁCTER RESERVADO CONFORME A LA CONSTITUCIÓN O A LA LEY."</v>
      </c>
      <c r="K525" s="85" t="str">
        <f>'Activos Consolidados'!AP233</f>
        <v>LEY 527 ARTÍCULO 27 Y 28
ARTÍCULO  27. "TODAS LAS PERSONAS TIENEN DERECHO A CONSULTAR LOS DOCUMENTOS DE ARCHIVOS PÚBLICOS Y A QUE SE LES EXPIDA COPIA DE LOS MISMOS, SIEMPRE QUE DICHOS DOCUMENTOS NO TENGAN CARÁCTER RESERVADO CONFORME A LA CONSTITUCIÓN O A LA LEY."</v>
      </c>
      <c r="L525" s="85" t="str">
        <f>'Activos Consolidados'!AQ233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525" s="85" t="str">
        <f>'Activos Consolidados'!Z233</f>
        <v>NO APLICA</v>
      </c>
      <c r="N525" s="84">
        <f>IF('Activos Consolidados'!AC233="","",'Activos Consolidados'!AC233)</f>
        <v>45270</v>
      </c>
      <c r="O525" s="161">
        <f>'Activos Consolidados'!AA233</f>
        <v>45657</v>
      </c>
      <c r="P525" t="str">
        <f>'Activos Consolidados'!F233</f>
        <v>INFORMACIÓN</v>
      </c>
    </row>
    <row r="526" spans="1:16" ht="25.5" hidden="1" x14ac:dyDescent="0.25">
      <c r="A526" s="85" t="str">
        <f>'Activos Consolidados'!G234</f>
        <v>N/A</v>
      </c>
      <c r="B526" s="85" t="str">
        <f>'Activos Consolidados'!H234</f>
        <v>Sistemas operativos para Servidores</v>
      </c>
      <c r="C526" s="85" t="str">
        <f>'Activos Consolidados'!I234</f>
        <v>Sistema Operativo de Servidores</v>
      </c>
      <c r="D526" s="85" t="str">
        <f>'Activos Consolidados'!J234</f>
        <v>CASTELLANO</v>
      </c>
      <c r="E526" s="85" t="str">
        <f>'Activos Consolidados'!K234</f>
        <v>ELECTRÓNICO</v>
      </c>
      <c r="F526" s="86" t="str">
        <f>IF('Activos Consolidados'!P234="","",'Activos Consolidados'!P234)</f>
        <v>N/A</v>
      </c>
      <c r="G526" s="85" t="str">
        <f>'Activos Consolidados'!R234</f>
        <v>OFICINA DE TECNOLOGÍAS DE LA INFORMACIÓN Y COMUNICACIONES</v>
      </c>
      <c r="H526" s="85" t="str">
        <f>'Activos Consolidados'!S234</f>
        <v>SERVICIOS TECNOLÓGICOS</v>
      </c>
      <c r="I526" s="85" t="str">
        <f>'Activos Consolidados'!AN234</f>
        <v>3) INFORMACIÓN PÚBLICA RESERVADA</v>
      </c>
      <c r="J526" s="85" t="e">
        <f>'Activos Consolidados'!AO234</f>
        <v>#N/A</v>
      </c>
      <c r="K526" s="85" t="e">
        <f>'Activos Consolidados'!AP234</f>
        <v>#N/A</v>
      </c>
      <c r="L526" s="85" t="e">
        <f>'Activos Consolidados'!AQ234</f>
        <v>#N/A</v>
      </c>
      <c r="M526" s="85" t="str">
        <f>'Activos Consolidados'!Z234</f>
        <v>NO APLICA</v>
      </c>
      <c r="N526" s="84">
        <f>IF('Activos Consolidados'!AC234="","",'Activos Consolidados'!AC234)</f>
        <v>45270</v>
      </c>
      <c r="O526" s="161">
        <f>'Activos Consolidados'!AA234</f>
        <v>45657</v>
      </c>
      <c r="P526" t="str">
        <f>'Activos Consolidados'!F234</f>
        <v>SOFTWARE</v>
      </c>
    </row>
    <row r="527" spans="1:16" ht="76.5" x14ac:dyDescent="0.25">
      <c r="A527" s="85" t="str">
        <f>'Activos Consolidados'!G235</f>
        <v>N/A</v>
      </c>
      <c r="B527" s="85" t="str">
        <f>'Activos Consolidados'!H235</f>
        <v>Mapas de Riesgo del proceso de Gestión de Servicios Tecnológicos</v>
      </c>
      <c r="C527" s="85" t="str">
        <f>'Activos Consolidados'!I235</f>
        <v>Contiene los riesgos de tipo tecnológico y de seguridad de la información, junto los controles asociados y las evidencias que se deben reportar y que dan cuenta de la aplicación del control</v>
      </c>
      <c r="D527" s="85" t="str">
        <f>'Activos Consolidados'!J235</f>
        <v>CASTELLANO</v>
      </c>
      <c r="E527" s="85" t="str">
        <f>'Activos Consolidados'!K235</f>
        <v>ELECTRÓNICO</v>
      </c>
      <c r="F527" s="86">
        <f>IF('Activos Consolidados'!P235="","",'Activos Consolidados'!P235)</f>
        <v>42650</v>
      </c>
      <c r="G527" s="85" t="str">
        <f>'Activos Consolidados'!R235</f>
        <v>OFICINA DE TECNOLOGÍAS DE LA INFORMACIÓN Y COMUNICACIONES</v>
      </c>
      <c r="H527" s="85" t="str">
        <f>'Activos Consolidados'!S235</f>
        <v>SERVICIOS TECNOLÓGICOS</v>
      </c>
      <c r="I527" s="85" t="str">
        <f>'Activos Consolidados'!AN235</f>
        <v>2) INFORMACIÓN PÚBLICA CLASIFICADA</v>
      </c>
      <c r="J527" s="85" t="e">
        <f>'Activos Consolidados'!AO235</f>
        <v>#N/A</v>
      </c>
      <c r="K527" s="85" t="e">
        <f>'Activos Consolidados'!AP235</f>
        <v>#N/A</v>
      </c>
      <c r="L527" s="85" t="e">
        <f>'Activos Consolidados'!AQ235</f>
        <v>#N/A</v>
      </c>
      <c r="M527" s="85" t="str">
        <f>'Activos Consolidados'!Z235</f>
        <v>NO APLICA</v>
      </c>
      <c r="N527" s="84">
        <f>IF('Activos Consolidados'!AC235="","",'Activos Consolidados'!AC235)</f>
        <v>45270</v>
      </c>
      <c r="O527" s="161">
        <f>'Activos Consolidados'!AA235</f>
        <v>45657</v>
      </c>
      <c r="P527" t="str">
        <f>'Activos Consolidados'!F235</f>
        <v>INFORMACIÓN</v>
      </c>
    </row>
    <row r="528" spans="1:16" ht="63.75" hidden="1" x14ac:dyDescent="0.25">
      <c r="A528" s="85" t="str">
        <f>'Activos Consolidados'!G236</f>
        <v>N/A</v>
      </c>
      <c r="B528" s="85" t="str">
        <f>'Activos Consolidados'!H236</f>
        <v>Asesor Jurídico</v>
      </c>
      <c r="C528" s="85" t="str">
        <f>'Activos Consolidados'!I236</f>
        <v>Quien se encarga de asesorar la gestión jurídica en desarrollo de las funciones propias de la UPRA de acuerdo con la normatividad y jurisprudencia.</v>
      </c>
      <c r="D528" s="85" t="str">
        <f>'Activos Consolidados'!J236</f>
        <v>N/A</v>
      </c>
      <c r="E528" s="85" t="str">
        <f>'Activos Consolidados'!K236</f>
        <v>N/A</v>
      </c>
      <c r="F528" s="86" t="str">
        <f>IF('Activos Consolidados'!P236="","",'Activos Consolidados'!P236)</f>
        <v>N/A</v>
      </c>
      <c r="G528" s="85" t="str">
        <f>'Activos Consolidados'!R236</f>
        <v>N/A</v>
      </c>
      <c r="H528" s="85" t="str">
        <f>'Activos Consolidados'!S236</f>
        <v>N/A</v>
      </c>
      <c r="I528" s="85" t="str">
        <f>'Activos Consolidados'!AN236</f>
        <v>N/A</v>
      </c>
      <c r="J528" s="85" t="e">
        <f>'Activos Consolidados'!AO236</f>
        <v>#N/A</v>
      </c>
      <c r="K528" s="85" t="e">
        <f>'Activos Consolidados'!AP236</f>
        <v>#N/A</v>
      </c>
      <c r="L528" s="85" t="e">
        <f>'Activos Consolidados'!AQ236</f>
        <v>#N/A</v>
      </c>
      <c r="M528" s="85" t="str">
        <f>'Activos Consolidados'!Z236</f>
        <v>NO APLICA</v>
      </c>
      <c r="N528" s="84">
        <f>IF('Activos Consolidados'!AC236="","",'Activos Consolidados'!AC236)</f>
        <v>45276</v>
      </c>
      <c r="O528" s="161">
        <f>'Activos Consolidados'!AA236</f>
        <v>45657</v>
      </c>
      <c r="P528" t="str">
        <f>'Activos Consolidados'!F236</f>
        <v>PERSONAS</v>
      </c>
    </row>
    <row r="529" spans="1:16" ht="114.75" hidden="1" x14ac:dyDescent="0.25">
      <c r="A529" s="85" t="str">
        <f>'Activos Consolidados'!G237</f>
        <v>N/A</v>
      </c>
      <c r="B529" s="85" t="str">
        <f>'Activos Consolidados'!H237</f>
        <v>Profesional especializado</v>
      </c>
      <c r="C529" s="85" t="str">
        <f>'Activos Consolidados'!I237</f>
        <v xml:space="preserve">Quien se encarga de estudiar, evaluar y conceptuar sobre aspectos jurídicos y legales, actos administrativos, procesos judiciales y actuaciones en los que deba intervenir la UPRA, para dar cumplimiento adecuado con la normatividad vigente y los objetos de la entidad. </v>
      </c>
      <c r="D529" s="85" t="str">
        <f>'Activos Consolidados'!J237</f>
        <v>N/A</v>
      </c>
      <c r="E529" s="85" t="str">
        <f>'Activos Consolidados'!K237</f>
        <v>N/A</v>
      </c>
      <c r="F529" s="86" t="str">
        <f>IF('Activos Consolidados'!P237="","",'Activos Consolidados'!P237)</f>
        <v>N/A</v>
      </c>
      <c r="G529" s="85" t="str">
        <f>'Activos Consolidados'!R237</f>
        <v>N/A</v>
      </c>
      <c r="H529" s="85" t="str">
        <f>'Activos Consolidados'!S237</f>
        <v>N/A</v>
      </c>
      <c r="I529" s="85" t="str">
        <f>'Activos Consolidados'!AN237</f>
        <v>N/A</v>
      </c>
      <c r="J529" s="85" t="e">
        <f>'Activos Consolidados'!AO237</f>
        <v>#N/A</v>
      </c>
      <c r="K529" s="85" t="e">
        <f>'Activos Consolidados'!AP237</f>
        <v>#N/A</v>
      </c>
      <c r="L529" s="85" t="e">
        <f>'Activos Consolidados'!AQ237</f>
        <v>#N/A</v>
      </c>
      <c r="M529" s="85" t="str">
        <f>'Activos Consolidados'!Z237</f>
        <v>NO APLICA</v>
      </c>
      <c r="N529" s="84">
        <f>IF('Activos Consolidados'!AC237="","",'Activos Consolidados'!AC237)</f>
        <v>45266</v>
      </c>
      <c r="O529" s="161">
        <f>'Activos Consolidados'!AA237</f>
        <v>45657</v>
      </c>
      <c r="P529" t="str">
        <f>'Activos Consolidados'!F237</f>
        <v>PERSONAS</v>
      </c>
    </row>
    <row r="530" spans="1:16" hidden="1" x14ac:dyDescent="0.25">
      <c r="A530" s="85" t="e">
        <f>'Activos Consolidados'!#REF!</f>
        <v>#REF!</v>
      </c>
      <c r="B530" s="85" t="e">
        <f>'Activos Consolidados'!#REF!</f>
        <v>#REF!</v>
      </c>
      <c r="C530" s="85" t="e">
        <f>'Activos Consolidados'!#REF!</f>
        <v>#REF!</v>
      </c>
      <c r="D530" s="85" t="e">
        <f>'Activos Consolidados'!#REF!</f>
        <v>#REF!</v>
      </c>
      <c r="E530" s="85" t="e">
        <f>'Activos Consolidados'!#REF!</f>
        <v>#REF!</v>
      </c>
      <c r="F530" s="86" t="e">
        <f>IF('Activos Consolidados'!#REF!="","",'Activos Consolidados'!#REF!)</f>
        <v>#REF!</v>
      </c>
      <c r="G530" s="85" t="e">
        <f>'Activos Consolidados'!#REF!</f>
        <v>#REF!</v>
      </c>
      <c r="H530" s="85" t="e">
        <f>'Activos Consolidados'!#REF!</f>
        <v>#REF!</v>
      </c>
      <c r="I530" s="85" t="e">
        <f>'Activos Consolidados'!#REF!</f>
        <v>#REF!</v>
      </c>
      <c r="J530" s="85" t="e">
        <f>'Activos Consolidados'!#REF!</f>
        <v>#REF!</v>
      </c>
      <c r="K530" s="85" t="e">
        <f>'Activos Consolidados'!#REF!</f>
        <v>#REF!</v>
      </c>
      <c r="L530" s="85" t="e">
        <f>'Activos Consolidados'!#REF!</f>
        <v>#REF!</v>
      </c>
      <c r="M530" s="85" t="e">
        <f>'Activos Consolidados'!#REF!</f>
        <v>#REF!</v>
      </c>
      <c r="N530" s="84" t="e">
        <f>IF('Activos Consolidados'!#REF!="","",'Activos Consolidados'!#REF!)</f>
        <v>#REF!</v>
      </c>
      <c r="O530" s="161" t="e">
        <f>'Activos Consolidados'!#REF!</f>
        <v>#REF!</v>
      </c>
      <c r="P530" t="e">
        <f>'Activos Consolidados'!#REF!</f>
        <v>#REF!</v>
      </c>
    </row>
    <row r="531" spans="1:16" hidden="1" x14ac:dyDescent="0.25">
      <c r="A531" s="85" t="e">
        <f>'Activos Consolidados'!#REF!</f>
        <v>#REF!</v>
      </c>
      <c r="B531" s="85" t="e">
        <f>'Activos Consolidados'!#REF!</f>
        <v>#REF!</v>
      </c>
      <c r="C531" s="85" t="e">
        <f>'Activos Consolidados'!#REF!</f>
        <v>#REF!</v>
      </c>
      <c r="D531" s="85" t="e">
        <f>'Activos Consolidados'!#REF!</f>
        <v>#REF!</v>
      </c>
      <c r="E531" s="85" t="e">
        <f>'Activos Consolidados'!#REF!</f>
        <v>#REF!</v>
      </c>
      <c r="F531" s="86" t="e">
        <f>IF('Activos Consolidados'!#REF!="","",'Activos Consolidados'!#REF!)</f>
        <v>#REF!</v>
      </c>
      <c r="G531" s="85" t="e">
        <f>'Activos Consolidados'!#REF!</f>
        <v>#REF!</v>
      </c>
      <c r="H531" s="85" t="e">
        <f>'Activos Consolidados'!#REF!</f>
        <v>#REF!</v>
      </c>
      <c r="I531" s="85" t="e">
        <f>'Activos Consolidados'!#REF!</f>
        <v>#REF!</v>
      </c>
      <c r="J531" s="85" t="e">
        <f>'Activos Consolidados'!#REF!</f>
        <v>#REF!</v>
      </c>
      <c r="K531" s="85" t="e">
        <f>'Activos Consolidados'!#REF!</f>
        <v>#REF!</v>
      </c>
      <c r="L531" s="85" t="e">
        <f>'Activos Consolidados'!#REF!</f>
        <v>#REF!</v>
      </c>
      <c r="M531" s="85" t="e">
        <f>'Activos Consolidados'!#REF!</f>
        <v>#REF!</v>
      </c>
      <c r="N531" s="84" t="e">
        <f>IF('Activos Consolidados'!#REF!="","",'Activos Consolidados'!#REF!)</f>
        <v>#REF!</v>
      </c>
      <c r="O531" s="161" t="e">
        <f>'Activos Consolidados'!#REF!</f>
        <v>#REF!</v>
      </c>
      <c r="P531" t="e">
        <f>'Activos Consolidados'!#REF!</f>
        <v>#REF!</v>
      </c>
    </row>
    <row r="532" spans="1:16" ht="216.75" hidden="1" x14ac:dyDescent="0.25">
      <c r="A532" s="85" t="str">
        <f>'Activos Consolidados'!G238</f>
        <v>N/A</v>
      </c>
      <c r="B532" s="85" t="str">
        <f>'Activos Consolidados'!H238</f>
        <v>Asesor de Planeación</v>
      </c>
      <c r="C532" s="85" t="str">
        <f>'Activos Consolidados'!I238</f>
        <v>Persona que asesora  a la dirección general sobre la formulación, ejecución y seguimiento de planes, programas, proyectos y el sistema de gestión de la Entidad.</v>
      </c>
      <c r="D532" s="85" t="str">
        <f>'Activos Consolidados'!J238</f>
        <v>N/A</v>
      </c>
      <c r="E532" s="85" t="str">
        <f>'Activos Consolidados'!K238</f>
        <v>N/A</v>
      </c>
      <c r="F532" s="86" t="str">
        <f>IF('Activos Consolidados'!P238="","",'Activos Consolidados'!P238)</f>
        <v>N/A</v>
      </c>
      <c r="G532" s="85" t="str">
        <f>'Activos Consolidados'!R238</f>
        <v>N/A</v>
      </c>
      <c r="H532" s="85" t="str">
        <f>'Activos Consolidados'!S238</f>
        <v>N/A</v>
      </c>
      <c r="I532" s="85" t="str">
        <f>'Activos Consolidados'!AN238</f>
        <v>1) INFORMACIÓN PÚBLICA</v>
      </c>
      <c r="J532" s="85" t="str">
        <f>'Activos Consolidados'!AO238</f>
        <v>LEY 527 ARTÍCULO 27 Y 28
ARTÍCULO  27. "TODAS LAS PERSONAS TIENEN DERECHO A CONSULTAR LOS DOCUMENTOS DE ARCHIVOS PÚBLICOS Y A QUE SE LES EXPIDA COPIA DE LOS MISMOS, SIEMPRE QUE DICHOS DOCUMENTOS NO TENGAN CARÁCTER RESERVADO CONFORME A LA CONSTITUCIÓN O A LA LEY."</v>
      </c>
      <c r="K532" s="85" t="str">
        <f>'Activos Consolidados'!AP238</f>
        <v>LEY 527 ARTÍCULO 27 Y 28
ARTÍCULO  27. "TODAS LAS PERSONAS TIENEN DERECHO A CONSULTAR LOS DOCUMENTOS DE ARCHIVOS PÚBLICOS Y A QUE SE LES EXPIDA COPIA DE LOS MISMOS, SIEMPRE QUE DICHOS DOCUMENTOS NO TENGAN CARÁCTER RESERVADO CONFORME A LA CONSTITUCIÓN O A LA LEY."</v>
      </c>
      <c r="L532" s="85" t="str">
        <f>'Activos Consolidados'!AQ238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532" s="85" t="str">
        <f>'Activos Consolidados'!Z238</f>
        <v>NO APLICA</v>
      </c>
      <c r="N532" s="84">
        <f>IF('Activos Consolidados'!AC238="","",'Activos Consolidados'!AC238)</f>
        <v>45266</v>
      </c>
      <c r="O532" s="161">
        <f>'Activos Consolidados'!AA238</f>
        <v>45657</v>
      </c>
      <c r="P532" t="str">
        <f>'Activos Consolidados'!F238</f>
        <v>PERSONAS</v>
      </c>
    </row>
    <row r="533" spans="1:16" ht="216.75" hidden="1" x14ac:dyDescent="0.25">
      <c r="A533" s="85" t="str">
        <f>'Activos Consolidados'!G239</f>
        <v>N/A</v>
      </c>
      <c r="B533" s="85" t="str">
        <f>'Activos Consolidados'!H239</f>
        <v xml:space="preserve">Profesional Especializado Grado 20 </v>
      </c>
      <c r="C533" s="85" t="str">
        <f>'Activos Consolidados'!I239</f>
        <v xml:space="preserve">Persona que realiza el análisis, formulación, implementación y seguimiento de programas, planes, proyectos, proceso y procedimientos para el cumplimiento de los objetivos de la entidad, en lo correspondiente a la planeación institucional </v>
      </c>
      <c r="D533" s="85" t="str">
        <f>'Activos Consolidados'!J239</f>
        <v>ESPAÑOL</v>
      </c>
      <c r="E533" s="85" t="str">
        <f>'Activos Consolidados'!K239</f>
        <v>N/A</v>
      </c>
      <c r="F533" s="86" t="str">
        <f>IF('Activos Consolidados'!P239="","",'Activos Consolidados'!P239)</f>
        <v>N/A</v>
      </c>
      <c r="G533" s="85" t="str">
        <f>'Activos Consolidados'!R239</f>
        <v>N/A</v>
      </c>
      <c r="H533" s="85" t="str">
        <f>'Activos Consolidados'!S239</f>
        <v>N/A</v>
      </c>
      <c r="I533" s="85" t="str">
        <f>'Activos Consolidados'!AN239</f>
        <v>1) INFORMACIÓN PÚBLICA</v>
      </c>
      <c r="J533" s="85" t="str">
        <f>'Activos Consolidados'!AO239</f>
        <v>LEY 527 ARTÍCULO 27 Y 28
ARTÍCULO  27. "TODAS LAS PERSONAS TIENEN DERECHO A CONSULTAR LOS DOCUMENTOS DE ARCHIVOS PÚBLICOS Y A QUE SE LES EXPIDA COPIA DE LOS MISMOS, SIEMPRE QUE DICHOS DOCUMENTOS NO TENGAN CARÁCTER RESERVADO CONFORME A LA CONSTITUCIÓN O A LA LEY."</v>
      </c>
      <c r="K533" s="85" t="str">
        <f>'Activos Consolidados'!AP239</f>
        <v>LEY 527 ARTÍCULO 27 Y 28
ARTÍCULO  27. "TODAS LAS PERSONAS TIENEN DERECHO A CONSULTAR LOS DOCUMENTOS DE ARCHIVOS PÚBLICOS Y A QUE SE LES EXPIDA COPIA DE LOS MISMOS, SIEMPRE QUE DICHOS DOCUMENTOS NO TENGAN CARÁCTER RESERVADO CONFORME A LA CONSTITUCIÓN O A LA LEY."</v>
      </c>
      <c r="L533" s="85" t="str">
        <f>'Activos Consolidados'!AQ239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533" s="85" t="str">
        <f>'Activos Consolidados'!Z239</f>
        <v>NO APLICA</v>
      </c>
      <c r="N533" s="84">
        <f>IF('Activos Consolidados'!AC239="","",'Activos Consolidados'!AC239)</f>
        <v>45266</v>
      </c>
      <c r="O533" s="161">
        <f>'Activos Consolidados'!AA239</f>
        <v>45657</v>
      </c>
      <c r="P533" t="str">
        <f>'Activos Consolidados'!F239</f>
        <v>PERSONAS</v>
      </c>
    </row>
    <row r="534" spans="1:16" hidden="1" x14ac:dyDescent="0.25">
      <c r="A534" s="85" t="e">
        <f>'Activos Consolidados'!#REF!</f>
        <v>#REF!</v>
      </c>
      <c r="B534" s="85" t="e">
        <f>'Activos Consolidados'!#REF!</f>
        <v>#REF!</v>
      </c>
      <c r="C534" s="85" t="e">
        <f>'Activos Consolidados'!#REF!</f>
        <v>#REF!</v>
      </c>
      <c r="D534" s="85" t="e">
        <f>'Activos Consolidados'!#REF!</f>
        <v>#REF!</v>
      </c>
      <c r="E534" s="85" t="e">
        <f>'Activos Consolidados'!#REF!</f>
        <v>#REF!</v>
      </c>
      <c r="F534" s="86" t="e">
        <f>IF('Activos Consolidados'!#REF!="","",'Activos Consolidados'!#REF!)</f>
        <v>#REF!</v>
      </c>
      <c r="G534" s="85" t="e">
        <f>'Activos Consolidados'!#REF!</f>
        <v>#REF!</v>
      </c>
      <c r="H534" s="85" t="e">
        <f>'Activos Consolidados'!#REF!</f>
        <v>#REF!</v>
      </c>
      <c r="I534" s="85" t="e">
        <f>'Activos Consolidados'!#REF!</f>
        <v>#REF!</v>
      </c>
      <c r="J534" s="85" t="e">
        <f>'Activos Consolidados'!#REF!</f>
        <v>#REF!</v>
      </c>
      <c r="K534" s="85" t="e">
        <f>'Activos Consolidados'!#REF!</f>
        <v>#REF!</v>
      </c>
      <c r="L534" s="85" t="e">
        <f>'Activos Consolidados'!#REF!</f>
        <v>#REF!</v>
      </c>
      <c r="M534" s="85" t="e">
        <f>'Activos Consolidados'!#REF!</f>
        <v>#REF!</v>
      </c>
      <c r="N534" s="84" t="e">
        <f>IF('Activos Consolidados'!#REF!="","",'Activos Consolidados'!#REF!)</f>
        <v>#REF!</v>
      </c>
      <c r="O534" s="161" t="e">
        <f>'Activos Consolidados'!#REF!</f>
        <v>#REF!</v>
      </c>
      <c r="P534" t="e">
        <f>'Activos Consolidados'!#REF!</f>
        <v>#REF!</v>
      </c>
    </row>
    <row r="535" spans="1:16" hidden="1" x14ac:dyDescent="0.25">
      <c r="A535" s="85" t="e">
        <f>'Activos Consolidados'!#REF!</f>
        <v>#REF!</v>
      </c>
      <c r="B535" s="85" t="e">
        <f>'Activos Consolidados'!#REF!</f>
        <v>#REF!</v>
      </c>
      <c r="C535" s="85" t="e">
        <f>'Activos Consolidados'!#REF!</f>
        <v>#REF!</v>
      </c>
      <c r="D535" s="85" t="e">
        <f>'Activos Consolidados'!#REF!</f>
        <v>#REF!</v>
      </c>
      <c r="E535" s="85" t="e">
        <f>'Activos Consolidados'!#REF!</f>
        <v>#REF!</v>
      </c>
      <c r="F535" s="86" t="e">
        <f>IF('Activos Consolidados'!#REF!="","",'Activos Consolidados'!#REF!)</f>
        <v>#REF!</v>
      </c>
      <c r="G535" s="85" t="e">
        <f>'Activos Consolidados'!#REF!</f>
        <v>#REF!</v>
      </c>
      <c r="H535" s="85" t="e">
        <f>'Activos Consolidados'!#REF!</f>
        <v>#REF!</v>
      </c>
      <c r="I535" s="85" t="e">
        <f>'Activos Consolidados'!#REF!</f>
        <v>#REF!</v>
      </c>
      <c r="J535" s="85" t="e">
        <f>'Activos Consolidados'!#REF!</f>
        <v>#REF!</v>
      </c>
      <c r="K535" s="85" t="e">
        <f>'Activos Consolidados'!#REF!</f>
        <v>#REF!</v>
      </c>
      <c r="L535" s="85" t="e">
        <f>'Activos Consolidados'!#REF!</f>
        <v>#REF!</v>
      </c>
      <c r="M535" s="85" t="e">
        <f>'Activos Consolidados'!#REF!</f>
        <v>#REF!</v>
      </c>
      <c r="N535" s="84" t="e">
        <f>IF('Activos Consolidados'!#REF!="","",'Activos Consolidados'!#REF!)</f>
        <v>#REF!</v>
      </c>
      <c r="O535" s="161" t="e">
        <f>'Activos Consolidados'!#REF!</f>
        <v>#REF!</v>
      </c>
      <c r="P535" t="e">
        <f>'Activos Consolidados'!#REF!</f>
        <v>#REF!</v>
      </c>
    </row>
    <row r="536" spans="1:16" ht="344.25" hidden="1" x14ac:dyDescent="0.25">
      <c r="A536" s="85" t="str">
        <f>'Activos Consolidados'!G240</f>
        <v>N/A</v>
      </c>
      <c r="B536" s="85" t="str">
        <f>'Activos Consolidados'!H240</f>
        <v>Sistema para la Eficiencia Administrativa - Módulos Control de documentos SG</v>
      </c>
      <c r="C536" s="85" t="str">
        <f>'Activos Consolidados'!I240</f>
        <v xml:space="preserve">Módulos del SEA en los que se administra los documentos del Sistema de Gestión de la UPRA desde la solicitud de Elaboración, Modificación o Eliminación con las respectivas revisiones, validaciones y aprobación por parte de los responsables hasta su publicación en el Listado maestro del SG del SEA. Así mismo se cuenta con las funcionalidades de:
Cambian los documentos del SG publicados en el &lt;&lt;Listado maestro&gt;&gt; sin modificar la versión de los mismos.
Documentos externos del SG que cada Líder tienen como referencia para ejecutar su proceso y por lo cual se deben controlar y publicar en el SG &lt;&lt;Listado maestro de externos&gt;&gt;.
Administración de plantillas de tipos de documentos
Administración responsables en las diferentes etapas
Cargue de documentos masivos. 
 </v>
      </c>
      <c r="D536" s="85" t="str">
        <f>'Activos Consolidados'!J240</f>
        <v>ESPAÑOL</v>
      </c>
      <c r="E536" s="85" t="str">
        <f>'Activos Consolidados'!K240</f>
        <v>ELECTRÓNICO</v>
      </c>
      <c r="F536" s="86" t="str">
        <f>IF('Activos Consolidados'!P240="","",'Activos Consolidados'!P240)</f>
        <v>N/A</v>
      </c>
      <c r="G536" s="85" t="str">
        <f>'Activos Consolidados'!R240</f>
        <v>DIRECCIÓN GENERAL</v>
      </c>
      <c r="H536" s="85" t="str">
        <f>'Activos Consolidados'!S240</f>
        <v>ASESORÍA DE PLANEACIÓN</v>
      </c>
      <c r="I536" s="85" t="str">
        <f>'Activos Consolidados'!AN240</f>
        <v>2) INFORMACIÓN PÚBLICA CLASIFICADA</v>
      </c>
      <c r="J536" s="85" t="e">
        <f>'Activos Consolidados'!AO240</f>
        <v>#N/A</v>
      </c>
      <c r="K536" s="85" t="e">
        <f>'Activos Consolidados'!AP240</f>
        <v>#N/A</v>
      </c>
      <c r="L536" s="85" t="e">
        <f>'Activos Consolidados'!AQ240</f>
        <v>#N/A</v>
      </c>
      <c r="M536" s="85" t="str">
        <f>'Activos Consolidados'!Z240</f>
        <v>NO APLICA</v>
      </c>
      <c r="N536" s="84">
        <f>IF('Activos Consolidados'!AC240="","",'Activos Consolidados'!AC240)</f>
        <v>45266</v>
      </c>
      <c r="O536" s="161">
        <f>'Activos Consolidados'!AA240</f>
        <v>45657</v>
      </c>
      <c r="P536" t="str">
        <f>'Activos Consolidados'!F240</f>
        <v>SOFTWARE</v>
      </c>
    </row>
    <row r="537" spans="1:16" hidden="1" x14ac:dyDescent="0.25">
      <c r="A537" s="85" t="e">
        <f>'Activos Consolidados'!#REF!</f>
        <v>#REF!</v>
      </c>
      <c r="B537" s="85" t="e">
        <f>'Activos Consolidados'!#REF!</f>
        <v>#REF!</v>
      </c>
      <c r="C537" s="85" t="e">
        <f>'Activos Consolidados'!#REF!</f>
        <v>#REF!</v>
      </c>
      <c r="D537" s="85" t="e">
        <f>'Activos Consolidados'!#REF!</f>
        <v>#REF!</v>
      </c>
      <c r="E537" s="85" t="e">
        <f>'Activos Consolidados'!#REF!</f>
        <v>#REF!</v>
      </c>
      <c r="F537" s="86" t="e">
        <f>IF('Activos Consolidados'!#REF!="","",'Activos Consolidados'!#REF!)</f>
        <v>#REF!</v>
      </c>
      <c r="G537" s="85" t="e">
        <f>'Activos Consolidados'!#REF!</f>
        <v>#REF!</v>
      </c>
      <c r="H537" s="85" t="e">
        <f>'Activos Consolidados'!#REF!</f>
        <v>#REF!</v>
      </c>
      <c r="I537" s="85" t="e">
        <f>'Activos Consolidados'!#REF!</f>
        <v>#REF!</v>
      </c>
      <c r="J537" s="85" t="e">
        <f>'Activos Consolidados'!#REF!</f>
        <v>#REF!</v>
      </c>
      <c r="K537" s="85" t="e">
        <f>'Activos Consolidados'!#REF!</f>
        <v>#REF!</v>
      </c>
      <c r="L537" s="85" t="e">
        <f>'Activos Consolidados'!#REF!</f>
        <v>#REF!</v>
      </c>
      <c r="M537" s="85" t="e">
        <f>'Activos Consolidados'!#REF!</f>
        <v>#REF!</v>
      </c>
      <c r="N537" s="84" t="e">
        <f>IF('Activos Consolidados'!#REF!="","",'Activos Consolidados'!#REF!)</f>
        <v>#REF!</v>
      </c>
      <c r="O537" s="161" t="e">
        <f>'Activos Consolidados'!#REF!</f>
        <v>#REF!</v>
      </c>
      <c r="P537" t="e">
        <f>'Activos Consolidados'!#REF!</f>
        <v>#REF!</v>
      </c>
    </row>
    <row r="538" spans="1:16" hidden="1" x14ac:dyDescent="0.25">
      <c r="A538" s="85" t="e">
        <f>'Activos Consolidados'!#REF!</f>
        <v>#REF!</v>
      </c>
      <c r="B538" s="85" t="e">
        <f>'Activos Consolidados'!#REF!</f>
        <v>#REF!</v>
      </c>
      <c r="C538" s="85" t="e">
        <f>'Activos Consolidados'!#REF!</f>
        <v>#REF!</v>
      </c>
      <c r="D538" s="85" t="e">
        <f>'Activos Consolidados'!#REF!</f>
        <v>#REF!</v>
      </c>
      <c r="E538" s="85" t="e">
        <f>'Activos Consolidados'!#REF!</f>
        <v>#REF!</v>
      </c>
      <c r="F538" s="86" t="e">
        <f>IF('Activos Consolidados'!#REF!="","",'Activos Consolidados'!#REF!)</f>
        <v>#REF!</v>
      </c>
      <c r="G538" s="85" t="e">
        <f>'Activos Consolidados'!#REF!</f>
        <v>#REF!</v>
      </c>
      <c r="H538" s="85" t="e">
        <f>'Activos Consolidados'!#REF!</f>
        <v>#REF!</v>
      </c>
      <c r="I538" s="85" t="e">
        <f>'Activos Consolidados'!#REF!</f>
        <v>#REF!</v>
      </c>
      <c r="J538" s="85" t="e">
        <f>'Activos Consolidados'!#REF!</f>
        <v>#REF!</v>
      </c>
      <c r="K538" s="85" t="e">
        <f>'Activos Consolidados'!#REF!</f>
        <v>#REF!</v>
      </c>
      <c r="L538" s="85" t="e">
        <f>'Activos Consolidados'!#REF!</f>
        <v>#REF!</v>
      </c>
      <c r="M538" s="85" t="e">
        <f>'Activos Consolidados'!#REF!</f>
        <v>#REF!</v>
      </c>
      <c r="N538" s="84" t="e">
        <f>IF('Activos Consolidados'!#REF!="","",'Activos Consolidados'!#REF!)</f>
        <v>#REF!</v>
      </c>
      <c r="O538" s="161" t="e">
        <f>'Activos Consolidados'!#REF!</f>
        <v>#REF!</v>
      </c>
      <c r="P538" t="e">
        <f>'Activos Consolidados'!#REF!</f>
        <v>#REF!</v>
      </c>
    </row>
    <row r="539" spans="1:16" ht="25.5" hidden="1" x14ac:dyDescent="0.25">
      <c r="A539" s="85" t="str">
        <f>'Activos Consolidados'!G241</f>
        <v>N/A</v>
      </c>
      <c r="B539" s="85" t="str">
        <f>'Activos Consolidados'!H241</f>
        <v>Token USB</v>
      </c>
      <c r="C539" s="85" t="str">
        <f>'Activos Consolidados'!I241</f>
        <v xml:space="preserve">Token para acceso a SIIF Nación </v>
      </c>
      <c r="D539" s="85" t="str">
        <f>'Activos Consolidados'!J241</f>
        <v>ESPAÑOL</v>
      </c>
      <c r="E539" s="85" t="str">
        <f>'Activos Consolidados'!K241</f>
        <v>FÍSICO</v>
      </c>
      <c r="F539" s="86" t="str">
        <f>IF('Activos Consolidados'!P241="","",'Activos Consolidados'!P241)</f>
        <v>N/A</v>
      </c>
      <c r="G539" s="85" t="str">
        <f>'Activos Consolidados'!R241</f>
        <v xml:space="preserve">ASESOR DE PLANEACIÓN </v>
      </c>
      <c r="H539" s="85" t="str">
        <f>'Activos Consolidados'!S241</f>
        <v xml:space="preserve">ASESOR DE PLANEACIÓN </v>
      </c>
      <c r="I539" s="85" t="str">
        <f>'Activos Consolidados'!AN241</f>
        <v>3) INFORMACIÓN PÚBLICA RESERVADA</v>
      </c>
      <c r="J539" s="85" t="e">
        <f>'Activos Consolidados'!AO241</f>
        <v>#N/A</v>
      </c>
      <c r="K539" s="85" t="e">
        <f>'Activos Consolidados'!AP241</f>
        <v>#N/A</v>
      </c>
      <c r="L539" s="85" t="e">
        <f>'Activos Consolidados'!AQ241</f>
        <v>#N/A</v>
      </c>
      <c r="M539" s="85" t="str">
        <f>'Activos Consolidados'!Z241</f>
        <v>NO APLICA</v>
      </c>
      <c r="N539" s="84">
        <f>IF('Activos Consolidados'!AC241="","",'Activos Consolidados'!AC241)</f>
        <v>45266</v>
      </c>
      <c r="O539" s="161">
        <f>'Activos Consolidados'!AA241</f>
        <v>45657</v>
      </c>
      <c r="P539" t="str">
        <f>'Activos Consolidados'!F241</f>
        <v>HARDWARE</v>
      </c>
    </row>
    <row r="540" spans="1:16" ht="38.25" hidden="1" x14ac:dyDescent="0.25">
      <c r="A540" s="85" t="str">
        <f>'Activos Consolidados'!G243</f>
        <v>N/A</v>
      </c>
      <c r="B540" s="85" t="str">
        <f>'Activos Consolidados'!H243</f>
        <v xml:space="preserve">Sistema para la Eficiencia Administrativa -  Módulo de Resoluciones </v>
      </c>
      <c r="C540" s="85" t="str">
        <f>'Activos Consolidados'!I243</f>
        <v>Modulo del SEA en el cual se clasifica, proyecta, revisa, firma y numera una Resolución.</v>
      </c>
      <c r="D540" s="85" t="str">
        <f>'Activos Consolidados'!J243</f>
        <v>ESPAÑOL</v>
      </c>
      <c r="E540" s="85" t="str">
        <f>'Activos Consolidados'!K243</f>
        <v>ELECTRÓNICO</v>
      </c>
      <c r="F540" s="86" t="str">
        <f>IF('Activos Consolidados'!P243="","",'Activos Consolidados'!P243)</f>
        <v>N/A</v>
      </c>
      <c r="G540" s="85" t="str">
        <f>'Activos Consolidados'!R243</f>
        <v>DIRECCIÓN GENERAL</v>
      </c>
      <c r="H540" s="85" t="str">
        <f>'Activos Consolidados'!S243</f>
        <v>ASESORÍA DE PLANEACIÓN</v>
      </c>
      <c r="I540" s="85" t="str">
        <f>'Activos Consolidados'!AN243</f>
        <v>N/A</v>
      </c>
      <c r="J540" s="85" t="e">
        <f>'Activos Consolidados'!AO243</f>
        <v>#N/A</v>
      </c>
      <c r="K540" s="85" t="e">
        <f>'Activos Consolidados'!AP243</f>
        <v>#N/A</v>
      </c>
      <c r="L540" s="85" t="e">
        <f>'Activos Consolidados'!AQ243</f>
        <v>#N/A</v>
      </c>
      <c r="M540" s="85" t="str">
        <f>'Activos Consolidados'!Z243</f>
        <v>NO APLICA</v>
      </c>
      <c r="N540" s="84">
        <f>IF('Activos Consolidados'!AC243="","",'Activos Consolidados'!AC243)</f>
        <v>45266</v>
      </c>
      <c r="O540" s="161">
        <f>'Activos Consolidados'!AA243</f>
        <v>45657</v>
      </c>
      <c r="P540" t="str">
        <f>'Activos Consolidados'!F243</f>
        <v>SOFTWARE</v>
      </c>
    </row>
  </sheetData>
  <sheetProtection autoFilter="0"/>
  <autoFilter ref="A5:P540" xr:uid="{00000000-0009-0000-0000-000006000000}">
    <filterColumn colId="15">
      <filters>
        <filter val="INFORMACIÓN"/>
      </filters>
    </filterColumn>
  </autoFilter>
  <mergeCells count="6">
    <mergeCell ref="A4:O4"/>
    <mergeCell ref="A1:B3"/>
    <mergeCell ref="N1:O1"/>
    <mergeCell ref="N2:O2"/>
    <mergeCell ref="N3:O3"/>
    <mergeCell ref="C1:L3"/>
  </mergeCells>
  <pageMargins left="0.7" right="0.7" top="0.75" bottom="0.75" header="0.3" footer="0.3"/>
  <ignoredErrors>
    <ignoredError sqref="I6:L46" evalError="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2"/>
  <dimension ref="B1:AH149"/>
  <sheetViews>
    <sheetView showGridLines="0" topLeftCell="A127" zoomScale="85" zoomScaleNormal="85" workbookViewId="0">
      <selection activeCell="D114" sqref="D114"/>
    </sheetView>
  </sheetViews>
  <sheetFormatPr baseColWidth="10" defaultColWidth="11.42578125" defaultRowHeight="12" x14ac:dyDescent="0.2"/>
  <cols>
    <col min="1" max="1" width="0.85546875" style="39" customWidth="1"/>
    <col min="2" max="2" width="6.140625" style="39" customWidth="1"/>
    <col min="3" max="3" width="41.7109375" style="39" customWidth="1"/>
    <col min="4" max="4" width="40.85546875" style="39" customWidth="1"/>
    <col min="5" max="5" width="37.7109375" style="39" customWidth="1"/>
    <col min="6" max="6" width="34.140625" style="39" customWidth="1"/>
    <col min="7" max="7" width="55.5703125" style="39" customWidth="1"/>
    <col min="8" max="8" width="47" style="39" customWidth="1"/>
    <col min="9" max="9" width="43.85546875" style="39" customWidth="1"/>
    <col min="10" max="10" width="32.140625" style="39" customWidth="1"/>
    <col min="11" max="16384" width="11.42578125" style="39"/>
  </cols>
  <sheetData>
    <row r="1" spans="2:34" s="48" customFormat="1" ht="24.75" customHeight="1" x14ac:dyDescent="0.2">
      <c r="B1" s="295"/>
      <c r="C1" s="296"/>
      <c r="D1" s="294" t="s">
        <v>981</v>
      </c>
      <c r="E1" s="294"/>
      <c r="F1" s="294"/>
      <c r="G1" s="294"/>
      <c r="H1" s="55" t="s">
        <v>78</v>
      </c>
      <c r="I1" s="54">
        <f>+'Activos Consolidados'!L1</f>
        <v>0</v>
      </c>
      <c r="J1" s="39"/>
    </row>
    <row r="2" spans="2:34" s="48" customFormat="1" ht="24.75" customHeight="1" x14ac:dyDescent="0.2">
      <c r="B2" s="297"/>
      <c r="C2" s="298"/>
      <c r="D2" s="294"/>
      <c r="E2" s="294"/>
      <c r="F2" s="294"/>
      <c r="G2" s="294"/>
      <c r="H2" s="55" t="s">
        <v>80</v>
      </c>
      <c r="I2" s="56">
        <f>+'Activos Consolidados'!L2</f>
        <v>0</v>
      </c>
      <c r="J2" s="39"/>
    </row>
    <row r="3" spans="2:34" s="48" customFormat="1" ht="24.75" customHeight="1" x14ac:dyDescent="0.2">
      <c r="B3" s="299"/>
      <c r="C3" s="300"/>
      <c r="D3" s="294"/>
      <c r="E3" s="294"/>
      <c r="F3" s="294"/>
      <c r="G3" s="294"/>
      <c r="H3" s="55" t="s">
        <v>81</v>
      </c>
      <c r="I3" s="57">
        <f>+'Activos Consolidados'!L3</f>
        <v>0</v>
      </c>
      <c r="J3" s="39"/>
    </row>
    <row r="4" spans="2:34" ht="5.25" customHeight="1" x14ac:dyDescent="0.2"/>
    <row r="5" spans="2:34" ht="24" customHeight="1" x14ac:dyDescent="0.2">
      <c r="B5" s="292" t="s">
        <v>1147</v>
      </c>
      <c r="C5" s="292"/>
      <c r="D5" s="292"/>
      <c r="E5" s="293"/>
      <c r="F5" s="142"/>
      <c r="H5" s="171"/>
      <c r="I5" s="172"/>
    </row>
    <row r="6" spans="2:34" ht="99" customHeight="1" x14ac:dyDescent="0.2">
      <c r="B6" s="143" t="s">
        <v>1148</v>
      </c>
      <c r="C6" s="142" t="s">
        <v>1149</v>
      </c>
      <c r="D6" s="142" t="s">
        <v>1150</v>
      </c>
      <c r="E6" s="142" t="s">
        <v>1151</v>
      </c>
      <c r="F6" s="142" t="s">
        <v>1152</v>
      </c>
      <c r="G6" s="170" t="s">
        <v>1153</v>
      </c>
      <c r="H6" s="171"/>
      <c r="I6" s="172"/>
    </row>
    <row r="7" spans="2:34" ht="187.5" customHeight="1" x14ac:dyDescent="0.2">
      <c r="B7" s="90">
        <v>1</v>
      </c>
      <c r="C7" s="91" t="s">
        <v>139</v>
      </c>
      <c r="D7" s="90" t="s">
        <v>977</v>
      </c>
      <c r="E7" s="92" t="s">
        <v>1154</v>
      </c>
      <c r="F7" s="93" t="s">
        <v>1155</v>
      </c>
      <c r="G7" s="92" t="s">
        <v>1156</v>
      </c>
      <c r="H7" s="92"/>
      <c r="I7" s="92"/>
      <c r="K7" s="39" t="str">
        <f>UPPER(H7)</f>
        <v/>
      </c>
    </row>
    <row r="8" spans="2:34" ht="240" x14ac:dyDescent="0.2">
      <c r="B8" s="94">
        <v>2</v>
      </c>
      <c r="C8" s="95" t="s">
        <v>1157</v>
      </c>
      <c r="D8" s="94" t="s">
        <v>978</v>
      </c>
      <c r="E8" s="95" t="s">
        <v>1158</v>
      </c>
      <c r="F8" s="96" t="s">
        <v>1159</v>
      </c>
      <c r="G8" s="97" t="s">
        <v>1160</v>
      </c>
      <c r="H8" s="97" t="s">
        <v>1161</v>
      </c>
      <c r="I8" s="97" t="s">
        <v>1162</v>
      </c>
    </row>
    <row r="9" spans="2:34" ht="204" x14ac:dyDescent="0.2">
      <c r="B9" s="98">
        <v>3</v>
      </c>
      <c r="C9" s="99" t="s">
        <v>1163</v>
      </c>
      <c r="D9" s="98" t="s">
        <v>978</v>
      </c>
      <c r="E9" s="99" t="s">
        <v>1164</v>
      </c>
      <c r="F9" s="100" t="s">
        <v>1159</v>
      </c>
      <c r="G9" s="97" t="s">
        <v>1161</v>
      </c>
      <c r="H9" s="97"/>
      <c r="I9" s="97"/>
    </row>
    <row r="10" spans="2:34" ht="108" x14ac:dyDescent="0.2">
      <c r="B10" s="98">
        <v>4</v>
      </c>
      <c r="C10" s="99" t="s">
        <v>1165</v>
      </c>
      <c r="D10" s="98" t="s">
        <v>978</v>
      </c>
      <c r="E10" s="99" t="s">
        <v>1166</v>
      </c>
      <c r="F10" s="100" t="s">
        <v>1159</v>
      </c>
      <c r="G10" s="97" t="s">
        <v>1167</v>
      </c>
      <c r="H10" s="97"/>
      <c r="I10" s="97"/>
    </row>
    <row r="11" spans="2:34" ht="117.75" customHeight="1" x14ac:dyDescent="0.2">
      <c r="B11" s="98">
        <v>5</v>
      </c>
      <c r="C11" s="99" t="s">
        <v>1168</v>
      </c>
      <c r="D11" s="98" t="s">
        <v>978</v>
      </c>
      <c r="E11" s="99" t="s">
        <v>1169</v>
      </c>
      <c r="F11" s="100" t="s">
        <v>1130</v>
      </c>
      <c r="G11" s="97" t="s">
        <v>1170</v>
      </c>
      <c r="H11" s="97"/>
      <c r="I11" s="97"/>
    </row>
    <row r="12" spans="2:34" ht="24" x14ac:dyDescent="0.2">
      <c r="B12" s="98">
        <v>6</v>
      </c>
      <c r="C12" s="99" t="s">
        <v>1171</v>
      </c>
      <c r="D12" s="98" t="s">
        <v>978</v>
      </c>
      <c r="E12" s="99" t="s">
        <v>1172</v>
      </c>
      <c r="F12" s="100" t="s">
        <v>1130</v>
      </c>
      <c r="G12" s="97" t="s">
        <v>1173</v>
      </c>
      <c r="H12" s="97"/>
      <c r="I12" s="97"/>
    </row>
    <row r="13" spans="2:34" ht="74.25" customHeight="1" x14ac:dyDescent="0.2">
      <c r="B13" s="98">
        <v>7</v>
      </c>
      <c r="C13" s="99" t="s">
        <v>1174</v>
      </c>
      <c r="D13" s="98" t="s">
        <v>978</v>
      </c>
      <c r="E13" s="99" t="s">
        <v>1175</v>
      </c>
      <c r="F13" s="100" t="s">
        <v>1130</v>
      </c>
      <c r="G13" s="97" t="s">
        <v>1176</v>
      </c>
      <c r="H13" s="97"/>
      <c r="I13" s="97"/>
    </row>
    <row r="14" spans="2:34" ht="110.25" customHeight="1" x14ac:dyDescent="0.2">
      <c r="B14" s="98">
        <v>8</v>
      </c>
      <c r="C14" s="99" t="s">
        <v>1177</v>
      </c>
      <c r="D14" s="98" t="s">
        <v>978</v>
      </c>
      <c r="E14" s="99" t="s">
        <v>1178</v>
      </c>
      <c r="F14" s="100" t="s">
        <v>1130</v>
      </c>
      <c r="G14" s="97" t="s">
        <v>1179</v>
      </c>
      <c r="H14" s="97"/>
      <c r="I14" s="97"/>
    </row>
    <row r="15" spans="2:34" ht="103.5" customHeight="1" x14ac:dyDescent="0.2">
      <c r="B15" s="98">
        <v>9</v>
      </c>
      <c r="C15" s="99" t="s">
        <v>1180</v>
      </c>
      <c r="D15" s="98" t="s">
        <v>978</v>
      </c>
      <c r="E15" s="99" t="s">
        <v>1181</v>
      </c>
      <c r="F15" s="100" t="s">
        <v>1130</v>
      </c>
      <c r="G15" s="97" t="s">
        <v>1182</v>
      </c>
      <c r="H15" s="97"/>
      <c r="I15" s="97"/>
    </row>
    <row r="16" spans="2:34" ht="120" x14ac:dyDescent="0.2">
      <c r="B16" s="98">
        <v>10</v>
      </c>
      <c r="C16" s="99" t="s">
        <v>1183</v>
      </c>
      <c r="D16" s="98" t="s">
        <v>978</v>
      </c>
      <c r="E16" s="99" t="s">
        <v>1184</v>
      </c>
      <c r="F16" s="100" t="s">
        <v>1130</v>
      </c>
      <c r="G16" s="97" t="s">
        <v>1185</v>
      </c>
      <c r="H16" s="97"/>
      <c r="I16" s="97"/>
      <c r="AH16" s="39">
        <f>IF(W16="",0,Tipologias!C68)</f>
        <v>0</v>
      </c>
    </row>
    <row r="17" spans="2:10" ht="115.5" customHeight="1" x14ac:dyDescent="0.2">
      <c r="B17" s="98">
        <v>11</v>
      </c>
      <c r="C17" s="99" t="s">
        <v>1186</v>
      </c>
      <c r="D17" s="98" t="s">
        <v>978</v>
      </c>
      <c r="E17" s="99" t="s">
        <v>1187</v>
      </c>
      <c r="F17" s="100" t="s">
        <v>1130</v>
      </c>
      <c r="G17" s="97" t="s">
        <v>1188</v>
      </c>
      <c r="H17" s="97"/>
      <c r="I17" s="97"/>
    </row>
    <row r="18" spans="2:10" ht="132" x14ac:dyDescent="0.2">
      <c r="B18" s="98">
        <v>12</v>
      </c>
      <c r="C18" s="99" t="s">
        <v>1189</v>
      </c>
      <c r="D18" s="98" t="s">
        <v>978</v>
      </c>
      <c r="E18" s="99" t="s">
        <v>1190</v>
      </c>
      <c r="F18" s="100" t="s">
        <v>1130</v>
      </c>
      <c r="G18" s="97" t="s">
        <v>1191</v>
      </c>
      <c r="H18" s="97"/>
      <c r="I18" s="97"/>
    </row>
    <row r="19" spans="2:10" ht="24" x14ac:dyDescent="0.2">
      <c r="B19" s="98">
        <v>13</v>
      </c>
      <c r="C19" s="99" t="s">
        <v>1192</v>
      </c>
      <c r="D19" s="98" t="s">
        <v>978</v>
      </c>
      <c r="E19" s="99" t="s">
        <v>1193</v>
      </c>
      <c r="F19" s="100" t="s">
        <v>1130</v>
      </c>
      <c r="G19" s="97" t="s">
        <v>1173</v>
      </c>
      <c r="H19" s="97"/>
      <c r="I19" s="97"/>
    </row>
    <row r="20" spans="2:10" ht="72" x14ac:dyDescent="0.2">
      <c r="B20" s="98">
        <v>14</v>
      </c>
      <c r="C20" s="99" t="s">
        <v>1194</v>
      </c>
      <c r="D20" s="98" t="s">
        <v>978</v>
      </c>
      <c r="E20" s="101" t="s">
        <v>1195</v>
      </c>
      <c r="F20" s="100" t="s">
        <v>1130</v>
      </c>
      <c r="G20" s="102" t="s">
        <v>1196</v>
      </c>
      <c r="H20" s="102"/>
      <c r="I20" s="102"/>
    </row>
    <row r="21" spans="2:10" ht="36" x14ac:dyDescent="0.2">
      <c r="B21" s="98">
        <v>15</v>
      </c>
      <c r="C21" s="99" t="s">
        <v>1197</v>
      </c>
      <c r="D21" s="98" t="s">
        <v>978</v>
      </c>
      <c r="E21" s="99" t="s">
        <v>1198</v>
      </c>
      <c r="F21" s="100" t="s">
        <v>1199</v>
      </c>
      <c r="G21" s="100" t="s">
        <v>1199</v>
      </c>
      <c r="H21" s="97"/>
      <c r="I21" s="97"/>
    </row>
    <row r="22" spans="2:10" ht="24.75" customHeight="1" x14ac:dyDescent="0.2">
      <c r="C22" s="103"/>
      <c r="D22" s="103"/>
      <c r="E22" s="103"/>
      <c r="F22" s="103"/>
      <c r="G22" s="103"/>
      <c r="H22" s="103"/>
      <c r="I22" s="103"/>
      <c r="J22" s="103"/>
    </row>
    <row r="23" spans="2:10" x14ac:dyDescent="0.2">
      <c r="C23" s="103"/>
      <c r="D23" s="103"/>
      <c r="E23" s="103"/>
      <c r="F23" s="103"/>
      <c r="G23" s="103"/>
      <c r="H23" s="103"/>
      <c r="I23" s="103"/>
      <c r="J23" s="103"/>
    </row>
    <row r="24" spans="2:10" ht="24.75" customHeight="1" x14ac:dyDescent="0.2">
      <c r="C24" s="301" t="s">
        <v>1115</v>
      </c>
      <c r="D24" s="302"/>
      <c r="E24" s="303"/>
      <c r="J24" s="103"/>
    </row>
    <row r="25" spans="2:10" ht="24.75" customHeight="1" x14ac:dyDescent="0.2">
      <c r="C25" s="99" t="s">
        <v>167</v>
      </c>
      <c r="D25" s="99" t="s">
        <v>1110</v>
      </c>
      <c r="E25" s="99" t="s">
        <v>977</v>
      </c>
      <c r="J25" s="103"/>
    </row>
    <row r="26" spans="2:10" ht="37.5" customHeight="1" x14ac:dyDescent="0.2">
      <c r="C26" s="99" t="s">
        <v>140</v>
      </c>
      <c r="D26" s="99" t="s">
        <v>1200</v>
      </c>
      <c r="E26" s="99" t="s">
        <v>1201</v>
      </c>
      <c r="J26" s="103"/>
    </row>
    <row r="27" spans="2:10" ht="24.75" customHeight="1" x14ac:dyDescent="0.2">
      <c r="C27" s="99" t="s">
        <v>188</v>
      </c>
      <c r="D27" s="99" t="s">
        <v>1111</v>
      </c>
      <c r="E27" s="99" t="s">
        <v>978</v>
      </c>
      <c r="J27" s="103"/>
    </row>
    <row r="28" spans="2:10" ht="24.75" customHeight="1" x14ac:dyDescent="0.2">
      <c r="C28" s="99" t="s">
        <v>973</v>
      </c>
      <c r="D28" s="99" t="s">
        <v>1112</v>
      </c>
      <c r="E28" s="99" t="s">
        <v>978</v>
      </c>
      <c r="J28" s="103"/>
    </row>
    <row r="29" spans="2:10" ht="24.75" customHeight="1" x14ac:dyDescent="0.2">
      <c r="C29" s="192" t="s">
        <v>186</v>
      </c>
      <c r="D29" s="99" t="s">
        <v>1110</v>
      </c>
      <c r="E29" s="99" t="s">
        <v>977</v>
      </c>
      <c r="F29" s="103"/>
      <c r="J29" s="103"/>
    </row>
    <row r="30" spans="2:10" ht="24.75" customHeight="1" x14ac:dyDescent="0.2">
      <c r="C30" s="304" t="s">
        <v>1117</v>
      </c>
      <c r="D30" s="305"/>
      <c r="E30" s="144"/>
      <c r="F30" s="103"/>
      <c r="J30" s="103"/>
    </row>
    <row r="31" spans="2:10" ht="24.75" customHeight="1" x14ac:dyDescent="0.2">
      <c r="C31" s="145" t="s">
        <v>1202</v>
      </c>
      <c r="D31" s="146" t="s">
        <v>1150</v>
      </c>
      <c r="E31" s="147" t="s">
        <v>1203</v>
      </c>
      <c r="J31" s="103"/>
    </row>
    <row r="32" spans="2:10" ht="24.75" customHeight="1" x14ac:dyDescent="0.2">
      <c r="C32" s="283" t="s">
        <v>1204</v>
      </c>
      <c r="D32" s="284"/>
      <c r="E32" s="285"/>
      <c r="G32" s="103"/>
      <c r="H32" s="103"/>
      <c r="I32" s="103"/>
      <c r="J32" s="103"/>
    </row>
    <row r="33" spans="3:10" ht="24.75" customHeight="1" x14ac:dyDescent="0.2">
      <c r="C33" s="104" t="s">
        <v>199</v>
      </c>
      <c r="D33" s="105">
        <v>1</v>
      </c>
      <c r="E33" s="105" t="s">
        <v>977</v>
      </c>
      <c r="G33" s="103"/>
      <c r="H33" s="103"/>
      <c r="I33" s="103"/>
      <c r="J33" s="103"/>
    </row>
    <row r="34" spans="3:10" ht="24.75" customHeight="1" x14ac:dyDescent="0.2">
      <c r="C34" s="104" t="s">
        <v>141</v>
      </c>
      <c r="D34" s="105">
        <v>2</v>
      </c>
      <c r="E34" s="105" t="s">
        <v>977</v>
      </c>
      <c r="G34" s="103"/>
      <c r="H34" s="103"/>
      <c r="I34" s="103"/>
      <c r="J34" s="103"/>
    </row>
    <row r="35" spans="3:10" ht="24.75" customHeight="1" x14ac:dyDescent="0.2">
      <c r="C35" s="104" t="s">
        <v>168</v>
      </c>
      <c r="D35" s="105">
        <v>3</v>
      </c>
      <c r="E35" s="105" t="s">
        <v>1201</v>
      </c>
      <c r="G35" s="103"/>
      <c r="H35" s="103"/>
      <c r="I35" s="103"/>
      <c r="J35" s="103"/>
    </row>
    <row r="36" spans="3:10" x14ac:dyDescent="0.2">
      <c r="C36" s="104" t="s">
        <v>153</v>
      </c>
      <c r="D36" s="105">
        <v>4</v>
      </c>
      <c r="E36" s="105" t="s">
        <v>978</v>
      </c>
      <c r="G36" s="103"/>
      <c r="H36" s="103"/>
      <c r="I36" s="103"/>
      <c r="J36" s="103"/>
    </row>
    <row r="37" spans="3:10" x14ac:dyDescent="0.2">
      <c r="C37" s="104" t="s">
        <v>1205</v>
      </c>
      <c r="D37" s="105">
        <v>5</v>
      </c>
      <c r="E37" s="105" t="s">
        <v>978</v>
      </c>
      <c r="G37" s="103"/>
      <c r="H37" s="103"/>
      <c r="I37" s="103"/>
      <c r="J37" s="103"/>
    </row>
    <row r="38" spans="3:10" x14ac:dyDescent="0.2">
      <c r="C38" s="104" t="s">
        <v>186</v>
      </c>
      <c r="D38" s="105">
        <v>1</v>
      </c>
      <c r="E38" s="105" t="s">
        <v>977</v>
      </c>
      <c r="G38" s="103"/>
      <c r="H38" s="103"/>
      <c r="I38" s="103"/>
      <c r="J38" s="103"/>
    </row>
    <row r="39" spans="3:10" x14ac:dyDescent="0.2">
      <c r="C39" s="103"/>
      <c r="G39" s="103"/>
      <c r="H39" s="103"/>
      <c r="I39" s="103"/>
      <c r="J39" s="103"/>
    </row>
    <row r="40" spans="3:10" ht="17.25" customHeight="1" x14ac:dyDescent="0.2">
      <c r="C40" s="286" t="s">
        <v>1116</v>
      </c>
      <c r="D40" s="286"/>
      <c r="E40" s="103"/>
      <c r="F40" s="103"/>
      <c r="G40" s="103"/>
      <c r="H40" s="103"/>
      <c r="I40" s="103"/>
      <c r="J40" s="103"/>
    </row>
    <row r="41" spans="3:10" ht="21.75" customHeight="1" x14ac:dyDescent="0.2">
      <c r="C41" s="148" t="s">
        <v>1202</v>
      </c>
      <c r="D41" s="148" t="s">
        <v>1150</v>
      </c>
      <c r="E41" s="103"/>
      <c r="F41" s="274" t="s">
        <v>1116</v>
      </c>
      <c r="G41" s="275"/>
      <c r="H41" s="103"/>
      <c r="I41" s="103"/>
      <c r="J41" s="103"/>
    </row>
    <row r="42" spans="3:10" x14ac:dyDescent="0.2">
      <c r="C42" s="281" t="s">
        <v>1206</v>
      </c>
      <c r="D42" s="282"/>
      <c r="F42" s="105" t="s">
        <v>977</v>
      </c>
      <c r="G42" s="105" t="s">
        <v>1207</v>
      </c>
      <c r="I42" s="103"/>
      <c r="J42" s="103"/>
    </row>
    <row r="43" spans="3:10" x14ac:dyDescent="0.2">
      <c r="C43" s="106" t="s">
        <v>179</v>
      </c>
      <c r="D43" s="105">
        <v>0</v>
      </c>
      <c r="F43" s="105" t="s">
        <v>1201</v>
      </c>
      <c r="G43" s="105" t="s">
        <v>1208</v>
      </c>
      <c r="I43" s="103"/>
      <c r="J43" s="103"/>
    </row>
    <row r="44" spans="3:10" ht="24" x14ac:dyDescent="0.2">
      <c r="C44" s="106" t="s">
        <v>142</v>
      </c>
      <c r="D44" s="105">
        <v>0.5</v>
      </c>
      <c r="F44" s="105" t="s">
        <v>978</v>
      </c>
      <c r="G44" s="105" t="s">
        <v>1209</v>
      </c>
      <c r="I44" s="103"/>
      <c r="J44" s="103"/>
    </row>
    <row r="45" spans="3:10" x14ac:dyDescent="0.2">
      <c r="C45" s="106" t="s">
        <v>224</v>
      </c>
      <c r="D45" s="105">
        <v>1</v>
      </c>
      <c r="F45" s="103"/>
      <c r="H45" s="39" t="str">
        <f>UPPER(G45)</f>
        <v/>
      </c>
      <c r="I45" s="103"/>
      <c r="J45" s="103"/>
    </row>
    <row r="46" spans="3:10" ht="24" x14ac:dyDescent="0.2">
      <c r="C46" s="106" t="s">
        <v>154</v>
      </c>
      <c r="D46" s="105">
        <v>1.5</v>
      </c>
      <c r="F46" s="103"/>
      <c r="H46" s="39" t="str">
        <f>UPPER(G46)</f>
        <v/>
      </c>
      <c r="I46" s="103"/>
      <c r="J46" s="103"/>
    </row>
    <row r="47" spans="3:10" ht="24" x14ac:dyDescent="0.2">
      <c r="C47" s="106" t="s">
        <v>282</v>
      </c>
      <c r="D47" s="105">
        <v>2</v>
      </c>
      <c r="F47" s="103"/>
      <c r="I47" s="103"/>
      <c r="J47" s="103"/>
    </row>
    <row r="48" spans="3:10" x14ac:dyDescent="0.2">
      <c r="C48" s="103"/>
      <c r="F48" s="103"/>
      <c r="G48" s="103"/>
      <c r="H48" s="103"/>
      <c r="I48" s="103"/>
      <c r="J48" s="103"/>
    </row>
    <row r="49" spans="3:10" ht="17.25" customHeight="1" x14ac:dyDescent="0.2">
      <c r="C49" s="149" t="s">
        <v>1202</v>
      </c>
      <c r="D49" s="150" t="s">
        <v>1150</v>
      </c>
      <c r="F49" s="150" t="s">
        <v>1210</v>
      </c>
      <c r="G49" s="103"/>
      <c r="H49" s="103"/>
      <c r="I49" s="103"/>
      <c r="J49" s="103"/>
    </row>
    <row r="50" spans="3:10" x14ac:dyDescent="0.2">
      <c r="C50" s="290" t="s">
        <v>1211</v>
      </c>
      <c r="D50" s="291"/>
      <c r="F50" s="49" t="s">
        <v>281</v>
      </c>
      <c r="G50" s="103"/>
      <c r="H50" s="103"/>
      <c r="I50" s="103"/>
      <c r="J50" s="103"/>
    </row>
    <row r="51" spans="3:10" x14ac:dyDescent="0.2">
      <c r="C51" s="101" t="s">
        <v>1212</v>
      </c>
      <c r="D51" s="98">
        <v>2.5</v>
      </c>
      <c r="F51" s="49" t="s">
        <v>150</v>
      </c>
      <c r="G51" s="103"/>
      <c r="H51" s="103"/>
      <c r="I51" s="103"/>
      <c r="J51" s="103"/>
    </row>
    <row r="52" spans="3:10" x14ac:dyDescent="0.2">
      <c r="C52" s="101" t="s">
        <v>1213</v>
      </c>
      <c r="D52" s="98">
        <v>2.25</v>
      </c>
      <c r="F52" s="49" t="s">
        <v>133</v>
      </c>
      <c r="G52" s="103"/>
      <c r="H52" s="103"/>
      <c r="I52" s="103"/>
      <c r="J52" s="103"/>
    </row>
    <row r="53" spans="3:10" x14ac:dyDescent="0.2">
      <c r="C53" s="101" t="s">
        <v>482</v>
      </c>
      <c r="D53" s="98">
        <v>2</v>
      </c>
      <c r="F53" s="49" t="s">
        <v>186</v>
      </c>
      <c r="G53" s="103"/>
      <c r="H53" s="103"/>
      <c r="I53" s="103"/>
      <c r="J53" s="103"/>
    </row>
    <row r="54" spans="3:10" x14ac:dyDescent="0.2">
      <c r="C54" s="101" t="s">
        <v>471</v>
      </c>
      <c r="D54" s="98">
        <v>1.5</v>
      </c>
      <c r="F54" s="49" t="s">
        <v>186</v>
      </c>
      <c r="G54" s="103"/>
      <c r="H54" s="103"/>
      <c r="I54" s="103"/>
      <c r="J54" s="103"/>
    </row>
    <row r="55" spans="3:10" x14ac:dyDescent="0.2">
      <c r="C55" s="101" t="s">
        <v>155</v>
      </c>
      <c r="D55" s="98">
        <v>1.25</v>
      </c>
      <c r="F55" s="103"/>
      <c r="G55" s="103"/>
      <c r="H55" s="103"/>
      <c r="I55" s="103"/>
      <c r="J55" s="103"/>
    </row>
    <row r="56" spans="3:10" x14ac:dyDescent="0.2">
      <c r="C56" s="101" t="s">
        <v>143</v>
      </c>
      <c r="D56" s="98">
        <v>1</v>
      </c>
      <c r="F56" s="103"/>
      <c r="G56" s="103"/>
      <c r="H56" s="103"/>
      <c r="I56" s="103"/>
      <c r="J56" s="103"/>
    </row>
    <row r="57" spans="3:10" x14ac:dyDescent="0.2">
      <c r="C57" s="101" t="s">
        <v>180</v>
      </c>
      <c r="D57" s="98">
        <v>0.5</v>
      </c>
      <c r="F57" s="103"/>
      <c r="G57" s="103"/>
      <c r="H57" s="103"/>
      <c r="I57" s="103"/>
      <c r="J57" s="103"/>
    </row>
    <row r="58" spans="3:10" x14ac:dyDescent="0.2">
      <c r="C58" s="101" t="s">
        <v>1734</v>
      </c>
      <c r="D58" s="98">
        <v>1</v>
      </c>
      <c r="F58" s="103"/>
      <c r="G58" s="103"/>
      <c r="H58" s="103"/>
      <c r="I58" s="103"/>
      <c r="J58" s="103"/>
    </row>
    <row r="59" spans="3:10" x14ac:dyDescent="0.2">
      <c r="C59" s="101" t="s">
        <v>200</v>
      </c>
      <c r="D59" s="98">
        <v>0.25</v>
      </c>
      <c r="F59" s="103"/>
      <c r="G59" s="103"/>
      <c r="H59" s="103"/>
      <c r="I59" s="103"/>
      <c r="J59" s="103"/>
    </row>
    <row r="60" spans="3:10" x14ac:dyDescent="0.2">
      <c r="C60" s="178"/>
      <c r="D60" s="130"/>
      <c r="F60" s="103"/>
      <c r="G60" s="103"/>
      <c r="H60" s="103"/>
      <c r="I60" s="103"/>
      <c r="J60" s="103"/>
    </row>
    <row r="61" spans="3:10" x14ac:dyDescent="0.2">
      <c r="C61" s="178"/>
      <c r="D61" s="130"/>
      <c r="F61" s="103"/>
      <c r="G61" s="103"/>
      <c r="H61" s="103"/>
      <c r="I61" s="103"/>
      <c r="J61" s="103"/>
    </row>
    <row r="62" spans="3:10" ht="36" x14ac:dyDescent="0.2">
      <c r="C62" s="103"/>
      <c r="F62" s="103" t="s">
        <v>1214</v>
      </c>
      <c r="G62" s="103"/>
      <c r="H62" s="103"/>
      <c r="I62" s="103"/>
      <c r="J62" s="103"/>
    </row>
    <row r="63" spans="3:10" x14ac:dyDescent="0.2">
      <c r="C63" s="107" t="s">
        <v>1215</v>
      </c>
      <c r="D63" s="107" t="s">
        <v>1216</v>
      </c>
      <c r="G63" s="103"/>
      <c r="H63" s="103"/>
      <c r="I63" s="103"/>
      <c r="J63" s="103"/>
    </row>
    <row r="64" spans="3:10" ht="60" x14ac:dyDescent="0.2">
      <c r="C64" s="98" t="s">
        <v>128</v>
      </c>
      <c r="D64" s="101" t="s">
        <v>1217</v>
      </c>
      <c r="F64" s="191" t="s">
        <v>139</v>
      </c>
      <c r="G64" s="191" t="s">
        <v>977</v>
      </c>
    </row>
    <row r="65" spans="3:7" ht="48" x14ac:dyDescent="0.2">
      <c r="C65" s="98" t="s">
        <v>849</v>
      </c>
      <c r="D65" s="101" t="s">
        <v>1218</v>
      </c>
      <c r="F65" s="191" t="s">
        <v>264</v>
      </c>
      <c r="G65" s="191" t="s">
        <v>1201</v>
      </c>
    </row>
    <row r="66" spans="3:7" ht="36" x14ac:dyDescent="0.2">
      <c r="C66" s="98" t="s">
        <v>788</v>
      </c>
      <c r="D66" s="101" t="s">
        <v>1219</v>
      </c>
      <c r="F66" s="191" t="s">
        <v>562</v>
      </c>
      <c r="G66" s="191" t="s">
        <v>978</v>
      </c>
    </row>
    <row r="67" spans="3:7" ht="108" x14ac:dyDescent="0.2">
      <c r="C67" s="98" t="s">
        <v>1220</v>
      </c>
      <c r="D67" s="101" t="s">
        <v>1221</v>
      </c>
      <c r="F67" s="105" t="s">
        <v>186</v>
      </c>
      <c r="G67" s="191" t="s">
        <v>977</v>
      </c>
    </row>
    <row r="68" spans="3:7" ht="168" x14ac:dyDescent="0.2">
      <c r="C68" s="98" t="s">
        <v>1222</v>
      </c>
      <c r="D68" s="101" t="s">
        <v>1223</v>
      </c>
    </row>
    <row r="69" spans="3:7" ht="72" x14ac:dyDescent="0.2">
      <c r="C69" s="98" t="s">
        <v>877</v>
      </c>
      <c r="D69" s="101" t="s">
        <v>1224</v>
      </c>
    </row>
    <row r="70" spans="3:7" ht="120" x14ac:dyDescent="0.2">
      <c r="C70" s="98" t="s">
        <v>783</v>
      </c>
      <c r="D70" s="101" t="s">
        <v>1225</v>
      </c>
    </row>
    <row r="72" spans="3:7" x14ac:dyDescent="0.2">
      <c r="C72" s="108" t="s">
        <v>31</v>
      </c>
    </row>
    <row r="73" spans="3:7" x14ac:dyDescent="0.2">
      <c r="C73" s="109" t="s">
        <v>1226</v>
      </c>
    </row>
    <row r="74" spans="3:7" x14ac:dyDescent="0.2">
      <c r="C74" s="109" t="s">
        <v>152</v>
      </c>
    </row>
    <row r="75" spans="3:7" x14ac:dyDescent="0.2">
      <c r="C75" s="109" t="s">
        <v>1227</v>
      </c>
    </row>
    <row r="76" spans="3:7" x14ac:dyDescent="0.2">
      <c r="C76" s="109" t="s">
        <v>223</v>
      </c>
    </row>
    <row r="77" spans="3:7" x14ac:dyDescent="0.2">
      <c r="C77" s="109" t="s">
        <v>1228</v>
      </c>
    </row>
    <row r="78" spans="3:7" x14ac:dyDescent="0.2">
      <c r="C78" s="109" t="s">
        <v>261</v>
      </c>
    </row>
    <row r="79" spans="3:7" x14ac:dyDescent="0.2">
      <c r="C79" s="109" t="s">
        <v>166</v>
      </c>
    </row>
    <row r="80" spans="3:7" x14ac:dyDescent="0.2">
      <c r="C80" s="109" t="s">
        <v>279</v>
      </c>
    </row>
    <row r="81" spans="3:7" x14ac:dyDescent="0.2">
      <c r="C81" s="109" t="s">
        <v>138</v>
      </c>
    </row>
    <row r="82" spans="3:7" x14ac:dyDescent="0.2">
      <c r="C82" s="109" t="s">
        <v>485</v>
      </c>
    </row>
    <row r="83" spans="3:7" x14ac:dyDescent="0.2">
      <c r="C83" s="109" t="s">
        <v>649</v>
      </c>
    </row>
    <row r="84" spans="3:7" x14ac:dyDescent="0.2">
      <c r="C84" s="109" t="s">
        <v>216</v>
      </c>
    </row>
    <row r="85" spans="3:7" x14ac:dyDescent="0.2">
      <c r="C85" s="109" t="s">
        <v>186</v>
      </c>
    </row>
    <row r="86" spans="3:7" x14ac:dyDescent="0.2">
      <c r="C86" s="179"/>
    </row>
    <row r="87" spans="3:7" x14ac:dyDescent="0.2">
      <c r="C87" s="179"/>
    </row>
    <row r="88" spans="3:7" ht="12.75" thickBot="1" x14ac:dyDescent="0.25"/>
    <row r="89" spans="3:7" ht="12.75" thickBot="1" x14ac:dyDescent="0.25">
      <c r="C89" s="276" t="s">
        <v>1229</v>
      </c>
      <c r="D89" s="277"/>
      <c r="E89" s="279" t="s">
        <v>1230</v>
      </c>
      <c r="F89" s="280"/>
      <c r="G89" s="114" t="s">
        <v>1231</v>
      </c>
    </row>
    <row r="90" spans="3:7" ht="12.75" thickBot="1" x14ac:dyDescent="0.25">
      <c r="C90" s="110" t="s">
        <v>1232</v>
      </c>
      <c r="D90" s="111" t="s">
        <v>1233</v>
      </c>
      <c r="E90" s="112" t="s">
        <v>1234</v>
      </c>
      <c r="F90" s="112" t="s">
        <v>1235</v>
      </c>
    </row>
    <row r="91" spans="3:7" ht="75.75" customHeight="1" thickBot="1" x14ac:dyDescent="0.25">
      <c r="C91" s="113" t="s">
        <v>354</v>
      </c>
      <c r="D91" s="114" t="s">
        <v>962</v>
      </c>
      <c r="E91" s="115" t="s">
        <v>614</v>
      </c>
      <c r="F91" s="174" t="s">
        <v>292</v>
      </c>
      <c r="G91" s="175" t="s">
        <v>1236</v>
      </c>
    </row>
    <row r="92" spans="3:7" ht="46.5" customHeight="1" thickBot="1" x14ac:dyDescent="0.25">
      <c r="C92" s="117" t="s">
        <v>660</v>
      </c>
      <c r="D92" s="118" t="s">
        <v>355</v>
      </c>
      <c r="E92" s="119" t="s">
        <v>126</v>
      </c>
      <c r="F92" s="174" t="s">
        <v>256</v>
      </c>
      <c r="G92" s="175" t="s">
        <v>1237</v>
      </c>
    </row>
    <row r="93" spans="3:7" ht="57.75" customHeight="1" thickBot="1" x14ac:dyDescent="0.25">
      <c r="C93" s="120" t="s">
        <v>124</v>
      </c>
      <c r="D93" s="118" t="s">
        <v>464</v>
      </c>
      <c r="E93" s="121" t="s">
        <v>332</v>
      </c>
      <c r="F93" s="174" t="s">
        <v>654</v>
      </c>
      <c r="G93" s="175" t="s">
        <v>1238</v>
      </c>
    </row>
    <row r="94" spans="3:7" ht="64.5" customHeight="1" thickBot="1" x14ac:dyDescent="0.25">
      <c r="C94" s="122" t="s">
        <v>253</v>
      </c>
      <c r="D94" s="123" t="s">
        <v>661</v>
      </c>
      <c r="E94" s="124" t="s">
        <v>716</v>
      </c>
      <c r="F94" s="174" t="s">
        <v>375</v>
      </c>
      <c r="G94" s="175" t="s">
        <v>1239</v>
      </c>
    </row>
    <row r="95" spans="3:7" ht="52.5" customHeight="1" thickBot="1" x14ac:dyDescent="0.25">
      <c r="C95" s="278"/>
      <c r="D95" s="123" t="s">
        <v>715</v>
      </c>
      <c r="E95" s="125" t="s">
        <v>662</v>
      </c>
      <c r="F95" s="174" t="s">
        <v>585</v>
      </c>
      <c r="G95" s="175" t="s">
        <v>1240</v>
      </c>
    </row>
    <row r="96" spans="3:7" ht="25.5" customHeight="1" thickBot="1" x14ac:dyDescent="0.25">
      <c r="C96" s="278"/>
      <c r="D96" s="126" t="s">
        <v>331</v>
      </c>
      <c r="E96" s="175" t="s">
        <v>1241</v>
      </c>
      <c r="F96" s="116" t="s">
        <v>465</v>
      </c>
      <c r="G96" s="173" t="s">
        <v>1242</v>
      </c>
    </row>
    <row r="97" spans="3:7" ht="28.5" customHeight="1" x14ac:dyDescent="0.2">
      <c r="C97" s="278"/>
      <c r="D97" s="126" t="s">
        <v>1243</v>
      </c>
      <c r="E97" s="175" t="s">
        <v>1244</v>
      </c>
      <c r="F97" s="127" t="s">
        <v>311</v>
      </c>
      <c r="G97" s="173" t="s">
        <v>1245</v>
      </c>
    </row>
    <row r="98" spans="3:7" ht="24" x14ac:dyDescent="0.2">
      <c r="C98" s="278"/>
      <c r="D98" s="126" t="s">
        <v>291</v>
      </c>
      <c r="E98" s="173" t="s">
        <v>1246</v>
      </c>
      <c r="F98" s="127" t="s">
        <v>615</v>
      </c>
      <c r="G98" s="173"/>
    </row>
    <row r="99" spans="3:7" ht="29.25" customHeight="1" x14ac:dyDescent="0.2">
      <c r="C99" s="278"/>
      <c r="D99" s="126" t="s">
        <v>73</v>
      </c>
      <c r="E99" s="175" t="s">
        <v>1247</v>
      </c>
      <c r="F99" s="127" t="s">
        <v>780</v>
      </c>
      <c r="G99" s="173" t="s">
        <v>1246</v>
      </c>
    </row>
    <row r="100" spans="3:7" ht="12.75" thickBot="1" x14ac:dyDescent="0.25">
      <c r="C100" s="278"/>
      <c r="D100" s="126" t="s">
        <v>74</v>
      </c>
      <c r="E100" s="173" t="s">
        <v>1245</v>
      </c>
      <c r="F100" s="127" t="s">
        <v>307</v>
      </c>
      <c r="G100" s="173"/>
    </row>
    <row r="101" spans="3:7" ht="47.25" customHeight="1" thickBot="1" x14ac:dyDescent="0.25">
      <c r="C101" s="130"/>
      <c r="D101" s="131" t="s">
        <v>1248</v>
      </c>
      <c r="E101" s="175" t="s">
        <v>1249</v>
      </c>
      <c r="F101" s="132" t="s">
        <v>73</v>
      </c>
      <c r="G101" s="173"/>
    </row>
    <row r="102" spans="3:7" ht="24" x14ac:dyDescent="0.2">
      <c r="C102" s="130"/>
      <c r="D102" s="126" t="s">
        <v>125</v>
      </c>
      <c r="E102" s="175" t="s">
        <v>1250</v>
      </c>
      <c r="F102" s="133" t="s">
        <v>1248</v>
      </c>
      <c r="G102" s="173"/>
    </row>
    <row r="103" spans="3:7" ht="29.25" customHeight="1" x14ac:dyDescent="0.2">
      <c r="D103" s="134" t="s">
        <v>254</v>
      </c>
      <c r="E103" s="175" t="s">
        <v>1251</v>
      </c>
      <c r="F103" s="135" t="s">
        <v>333</v>
      </c>
      <c r="G103" s="173"/>
    </row>
    <row r="104" spans="3:7" ht="29.25" customHeight="1" x14ac:dyDescent="0.2">
      <c r="D104" s="103"/>
      <c r="E104" s="129"/>
      <c r="F104" s="135" t="s">
        <v>368</v>
      </c>
      <c r="G104" s="173"/>
    </row>
    <row r="105" spans="3:7" ht="29.25" customHeight="1" x14ac:dyDescent="0.2">
      <c r="D105" s="103"/>
      <c r="E105" s="129"/>
      <c r="F105" s="135" t="s">
        <v>356</v>
      </c>
      <c r="G105" s="128"/>
    </row>
    <row r="106" spans="3:7" ht="29.25" customHeight="1" x14ac:dyDescent="0.2">
      <c r="D106" s="103"/>
      <c r="E106" s="129"/>
      <c r="F106" s="135" t="s">
        <v>1252</v>
      </c>
      <c r="G106" s="128"/>
    </row>
    <row r="107" spans="3:7" ht="29.25" customHeight="1" x14ac:dyDescent="0.2">
      <c r="D107" s="103"/>
      <c r="E107" s="129"/>
      <c r="F107" s="135" t="s">
        <v>351</v>
      </c>
      <c r="G107" s="128"/>
    </row>
    <row r="108" spans="3:7" ht="29.25" customHeight="1" x14ac:dyDescent="0.2">
      <c r="D108" s="103"/>
      <c r="E108" s="129"/>
      <c r="F108" s="135" t="s">
        <v>364</v>
      </c>
      <c r="G108" s="128"/>
    </row>
    <row r="109" spans="3:7" ht="29.25" customHeight="1" x14ac:dyDescent="0.2">
      <c r="D109" s="103"/>
      <c r="E109" s="129"/>
      <c r="F109" s="135" t="s">
        <v>393</v>
      </c>
      <c r="G109" s="128"/>
    </row>
    <row r="110" spans="3:7" ht="24" x14ac:dyDescent="0.2">
      <c r="D110" s="103"/>
      <c r="E110" s="129"/>
      <c r="F110" s="100" t="s">
        <v>1253</v>
      </c>
      <c r="G110" s="128"/>
    </row>
    <row r="111" spans="3:7" ht="36.75" customHeight="1" x14ac:dyDescent="0.2">
      <c r="D111" s="103"/>
      <c r="E111" s="129"/>
      <c r="F111" s="100" t="s">
        <v>128</v>
      </c>
      <c r="G111" s="128"/>
    </row>
    <row r="112" spans="3:7" x14ac:dyDescent="0.2">
      <c r="D112" s="103"/>
      <c r="E112" s="103"/>
      <c r="F112" s="100" t="s">
        <v>1254</v>
      </c>
      <c r="G112" s="128"/>
    </row>
    <row r="113" spans="4:7" ht="24" x14ac:dyDescent="0.2">
      <c r="D113" s="103"/>
      <c r="E113" s="129"/>
      <c r="F113" s="100" t="s">
        <v>1255</v>
      </c>
      <c r="G113" s="128"/>
    </row>
    <row r="114" spans="4:7" ht="39" customHeight="1" x14ac:dyDescent="0.2">
      <c r="D114" s="103"/>
      <c r="E114" s="129"/>
      <c r="F114" s="100" t="s">
        <v>1256</v>
      </c>
      <c r="G114" s="128"/>
    </row>
    <row r="115" spans="4:7" ht="24.75" thickBot="1" x14ac:dyDescent="0.25">
      <c r="E115" s="129"/>
      <c r="F115" s="136" t="s">
        <v>1257</v>
      </c>
      <c r="G115" s="128"/>
    </row>
    <row r="116" spans="4:7" ht="12.75" thickBot="1" x14ac:dyDescent="0.25">
      <c r="E116" s="129"/>
      <c r="F116" s="137" t="s">
        <v>1258</v>
      </c>
      <c r="G116" s="128"/>
    </row>
    <row r="117" spans="4:7" ht="12.75" thickBot="1" x14ac:dyDescent="0.25">
      <c r="E117" s="129"/>
      <c r="F117" s="137" t="s">
        <v>1259</v>
      </c>
      <c r="G117" s="128"/>
    </row>
    <row r="118" spans="4:7" ht="24.75" thickBot="1" x14ac:dyDescent="0.25">
      <c r="E118" s="129"/>
      <c r="F118" s="138" t="s">
        <v>1260</v>
      </c>
      <c r="G118" s="128"/>
    </row>
    <row r="119" spans="4:7" x14ac:dyDescent="0.2">
      <c r="E119" s="103"/>
      <c r="F119" s="139" t="s">
        <v>186</v>
      </c>
    </row>
    <row r="120" spans="4:7" x14ac:dyDescent="0.2">
      <c r="E120" s="129"/>
      <c r="F120" s="140"/>
    </row>
    <row r="121" spans="4:7" x14ac:dyDescent="0.2">
      <c r="E121" s="129"/>
      <c r="F121" s="140"/>
    </row>
    <row r="122" spans="4:7" ht="12.75" thickBot="1" x14ac:dyDescent="0.25">
      <c r="E122" s="129"/>
      <c r="F122" s="141"/>
    </row>
    <row r="132" spans="3:4" x14ac:dyDescent="0.2">
      <c r="C132" s="287" t="s">
        <v>1261</v>
      </c>
      <c r="D132" s="288"/>
    </row>
    <row r="133" spans="3:4" ht="13.5" thickBot="1" x14ac:dyDescent="0.25">
      <c r="C133" s="46" t="s">
        <v>1262</v>
      </c>
      <c r="D133" s="47" t="s">
        <v>1263</v>
      </c>
    </row>
    <row r="134" spans="3:4" ht="26.25" thickBot="1" x14ac:dyDescent="0.25">
      <c r="C134" s="42" t="s">
        <v>978</v>
      </c>
      <c r="D134" s="43" t="s">
        <v>1264</v>
      </c>
    </row>
    <row r="135" spans="3:4" ht="26.25" thickBot="1" x14ac:dyDescent="0.25">
      <c r="C135" s="44" t="s">
        <v>1201</v>
      </c>
      <c r="D135" s="43" t="s">
        <v>1265</v>
      </c>
    </row>
    <row r="136" spans="3:4" ht="39" thickBot="1" x14ac:dyDescent="0.25">
      <c r="C136" s="45" t="s">
        <v>977</v>
      </c>
      <c r="D136" s="43" t="s">
        <v>1266</v>
      </c>
    </row>
    <row r="139" spans="3:4" x14ac:dyDescent="0.2">
      <c r="C139" s="289" t="s">
        <v>1267</v>
      </c>
      <c r="D139" s="289"/>
    </row>
    <row r="140" spans="3:4" ht="13.5" thickBot="1" x14ac:dyDescent="0.25">
      <c r="C140" s="46" t="s">
        <v>1262</v>
      </c>
      <c r="D140" s="47" t="s">
        <v>1263</v>
      </c>
    </row>
    <row r="141" spans="3:4" ht="90" thickBot="1" x14ac:dyDescent="0.25">
      <c r="C141" s="42" t="s">
        <v>978</v>
      </c>
      <c r="D141" s="43" t="s">
        <v>1268</v>
      </c>
    </row>
    <row r="142" spans="3:4" ht="64.5" thickBot="1" x14ac:dyDescent="0.25">
      <c r="C142" s="45" t="s">
        <v>977</v>
      </c>
      <c r="D142" s="43" t="s">
        <v>1269</v>
      </c>
    </row>
    <row r="145" spans="3:4" ht="12.75" thickBot="1" x14ac:dyDescent="0.25">
      <c r="C145" s="289" t="s">
        <v>1270</v>
      </c>
      <c r="D145" s="289"/>
    </row>
    <row r="146" spans="3:4" ht="13.5" thickBot="1" x14ac:dyDescent="0.25">
      <c r="C146" s="40" t="s">
        <v>1262</v>
      </c>
      <c r="D146" s="41" t="s">
        <v>1263</v>
      </c>
    </row>
    <row r="147" spans="3:4" ht="64.5" thickBot="1" x14ac:dyDescent="0.25">
      <c r="C147" s="42" t="s">
        <v>978</v>
      </c>
      <c r="D147" s="43" t="s">
        <v>1271</v>
      </c>
    </row>
    <row r="148" spans="3:4" ht="64.5" thickBot="1" x14ac:dyDescent="0.25">
      <c r="C148" s="44" t="s">
        <v>1201</v>
      </c>
      <c r="D148" s="43" t="s">
        <v>1272</v>
      </c>
    </row>
    <row r="149" spans="3:4" ht="39" thickBot="1" x14ac:dyDescent="0.25">
      <c r="C149" s="45" t="s">
        <v>977</v>
      </c>
      <c r="D149" s="43" t="s">
        <v>1273</v>
      </c>
    </row>
  </sheetData>
  <sheetProtection selectLockedCells="1" selectUnlockedCells="1"/>
  <mergeCells count="17">
    <mergeCell ref="B5:E5"/>
    <mergeCell ref="D1:G3"/>
    <mergeCell ref="B1:C3"/>
    <mergeCell ref="C24:E24"/>
    <mergeCell ref="C30:D30"/>
    <mergeCell ref="C32:E32"/>
    <mergeCell ref="C40:D40"/>
    <mergeCell ref="C132:D132"/>
    <mergeCell ref="C145:D145"/>
    <mergeCell ref="C50:D50"/>
    <mergeCell ref="C139:D139"/>
    <mergeCell ref="F41:G41"/>
    <mergeCell ref="C89:D89"/>
    <mergeCell ref="C95:C96"/>
    <mergeCell ref="C97:C100"/>
    <mergeCell ref="E89:F89"/>
    <mergeCell ref="C42:D42"/>
  </mergeCells>
  <phoneticPr fontId="28" type="noConversion"/>
  <dataValidations count="1">
    <dataValidation type="list" allowBlank="1" showInputMessage="1" showErrorMessage="1" sqref="C7" xr:uid="{00000000-0002-0000-0700-000000000000}">
      <formula1>$C$7:$C$21</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C5499-2748-424A-B602-DB66A4F6E1C1}">
  <dimension ref="A1:K6"/>
  <sheetViews>
    <sheetView zoomScale="70" zoomScaleNormal="70" workbookViewId="0">
      <selection activeCell="G6" sqref="G6"/>
    </sheetView>
  </sheetViews>
  <sheetFormatPr baseColWidth="10" defaultRowHeight="18.75" x14ac:dyDescent="0.3"/>
  <cols>
    <col min="1" max="1" width="40.5703125" style="193" customWidth="1"/>
    <col min="2" max="2" width="80" style="193" customWidth="1"/>
    <col min="3" max="3" width="4.85546875" style="193" customWidth="1"/>
    <col min="4" max="4" width="39.140625" style="193" customWidth="1"/>
    <col min="5" max="5" width="54.140625" style="193" customWidth="1"/>
    <col min="6" max="6" width="3.7109375" style="193" customWidth="1"/>
    <col min="7" max="7" width="44.5703125" style="193" customWidth="1"/>
    <col min="8" max="8" width="67.5703125" style="193" customWidth="1"/>
    <col min="9" max="9" width="7.5703125" style="193" customWidth="1"/>
    <col min="10" max="10" width="30.7109375" style="193" customWidth="1"/>
    <col min="11" max="11" width="60.5703125" style="193" customWidth="1"/>
    <col min="12" max="16384" width="11.42578125" style="193"/>
  </cols>
  <sheetData>
    <row r="1" spans="1:11" ht="29.25" thickBot="1" x14ac:dyDescent="0.5">
      <c r="A1" s="306" t="s">
        <v>1690</v>
      </c>
      <c r="B1" s="306"/>
      <c r="D1" s="306" t="s">
        <v>1691</v>
      </c>
      <c r="E1" s="306"/>
      <c r="G1" s="306" t="s">
        <v>1692</v>
      </c>
      <c r="H1" s="306"/>
      <c r="J1" s="307" t="s">
        <v>1693</v>
      </c>
      <c r="K1" s="307"/>
    </row>
    <row r="2" spans="1:11" ht="81.75" thickBot="1" x14ac:dyDescent="0.35">
      <c r="A2" s="194" t="s">
        <v>1694</v>
      </c>
      <c r="B2" s="195" t="s">
        <v>1695</v>
      </c>
      <c r="D2" s="196" t="s">
        <v>1694</v>
      </c>
      <c r="E2" s="197" t="s">
        <v>1695</v>
      </c>
      <c r="G2" s="196" t="s">
        <v>1694</v>
      </c>
      <c r="H2" s="197" t="s">
        <v>1695</v>
      </c>
      <c r="J2" s="198" t="s">
        <v>1696</v>
      </c>
      <c r="K2" s="199" t="s">
        <v>1697</v>
      </c>
    </row>
    <row r="3" spans="1:11" ht="122.25" thickBot="1" x14ac:dyDescent="0.35">
      <c r="A3" s="200" t="s">
        <v>1698</v>
      </c>
      <c r="B3" s="201" t="s">
        <v>1699</v>
      </c>
      <c r="D3" s="202" t="s">
        <v>1700</v>
      </c>
      <c r="E3" s="203" t="s">
        <v>1701</v>
      </c>
      <c r="G3" s="204" t="s">
        <v>1702</v>
      </c>
      <c r="H3" s="205" t="s">
        <v>1703</v>
      </c>
      <c r="J3" s="206" t="s">
        <v>1704</v>
      </c>
      <c r="K3" s="205" t="s">
        <v>1705</v>
      </c>
    </row>
    <row r="4" spans="1:11" ht="126.75" thickBot="1" x14ac:dyDescent="0.35">
      <c r="A4" s="207" t="s">
        <v>1706</v>
      </c>
      <c r="B4" s="201" t="s">
        <v>1707</v>
      </c>
      <c r="D4" s="208" t="s">
        <v>1708</v>
      </c>
      <c r="E4" s="209" t="s">
        <v>1709</v>
      </c>
      <c r="G4" s="210" t="s">
        <v>1710</v>
      </c>
      <c r="H4" s="205" t="s">
        <v>1711</v>
      </c>
      <c r="J4" s="211" t="s">
        <v>1712</v>
      </c>
      <c r="K4" s="205" t="s">
        <v>1713</v>
      </c>
    </row>
    <row r="5" spans="1:11" ht="81.75" thickBot="1" x14ac:dyDescent="0.35">
      <c r="A5" s="212" t="s">
        <v>1714</v>
      </c>
      <c r="B5" s="213" t="s">
        <v>1715</v>
      </c>
      <c r="D5" s="214" t="s">
        <v>1716</v>
      </c>
      <c r="E5" s="209" t="s">
        <v>1717</v>
      </c>
      <c r="G5" s="215" t="s">
        <v>1718</v>
      </c>
      <c r="H5" s="205" t="s">
        <v>1719</v>
      </c>
    </row>
    <row r="6" spans="1:11" ht="102" thickBot="1" x14ac:dyDescent="0.35">
      <c r="A6" s="216" t="s">
        <v>1720</v>
      </c>
      <c r="B6" s="217" t="s">
        <v>1721</v>
      </c>
      <c r="D6" s="218" t="s">
        <v>1720</v>
      </c>
      <c r="E6" s="219" t="s">
        <v>1722</v>
      </c>
      <c r="G6" s="220" t="s">
        <v>1723</v>
      </c>
      <c r="H6" s="205" t="s">
        <v>1724</v>
      </c>
    </row>
  </sheetData>
  <mergeCells count="4">
    <mergeCell ref="A1:B1"/>
    <mergeCell ref="D1:E1"/>
    <mergeCell ref="G1:H1"/>
    <mergeCell ref="J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8:D30"/>
  <sheetViews>
    <sheetView topLeftCell="A7" workbookViewId="0">
      <selection activeCell="D22" sqref="D22"/>
    </sheetView>
  </sheetViews>
  <sheetFormatPr baseColWidth="10" defaultColWidth="11.42578125" defaultRowHeight="15" x14ac:dyDescent="0.25"/>
  <cols>
    <col min="3" max="3" width="16.5703125" customWidth="1"/>
    <col min="4" max="4" width="30.7109375" customWidth="1"/>
    <col min="5" max="5" width="13.140625" customWidth="1"/>
    <col min="6" max="6" width="9.5703125" customWidth="1"/>
    <col min="7" max="7" width="9.42578125" customWidth="1"/>
    <col min="8" max="8" width="10.140625" customWidth="1"/>
    <col min="9" max="9" width="11.7109375" bestFit="1" customWidth="1"/>
  </cols>
  <sheetData>
    <row r="8" spans="3:4" hidden="1" x14ac:dyDescent="0.25">
      <c r="C8" s="154" t="s">
        <v>1274</v>
      </c>
      <c r="D8" t="s">
        <v>1275</v>
      </c>
    </row>
    <row r="9" spans="3:4" hidden="1" x14ac:dyDescent="0.25">
      <c r="C9" s="155" t="s">
        <v>849</v>
      </c>
      <c r="D9">
        <v>6</v>
      </c>
    </row>
    <row r="10" spans="3:4" hidden="1" x14ac:dyDescent="0.25">
      <c r="C10" s="155" t="s">
        <v>128</v>
      </c>
      <c r="D10">
        <v>469</v>
      </c>
    </row>
    <row r="11" spans="3:4" hidden="1" x14ac:dyDescent="0.25">
      <c r="C11" s="155" t="s">
        <v>783</v>
      </c>
      <c r="D11">
        <v>18</v>
      </c>
    </row>
    <row r="12" spans="3:4" hidden="1" x14ac:dyDescent="0.25">
      <c r="C12" s="155" t="s">
        <v>877</v>
      </c>
      <c r="D12">
        <v>4</v>
      </c>
    </row>
    <row r="13" spans="3:4" hidden="1" x14ac:dyDescent="0.25">
      <c r="C13" s="155" t="s">
        <v>788</v>
      </c>
      <c r="D13">
        <v>25</v>
      </c>
    </row>
    <row r="14" spans="3:4" hidden="1" x14ac:dyDescent="0.25">
      <c r="C14" s="155" t="s">
        <v>1276</v>
      </c>
      <c r="D14">
        <v>522</v>
      </c>
    </row>
    <row r="19" spans="3:4" x14ac:dyDescent="0.25">
      <c r="C19" s="154" t="s">
        <v>1274</v>
      </c>
      <c r="D19" t="s">
        <v>1277</v>
      </c>
    </row>
    <row r="20" spans="3:4" x14ac:dyDescent="0.25">
      <c r="C20" s="155" t="s">
        <v>978</v>
      </c>
    </row>
    <row r="21" spans="3:4" x14ac:dyDescent="0.25">
      <c r="C21" s="156" t="s">
        <v>849</v>
      </c>
      <c r="D21">
        <v>7</v>
      </c>
    </row>
    <row r="22" spans="3:4" x14ac:dyDescent="0.25">
      <c r="C22" s="156" t="s">
        <v>128</v>
      </c>
      <c r="D22">
        <v>109</v>
      </c>
    </row>
    <row r="23" spans="3:4" x14ac:dyDescent="0.25">
      <c r="C23" s="156" t="s">
        <v>783</v>
      </c>
      <c r="D23">
        <v>24</v>
      </c>
    </row>
    <row r="24" spans="3:4" x14ac:dyDescent="0.25">
      <c r="C24" s="156" t="s">
        <v>877</v>
      </c>
      <c r="D24">
        <v>4</v>
      </c>
    </row>
    <row r="25" spans="3:4" x14ac:dyDescent="0.25">
      <c r="C25" s="156" t="s">
        <v>788</v>
      </c>
      <c r="D25">
        <v>31</v>
      </c>
    </row>
    <row r="26" spans="3:4" x14ac:dyDescent="0.25">
      <c r="C26" s="155" t="s">
        <v>977</v>
      </c>
    </row>
    <row r="27" spans="3:4" x14ac:dyDescent="0.25">
      <c r="C27" s="156" t="s">
        <v>128</v>
      </c>
      <c r="D27">
        <v>241</v>
      </c>
    </row>
    <row r="28" spans="3:4" x14ac:dyDescent="0.25">
      <c r="C28" s="155" t="s">
        <v>1201</v>
      </c>
    </row>
    <row r="29" spans="3:4" x14ac:dyDescent="0.25">
      <c r="C29" s="156" t="s">
        <v>128</v>
      </c>
      <c r="D29">
        <v>119</v>
      </c>
    </row>
    <row r="30" spans="3:4" x14ac:dyDescent="0.25">
      <c r="C30" s="155" t="s">
        <v>1276</v>
      </c>
      <c r="D30">
        <v>535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474"/>
  <sheetViews>
    <sheetView topLeftCell="B1" zoomScale="40" zoomScaleNormal="40" workbookViewId="0">
      <selection activeCell="N80" sqref="N80"/>
    </sheetView>
  </sheetViews>
  <sheetFormatPr baseColWidth="10" defaultColWidth="11.42578125" defaultRowHeight="15" x14ac:dyDescent="0.25"/>
  <cols>
    <col min="1" max="1" width="29.85546875" customWidth="1"/>
    <col min="2" max="2" width="29" customWidth="1"/>
    <col min="3" max="3" width="30.7109375" customWidth="1"/>
    <col min="4" max="4" width="27.85546875" customWidth="1"/>
    <col min="5" max="5" width="16.85546875" customWidth="1"/>
    <col min="6" max="6" width="28.28515625" customWidth="1"/>
    <col min="7" max="7" width="36.7109375" customWidth="1"/>
    <col min="8" max="8" width="38.140625" customWidth="1"/>
    <col min="9" max="9" width="29.42578125" customWidth="1"/>
    <col min="10" max="10" width="38.28515625" customWidth="1"/>
    <col min="11" max="11" width="37.5703125" customWidth="1"/>
    <col min="12" max="12" width="42.42578125" customWidth="1"/>
    <col min="13" max="13" width="15.5703125" bestFit="1" customWidth="1"/>
    <col min="14" max="14" width="20.5703125" customWidth="1"/>
    <col min="15" max="15" width="14.28515625" customWidth="1"/>
  </cols>
  <sheetData>
    <row r="1" spans="1:15" ht="26.25" customHeight="1" x14ac:dyDescent="0.25">
      <c r="A1" s="270"/>
      <c r="B1" s="270"/>
      <c r="C1" s="273" t="s">
        <v>981</v>
      </c>
      <c r="D1" s="273"/>
      <c r="E1" s="273"/>
      <c r="F1" s="273"/>
      <c r="G1" s="273"/>
      <c r="H1" s="273"/>
      <c r="I1" s="273"/>
      <c r="J1" s="273"/>
      <c r="K1" s="273"/>
      <c r="L1" s="273"/>
      <c r="M1" s="83" t="s">
        <v>1131</v>
      </c>
      <c r="N1" s="271">
        <f>+'Activos Consolidados'!L1</f>
        <v>0</v>
      </c>
      <c r="O1" s="271"/>
    </row>
    <row r="2" spans="1:15" ht="26.25" customHeight="1" x14ac:dyDescent="0.25">
      <c r="A2" s="270"/>
      <c r="B2" s="270"/>
      <c r="C2" s="273"/>
      <c r="D2" s="273"/>
      <c r="E2" s="273"/>
      <c r="F2" s="273"/>
      <c r="G2" s="273"/>
      <c r="H2" s="273"/>
      <c r="I2" s="273"/>
      <c r="J2" s="273"/>
      <c r="K2" s="273"/>
      <c r="L2" s="273"/>
      <c r="M2" s="83" t="s">
        <v>1132</v>
      </c>
      <c r="N2" s="271">
        <f>+'Activos Consolidados'!L2</f>
        <v>0</v>
      </c>
      <c r="O2" s="271"/>
    </row>
    <row r="3" spans="1:15" ht="26.25" customHeight="1" x14ac:dyDescent="0.25">
      <c r="A3" s="270"/>
      <c r="B3" s="270"/>
      <c r="C3" s="273"/>
      <c r="D3" s="273"/>
      <c r="E3" s="273"/>
      <c r="F3" s="273"/>
      <c r="G3" s="273"/>
      <c r="H3" s="273"/>
      <c r="I3" s="273"/>
      <c r="J3" s="273"/>
      <c r="K3" s="273"/>
      <c r="L3" s="273"/>
      <c r="M3" s="83" t="s">
        <v>1133</v>
      </c>
      <c r="N3" s="272">
        <f>+'Activos Consolidados'!L3</f>
        <v>0</v>
      </c>
      <c r="O3" s="272"/>
    </row>
    <row r="4" spans="1:15" ht="21.6" customHeight="1" x14ac:dyDescent="0.25">
      <c r="A4" s="269" t="s">
        <v>1134</v>
      </c>
      <c r="B4" s="269"/>
      <c r="C4" s="269"/>
      <c r="D4" s="269"/>
      <c r="E4" s="269"/>
      <c r="F4" s="269"/>
      <c r="G4" s="269"/>
      <c r="H4" s="269"/>
      <c r="I4" s="269"/>
      <c r="J4" s="269"/>
      <c r="K4" s="269"/>
      <c r="L4" s="269"/>
      <c r="M4" s="269"/>
      <c r="N4" s="269"/>
      <c r="O4" s="269"/>
    </row>
    <row r="5" spans="1:15" s="1" customFormat="1" ht="92.25" customHeight="1" x14ac:dyDescent="0.25">
      <c r="A5" s="87" t="s">
        <v>1135</v>
      </c>
      <c r="B5" s="88" t="s">
        <v>1122</v>
      </c>
      <c r="C5" s="88" t="s">
        <v>1123</v>
      </c>
      <c r="D5" s="88" t="s">
        <v>1124</v>
      </c>
      <c r="E5" s="88" t="s">
        <v>1125</v>
      </c>
      <c r="F5" s="88" t="s">
        <v>1136</v>
      </c>
      <c r="G5" s="88" t="s">
        <v>1137</v>
      </c>
      <c r="H5" s="88" t="s">
        <v>1138</v>
      </c>
      <c r="I5" s="88" t="s">
        <v>1139</v>
      </c>
      <c r="J5" s="88" t="s">
        <v>1140</v>
      </c>
      <c r="K5" s="88" t="s">
        <v>1141</v>
      </c>
      <c r="L5" s="88" t="s">
        <v>1142</v>
      </c>
      <c r="M5" s="88" t="s">
        <v>1143</v>
      </c>
      <c r="N5" s="88" t="s">
        <v>1144</v>
      </c>
      <c r="O5" s="89" t="s">
        <v>1145</v>
      </c>
    </row>
    <row r="6" spans="1:15" x14ac:dyDescent="0.25">
      <c r="A6" t="s">
        <v>129</v>
      </c>
      <c r="B6" t="s">
        <v>130</v>
      </c>
      <c r="C6" t="s">
        <v>131</v>
      </c>
      <c r="D6" t="s">
        <v>132</v>
      </c>
      <c r="E6" t="s">
        <v>183</v>
      </c>
      <c r="F6" s="163">
        <v>44113</v>
      </c>
      <c r="G6" t="s">
        <v>126</v>
      </c>
      <c r="H6" t="s">
        <v>125</v>
      </c>
      <c r="I6" t="s">
        <v>1155</v>
      </c>
      <c r="J6" t="s">
        <v>1154</v>
      </c>
      <c r="K6" t="s">
        <v>1278</v>
      </c>
      <c r="L6" t="s">
        <v>1156</v>
      </c>
      <c r="M6" t="s">
        <v>144</v>
      </c>
      <c r="N6" s="162">
        <v>45265</v>
      </c>
      <c r="O6" s="162">
        <v>45657</v>
      </c>
    </row>
    <row r="7" spans="1:15" x14ac:dyDescent="0.25">
      <c r="A7" t="s">
        <v>147</v>
      </c>
      <c r="B7" t="s">
        <v>148</v>
      </c>
      <c r="C7" t="s">
        <v>149</v>
      </c>
      <c r="D7" t="s">
        <v>132</v>
      </c>
      <c r="E7" t="s">
        <v>159</v>
      </c>
      <c r="F7" s="163">
        <v>40909</v>
      </c>
      <c r="G7" t="s">
        <v>126</v>
      </c>
      <c r="H7" t="s">
        <v>125</v>
      </c>
      <c r="I7" t="s">
        <v>1155</v>
      </c>
      <c r="J7" t="s">
        <v>1154</v>
      </c>
      <c r="K7" t="s">
        <v>1278</v>
      </c>
      <c r="L7" t="s">
        <v>1156</v>
      </c>
      <c r="M7" t="s">
        <v>156</v>
      </c>
      <c r="N7" s="162">
        <v>45265</v>
      </c>
      <c r="O7" s="162">
        <v>45657</v>
      </c>
    </row>
    <row r="8" spans="1:15" x14ac:dyDescent="0.25">
      <c r="A8" t="s">
        <v>147</v>
      </c>
      <c r="B8" t="s">
        <v>157</v>
      </c>
      <c r="C8" t="s">
        <v>158</v>
      </c>
      <c r="D8" t="s">
        <v>132</v>
      </c>
      <c r="E8" t="s">
        <v>159</v>
      </c>
      <c r="F8" s="163">
        <v>40910</v>
      </c>
      <c r="G8" t="s">
        <v>126</v>
      </c>
      <c r="H8" t="s">
        <v>125</v>
      </c>
      <c r="I8" t="s">
        <v>1155</v>
      </c>
      <c r="J8" t="s">
        <v>1154</v>
      </c>
      <c r="K8" t="s">
        <v>1278</v>
      </c>
      <c r="L8" t="s">
        <v>1156</v>
      </c>
      <c r="M8" t="s">
        <v>156</v>
      </c>
      <c r="N8" s="162">
        <v>45265</v>
      </c>
      <c r="O8" s="162">
        <v>45657</v>
      </c>
    </row>
    <row r="9" spans="1:15" x14ac:dyDescent="0.25">
      <c r="A9" t="s">
        <v>147</v>
      </c>
      <c r="B9" t="s">
        <v>160</v>
      </c>
      <c r="C9" t="s">
        <v>161</v>
      </c>
      <c r="D9" t="s">
        <v>132</v>
      </c>
      <c r="E9" t="s">
        <v>159</v>
      </c>
      <c r="F9" s="163">
        <v>40910</v>
      </c>
      <c r="G9" t="s">
        <v>126</v>
      </c>
      <c r="H9" t="s">
        <v>125</v>
      </c>
      <c r="I9" t="s">
        <v>1155</v>
      </c>
      <c r="J9" t="s">
        <v>1154</v>
      </c>
      <c r="K9" t="s">
        <v>1278</v>
      </c>
      <c r="L9" t="s">
        <v>1156</v>
      </c>
      <c r="M9" t="s">
        <v>156</v>
      </c>
      <c r="N9" s="162">
        <v>45265</v>
      </c>
      <c r="O9" s="162">
        <v>45657</v>
      </c>
    </row>
    <row r="10" spans="1:15" x14ac:dyDescent="0.25">
      <c r="A10" t="s">
        <v>162</v>
      </c>
      <c r="B10" t="s">
        <v>163</v>
      </c>
      <c r="C10" t="s">
        <v>164</v>
      </c>
      <c r="D10" t="s">
        <v>132</v>
      </c>
      <c r="E10" t="s">
        <v>159</v>
      </c>
      <c r="F10" s="163">
        <v>41976</v>
      </c>
      <c r="G10" t="s">
        <v>126</v>
      </c>
      <c r="H10" t="s">
        <v>125</v>
      </c>
      <c r="I10" t="s">
        <v>1155</v>
      </c>
      <c r="J10" t="s">
        <v>1154</v>
      </c>
      <c r="K10" t="s">
        <v>1278</v>
      </c>
      <c r="L10" t="s">
        <v>1156</v>
      </c>
      <c r="M10" t="s">
        <v>144</v>
      </c>
      <c r="N10" s="162">
        <v>45265</v>
      </c>
      <c r="O10" s="162">
        <v>45657</v>
      </c>
    </row>
    <row r="11" spans="1:15" x14ac:dyDescent="0.25">
      <c r="A11" t="s">
        <v>162</v>
      </c>
      <c r="B11" t="s">
        <v>169</v>
      </c>
      <c r="C11" t="s">
        <v>170</v>
      </c>
      <c r="D11" t="s">
        <v>132</v>
      </c>
      <c r="E11" t="s">
        <v>159</v>
      </c>
      <c r="F11" s="163">
        <v>44197</v>
      </c>
      <c r="G11" t="s">
        <v>126</v>
      </c>
      <c r="H11" t="s">
        <v>125</v>
      </c>
      <c r="I11" t="s">
        <v>1155</v>
      </c>
      <c r="J11" t="s">
        <v>1154</v>
      </c>
      <c r="K11" t="s">
        <v>1278</v>
      </c>
      <c r="L11" t="s">
        <v>1156</v>
      </c>
      <c r="M11" t="s">
        <v>144</v>
      </c>
      <c r="N11" s="162">
        <v>45265</v>
      </c>
      <c r="O11" s="162">
        <v>45657</v>
      </c>
    </row>
    <row r="12" spans="1:15" x14ac:dyDescent="0.25">
      <c r="A12" t="s">
        <v>162</v>
      </c>
      <c r="B12" t="s">
        <v>171</v>
      </c>
      <c r="C12" t="s">
        <v>172</v>
      </c>
      <c r="D12" t="s">
        <v>132</v>
      </c>
      <c r="E12" t="s">
        <v>159</v>
      </c>
      <c r="F12" s="163">
        <v>41976</v>
      </c>
      <c r="G12" t="s">
        <v>126</v>
      </c>
      <c r="H12" t="s">
        <v>125</v>
      </c>
      <c r="I12" t="s">
        <v>1155</v>
      </c>
      <c r="J12" t="s">
        <v>1154</v>
      </c>
      <c r="K12" t="s">
        <v>1278</v>
      </c>
      <c r="L12" t="s">
        <v>1156</v>
      </c>
      <c r="M12" t="s">
        <v>144</v>
      </c>
      <c r="N12" s="162">
        <v>45265</v>
      </c>
      <c r="O12" s="162">
        <v>45657</v>
      </c>
    </row>
    <row r="13" spans="1:15" x14ac:dyDescent="0.25">
      <c r="A13" t="s">
        <v>174</v>
      </c>
      <c r="B13" t="s">
        <v>175</v>
      </c>
      <c r="C13" t="s">
        <v>176</v>
      </c>
      <c r="D13" t="s">
        <v>132</v>
      </c>
      <c r="E13" t="s">
        <v>177</v>
      </c>
      <c r="F13" s="163">
        <v>44197</v>
      </c>
      <c r="G13" t="s">
        <v>126</v>
      </c>
      <c r="H13" t="s">
        <v>125</v>
      </c>
      <c r="I13" t="s">
        <v>1155</v>
      </c>
      <c r="J13" t="s">
        <v>1154</v>
      </c>
      <c r="K13" t="s">
        <v>1278</v>
      </c>
      <c r="L13" t="s">
        <v>1156</v>
      </c>
      <c r="M13" t="s">
        <v>144</v>
      </c>
      <c r="N13" s="162">
        <v>45265</v>
      </c>
      <c r="O13" s="162">
        <v>45657</v>
      </c>
    </row>
    <row r="14" spans="1:15" x14ac:dyDescent="0.25">
      <c r="A14" t="s">
        <v>174</v>
      </c>
      <c r="B14" t="s">
        <v>181</v>
      </c>
      <c r="C14" t="s">
        <v>182</v>
      </c>
      <c r="D14" t="s">
        <v>132</v>
      </c>
      <c r="E14" t="s">
        <v>183</v>
      </c>
      <c r="F14" s="163">
        <v>44198</v>
      </c>
      <c r="G14" t="s">
        <v>126</v>
      </c>
      <c r="H14" t="s">
        <v>125</v>
      </c>
      <c r="I14" t="s">
        <v>1155</v>
      </c>
      <c r="J14" t="s">
        <v>1154</v>
      </c>
      <c r="K14" t="s">
        <v>1278</v>
      </c>
      <c r="L14" t="s">
        <v>1156</v>
      </c>
      <c r="M14" t="s">
        <v>144</v>
      </c>
      <c r="N14" s="162">
        <v>45265</v>
      </c>
      <c r="O14" s="162">
        <v>45657</v>
      </c>
    </row>
    <row r="15" spans="1:15" x14ac:dyDescent="0.25">
      <c r="A15" t="s">
        <v>185</v>
      </c>
      <c r="B15" t="s">
        <v>186</v>
      </c>
      <c r="C15" t="s">
        <v>187</v>
      </c>
      <c r="D15" t="s">
        <v>132</v>
      </c>
      <c r="E15" t="s">
        <v>183</v>
      </c>
      <c r="F15" s="163">
        <v>40913</v>
      </c>
      <c r="G15" t="s">
        <v>126</v>
      </c>
      <c r="H15" t="s">
        <v>125</v>
      </c>
      <c r="I15" t="s">
        <v>1155</v>
      </c>
      <c r="J15" t="s">
        <v>1154</v>
      </c>
      <c r="K15" t="s">
        <v>1278</v>
      </c>
      <c r="L15" t="s">
        <v>1156</v>
      </c>
      <c r="M15" t="s">
        <v>156</v>
      </c>
      <c r="N15" s="162">
        <v>45265</v>
      </c>
      <c r="O15" s="162">
        <v>45657</v>
      </c>
    </row>
    <row r="16" spans="1:15" x14ac:dyDescent="0.25">
      <c r="A16" t="s">
        <v>189</v>
      </c>
      <c r="B16" t="s">
        <v>190</v>
      </c>
      <c r="C16" t="s">
        <v>191</v>
      </c>
      <c r="D16" t="s">
        <v>132</v>
      </c>
      <c r="E16" t="s">
        <v>159</v>
      </c>
      <c r="F16" s="163">
        <v>42010</v>
      </c>
      <c r="G16" t="s">
        <v>126</v>
      </c>
      <c r="H16" t="s">
        <v>125</v>
      </c>
      <c r="I16" t="s">
        <v>1155</v>
      </c>
      <c r="J16" t="s">
        <v>1154</v>
      </c>
      <c r="K16" t="s">
        <v>1278</v>
      </c>
      <c r="L16" t="s">
        <v>1156</v>
      </c>
      <c r="M16" t="s">
        <v>144</v>
      </c>
      <c r="N16" s="162">
        <v>45265</v>
      </c>
      <c r="O16" s="162">
        <v>45657</v>
      </c>
    </row>
    <row r="17" spans="1:15" x14ac:dyDescent="0.25">
      <c r="A17" t="s">
        <v>193</v>
      </c>
      <c r="B17" t="s">
        <v>194</v>
      </c>
      <c r="C17" t="s">
        <v>195</v>
      </c>
      <c r="D17" t="s">
        <v>132</v>
      </c>
      <c r="E17" t="s">
        <v>159</v>
      </c>
      <c r="F17" s="163">
        <v>42011</v>
      </c>
      <c r="G17" t="s">
        <v>126</v>
      </c>
      <c r="H17" t="s">
        <v>125</v>
      </c>
      <c r="I17" t="s">
        <v>1155</v>
      </c>
      <c r="J17" t="s">
        <v>1154</v>
      </c>
      <c r="K17" t="s">
        <v>1278</v>
      </c>
      <c r="L17" t="s">
        <v>1156</v>
      </c>
      <c r="M17" t="s">
        <v>144</v>
      </c>
      <c r="N17" s="162">
        <v>45265</v>
      </c>
      <c r="O17" s="162">
        <v>45657</v>
      </c>
    </row>
    <row r="18" spans="1:15" x14ac:dyDescent="0.25">
      <c r="A18" t="s">
        <v>174</v>
      </c>
      <c r="B18" t="s">
        <v>196</v>
      </c>
      <c r="C18" t="s">
        <v>197</v>
      </c>
      <c r="D18" t="s">
        <v>132</v>
      </c>
      <c r="E18" t="s">
        <v>183</v>
      </c>
      <c r="F18" s="163">
        <v>42377</v>
      </c>
      <c r="G18" t="s">
        <v>126</v>
      </c>
      <c r="H18" t="s">
        <v>125</v>
      </c>
      <c r="I18" t="s">
        <v>1155</v>
      </c>
      <c r="J18" t="s">
        <v>1154</v>
      </c>
      <c r="K18" t="s">
        <v>1278</v>
      </c>
      <c r="L18" t="s">
        <v>1156</v>
      </c>
      <c r="M18" t="s">
        <v>144</v>
      </c>
      <c r="N18" s="162">
        <v>45265</v>
      </c>
      <c r="O18" s="162">
        <v>45657</v>
      </c>
    </row>
    <row r="19" spans="1:15" x14ac:dyDescent="0.25">
      <c r="A19" t="s">
        <v>189</v>
      </c>
      <c r="B19" t="s">
        <v>201</v>
      </c>
      <c r="C19" t="s">
        <v>202</v>
      </c>
      <c r="D19" t="s">
        <v>132</v>
      </c>
      <c r="E19" t="s">
        <v>177</v>
      </c>
      <c r="F19" s="163">
        <v>44197</v>
      </c>
      <c r="G19" t="s">
        <v>126</v>
      </c>
      <c r="H19" t="s">
        <v>125</v>
      </c>
      <c r="I19" t="s">
        <v>1155</v>
      </c>
      <c r="J19" t="s">
        <v>1154</v>
      </c>
      <c r="K19" t="s">
        <v>1278</v>
      </c>
      <c r="L19" t="s">
        <v>1156</v>
      </c>
      <c r="M19" t="s">
        <v>144</v>
      </c>
      <c r="N19" s="162">
        <v>45265</v>
      </c>
      <c r="O19" s="162">
        <v>45657</v>
      </c>
    </row>
    <row r="20" spans="1:15" x14ac:dyDescent="0.25">
      <c r="A20" t="s">
        <v>189</v>
      </c>
      <c r="B20" t="s">
        <v>204</v>
      </c>
      <c r="C20" t="s">
        <v>205</v>
      </c>
      <c r="D20" t="s">
        <v>132</v>
      </c>
      <c r="E20" t="s">
        <v>177</v>
      </c>
      <c r="F20" s="163">
        <v>44198</v>
      </c>
      <c r="G20" t="s">
        <v>126</v>
      </c>
      <c r="H20" t="s">
        <v>125</v>
      </c>
      <c r="I20" t="s">
        <v>1155</v>
      </c>
      <c r="J20" t="s">
        <v>1154</v>
      </c>
      <c r="K20" t="s">
        <v>1278</v>
      </c>
      <c r="L20" t="s">
        <v>1156</v>
      </c>
      <c r="M20" t="s">
        <v>144</v>
      </c>
      <c r="N20" s="162">
        <v>45265</v>
      </c>
      <c r="O20" s="162">
        <v>45657</v>
      </c>
    </row>
    <row r="21" spans="1:15" x14ac:dyDescent="0.25">
      <c r="A21" t="s">
        <v>189</v>
      </c>
      <c r="B21" t="s">
        <v>207</v>
      </c>
      <c r="C21" t="s">
        <v>208</v>
      </c>
      <c r="D21" t="s">
        <v>132</v>
      </c>
      <c r="E21" t="s">
        <v>177</v>
      </c>
      <c r="F21" s="163">
        <v>44198</v>
      </c>
      <c r="G21" t="s">
        <v>126</v>
      </c>
      <c r="H21" t="s">
        <v>125</v>
      </c>
      <c r="I21" t="s">
        <v>1155</v>
      </c>
      <c r="J21" t="s">
        <v>1154</v>
      </c>
      <c r="K21" t="s">
        <v>1278</v>
      </c>
      <c r="L21" t="s">
        <v>1156</v>
      </c>
      <c r="M21" t="s">
        <v>144</v>
      </c>
      <c r="N21" s="162">
        <v>45265</v>
      </c>
      <c r="O21" s="162">
        <v>45657</v>
      </c>
    </row>
    <row r="22" spans="1:15" x14ac:dyDescent="0.25">
      <c r="A22" t="s">
        <v>189</v>
      </c>
      <c r="B22" t="s">
        <v>209</v>
      </c>
      <c r="C22" t="s">
        <v>210</v>
      </c>
      <c r="D22" t="s">
        <v>132</v>
      </c>
      <c r="E22" t="s">
        <v>177</v>
      </c>
      <c r="F22" s="163">
        <v>44198</v>
      </c>
      <c r="G22" t="s">
        <v>126</v>
      </c>
      <c r="H22" t="s">
        <v>125</v>
      </c>
      <c r="I22" t="s">
        <v>1155</v>
      </c>
      <c r="J22" t="s">
        <v>1154</v>
      </c>
      <c r="K22" t="s">
        <v>1278</v>
      </c>
      <c r="L22" t="s">
        <v>1156</v>
      </c>
      <c r="M22" t="s">
        <v>144</v>
      </c>
      <c r="N22" s="162">
        <v>45265</v>
      </c>
      <c r="O22" s="162">
        <v>45657</v>
      </c>
    </row>
    <row r="23" spans="1:15" x14ac:dyDescent="0.25">
      <c r="A23" t="s">
        <v>211</v>
      </c>
      <c r="B23" t="s">
        <v>212</v>
      </c>
      <c r="C23" t="s">
        <v>213</v>
      </c>
      <c r="D23" t="s">
        <v>132</v>
      </c>
      <c r="E23" t="s">
        <v>177</v>
      </c>
      <c r="F23" s="163">
        <v>44199</v>
      </c>
      <c r="G23" t="s">
        <v>126</v>
      </c>
      <c r="H23" t="s">
        <v>125</v>
      </c>
      <c r="I23" t="s">
        <v>1155</v>
      </c>
      <c r="J23" t="s">
        <v>1154</v>
      </c>
      <c r="K23" t="s">
        <v>1278</v>
      </c>
      <c r="L23" t="s">
        <v>1156</v>
      </c>
      <c r="M23" t="s">
        <v>144</v>
      </c>
      <c r="N23" s="162">
        <v>45265</v>
      </c>
      <c r="O23" s="162">
        <v>45657</v>
      </c>
    </row>
    <row r="24" spans="1:15" x14ac:dyDescent="0.25">
      <c r="A24" t="s">
        <v>214</v>
      </c>
      <c r="B24" t="s">
        <v>186</v>
      </c>
      <c r="C24" t="s">
        <v>215</v>
      </c>
      <c r="D24" t="s">
        <v>132</v>
      </c>
      <c r="E24" t="s">
        <v>177</v>
      </c>
      <c r="F24" s="163">
        <v>44197</v>
      </c>
      <c r="G24" t="s">
        <v>126</v>
      </c>
      <c r="H24" t="s">
        <v>125</v>
      </c>
      <c r="I24" t="s">
        <v>1155</v>
      </c>
      <c r="J24" t="s">
        <v>1154</v>
      </c>
      <c r="K24" t="s">
        <v>1278</v>
      </c>
      <c r="L24" t="s">
        <v>1156</v>
      </c>
      <c r="M24" t="s">
        <v>144</v>
      </c>
      <c r="N24" s="162">
        <v>45265</v>
      </c>
      <c r="O24" s="162">
        <v>45657</v>
      </c>
    </row>
    <row r="25" spans="1:15" x14ac:dyDescent="0.25">
      <c r="A25" t="s">
        <v>217</v>
      </c>
      <c r="B25" t="s">
        <v>218</v>
      </c>
      <c r="C25" t="s">
        <v>208</v>
      </c>
      <c r="D25" t="s">
        <v>132</v>
      </c>
      <c r="E25" t="s">
        <v>183</v>
      </c>
      <c r="F25" s="163">
        <v>42744</v>
      </c>
      <c r="G25" t="s">
        <v>126</v>
      </c>
      <c r="H25" t="s">
        <v>125</v>
      </c>
      <c r="I25" t="s">
        <v>1155</v>
      </c>
      <c r="J25" t="s">
        <v>1154</v>
      </c>
      <c r="K25" t="s">
        <v>1278</v>
      </c>
      <c r="L25" t="s">
        <v>1156</v>
      </c>
      <c r="M25" t="s">
        <v>144</v>
      </c>
      <c r="N25" s="162">
        <v>45265</v>
      </c>
      <c r="O25" s="162">
        <v>45657</v>
      </c>
    </row>
    <row r="26" spans="1:15" x14ac:dyDescent="0.25">
      <c r="A26" t="s">
        <v>219</v>
      </c>
      <c r="B26" t="s">
        <v>220</v>
      </c>
      <c r="C26" t="s">
        <v>221</v>
      </c>
      <c r="D26" t="s">
        <v>132</v>
      </c>
      <c r="E26" t="s">
        <v>159</v>
      </c>
      <c r="F26" s="163">
        <v>41355</v>
      </c>
      <c r="G26" t="s">
        <v>126</v>
      </c>
      <c r="H26" t="s">
        <v>125</v>
      </c>
      <c r="I26" t="s">
        <v>1155</v>
      </c>
      <c r="J26" t="s">
        <v>1154</v>
      </c>
      <c r="K26" t="s">
        <v>1278</v>
      </c>
      <c r="L26" t="s">
        <v>1156</v>
      </c>
      <c r="M26" t="s">
        <v>144</v>
      </c>
      <c r="N26" s="162">
        <v>45266</v>
      </c>
      <c r="O26" s="162">
        <v>45657</v>
      </c>
    </row>
    <row r="27" spans="1:15" x14ac:dyDescent="0.25">
      <c r="A27" t="s">
        <v>219</v>
      </c>
      <c r="B27" t="s">
        <v>226</v>
      </c>
      <c r="C27" t="s">
        <v>221</v>
      </c>
      <c r="D27" t="s">
        <v>132</v>
      </c>
      <c r="E27" t="s">
        <v>183</v>
      </c>
      <c r="F27" s="163">
        <v>41356</v>
      </c>
      <c r="G27" t="s">
        <v>126</v>
      </c>
      <c r="H27" t="s">
        <v>125</v>
      </c>
      <c r="I27" t="s">
        <v>1155</v>
      </c>
      <c r="J27" t="s">
        <v>1154</v>
      </c>
      <c r="K27" t="s">
        <v>1278</v>
      </c>
      <c r="L27" t="s">
        <v>1156</v>
      </c>
      <c r="M27" t="s">
        <v>144</v>
      </c>
      <c r="N27" s="162">
        <v>45266</v>
      </c>
      <c r="O27" s="162">
        <v>45657</v>
      </c>
    </row>
    <row r="28" spans="1:15" x14ac:dyDescent="0.25">
      <c r="A28" t="s">
        <v>219</v>
      </c>
      <c r="B28" t="s">
        <v>228</v>
      </c>
      <c r="C28" t="s">
        <v>229</v>
      </c>
      <c r="D28" t="s">
        <v>132</v>
      </c>
      <c r="E28" t="s">
        <v>183</v>
      </c>
      <c r="F28" s="163">
        <v>42248</v>
      </c>
      <c r="G28" t="s">
        <v>126</v>
      </c>
      <c r="H28" t="s">
        <v>125</v>
      </c>
      <c r="I28" t="s">
        <v>1155</v>
      </c>
      <c r="J28" t="s">
        <v>1154</v>
      </c>
      <c r="K28" t="s">
        <v>1278</v>
      </c>
      <c r="L28" t="s">
        <v>1156</v>
      </c>
      <c r="M28" t="s">
        <v>144</v>
      </c>
      <c r="N28" s="162">
        <v>45266</v>
      </c>
      <c r="O28" s="162">
        <v>45657</v>
      </c>
    </row>
    <row r="29" spans="1:15" x14ac:dyDescent="0.25">
      <c r="A29" t="s">
        <v>230</v>
      </c>
      <c r="B29" t="s">
        <v>231</v>
      </c>
      <c r="C29" t="s">
        <v>232</v>
      </c>
      <c r="D29" t="s">
        <v>132</v>
      </c>
      <c r="E29" t="s">
        <v>159</v>
      </c>
      <c r="F29" s="163">
        <v>41275</v>
      </c>
      <c r="G29" t="s">
        <v>126</v>
      </c>
      <c r="H29" t="s">
        <v>125</v>
      </c>
      <c r="I29" t="s">
        <v>1155</v>
      </c>
      <c r="J29" t="s">
        <v>1154</v>
      </c>
      <c r="K29" t="s">
        <v>1278</v>
      </c>
      <c r="L29" t="s">
        <v>1156</v>
      </c>
      <c r="M29" t="s">
        <v>144</v>
      </c>
      <c r="N29" s="162">
        <v>45266</v>
      </c>
      <c r="O29" s="162">
        <v>45657</v>
      </c>
    </row>
    <row r="30" spans="1:15" x14ac:dyDescent="0.25">
      <c r="A30" t="s">
        <v>233</v>
      </c>
      <c r="B30" t="s">
        <v>234</v>
      </c>
      <c r="C30" t="s">
        <v>235</v>
      </c>
      <c r="D30" t="s">
        <v>132</v>
      </c>
      <c r="E30" t="s">
        <v>183</v>
      </c>
      <c r="F30" s="163">
        <v>42011</v>
      </c>
      <c r="G30" t="s">
        <v>126</v>
      </c>
      <c r="H30" t="s">
        <v>125</v>
      </c>
      <c r="I30" t="s">
        <v>1155</v>
      </c>
      <c r="J30" t="s">
        <v>1154</v>
      </c>
      <c r="K30" t="s">
        <v>1278</v>
      </c>
      <c r="L30" t="s">
        <v>1156</v>
      </c>
      <c r="M30" t="s">
        <v>144</v>
      </c>
      <c r="N30" s="162">
        <v>45266</v>
      </c>
      <c r="O30" s="162">
        <v>45657</v>
      </c>
    </row>
    <row r="31" spans="1:15" x14ac:dyDescent="0.25">
      <c r="A31" t="s">
        <v>189</v>
      </c>
      <c r="B31" t="s">
        <v>236</v>
      </c>
      <c r="C31" t="s">
        <v>237</v>
      </c>
      <c r="D31" t="s">
        <v>132</v>
      </c>
      <c r="E31" t="s">
        <v>183</v>
      </c>
      <c r="F31" s="163">
        <v>42011</v>
      </c>
      <c r="G31" t="s">
        <v>126</v>
      </c>
      <c r="H31" t="s">
        <v>125</v>
      </c>
      <c r="I31" t="s">
        <v>1155</v>
      </c>
      <c r="J31" t="s">
        <v>1154</v>
      </c>
      <c r="K31" t="s">
        <v>1278</v>
      </c>
      <c r="L31" t="s">
        <v>1156</v>
      </c>
      <c r="M31" t="s">
        <v>144</v>
      </c>
      <c r="N31" s="162">
        <v>45266</v>
      </c>
      <c r="O31" s="162">
        <v>45657</v>
      </c>
    </row>
    <row r="32" spans="1:15" x14ac:dyDescent="0.25">
      <c r="A32" t="s">
        <v>189</v>
      </c>
      <c r="B32" t="s">
        <v>238</v>
      </c>
      <c r="C32" t="s">
        <v>239</v>
      </c>
      <c r="D32" t="s">
        <v>132</v>
      </c>
      <c r="E32" t="s">
        <v>183</v>
      </c>
      <c r="F32" s="163">
        <v>43096</v>
      </c>
      <c r="G32" t="s">
        <v>126</v>
      </c>
      <c r="H32" t="s">
        <v>125</v>
      </c>
      <c r="I32" t="s">
        <v>1155</v>
      </c>
      <c r="J32" t="s">
        <v>1154</v>
      </c>
      <c r="K32" t="s">
        <v>1278</v>
      </c>
      <c r="L32" t="s">
        <v>1156</v>
      </c>
      <c r="M32" t="s">
        <v>144</v>
      </c>
      <c r="N32" s="162">
        <v>45266</v>
      </c>
      <c r="O32" s="162">
        <v>45657</v>
      </c>
    </row>
    <row r="33" spans="1:15" x14ac:dyDescent="0.25">
      <c r="A33" t="s">
        <v>193</v>
      </c>
      <c r="B33" t="s">
        <v>240</v>
      </c>
      <c r="C33" t="s">
        <v>239</v>
      </c>
      <c r="D33" t="s">
        <v>132</v>
      </c>
      <c r="E33" t="s">
        <v>183</v>
      </c>
      <c r="F33" s="163">
        <v>42217</v>
      </c>
      <c r="G33" t="s">
        <v>126</v>
      </c>
      <c r="H33" t="s">
        <v>125</v>
      </c>
      <c r="I33" t="s">
        <v>1155</v>
      </c>
      <c r="J33" t="s">
        <v>1154</v>
      </c>
      <c r="K33" t="s">
        <v>1278</v>
      </c>
      <c r="L33" t="s">
        <v>1156</v>
      </c>
      <c r="M33" t="s">
        <v>144</v>
      </c>
      <c r="N33" s="162">
        <v>45266</v>
      </c>
      <c r="O33" s="162">
        <v>45657</v>
      </c>
    </row>
    <row r="34" spans="1:15" x14ac:dyDescent="0.25">
      <c r="A34" t="s">
        <v>241</v>
      </c>
      <c r="B34" t="s">
        <v>242</v>
      </c>
      <c r="C34" t="s">
        <v>243</v>
      </c>
      <c r="D34" t="s">
        <v>132</v>
      </c>
      <c r="E34" t="s">
        <v>183</v>
      </c>
      <c r="F34" s="163">
        <v>42008</v>
      </c>
      <c r="G34" t="s">
        <v>126</v>
      </c>
      <c r="H34" t="s">
        <v>125</v>
      </c>
      <c r="I34" t="s">
        <v>1155</v>
      </c>
      <c r="J34" t="s">
        <v>1154</v>
      </c>
      <c r="K34" t="s">
        <v>1278</v>
      </c>
      <c r="L34" t="s">
        <v>1156</v>
      </c>
      <c r="M34" t="s">
        <v>144</v>
      </c>
      <c r="N34" s="162">
        <v>45266</v>
      </c>
      <c r="O34" s="162">
        <v>45657</v>
      </c>
    </row>
    <row r="35" spans="1:15" x14ac:dyDescent="0.25">
      <c r="A35" t="s">
        <v>241</v>
      </c>
      <c r="B35" t="s">
        <v>245</v>
      </c>
      <c r="C35" t="s">
        <v>246</v>
      </c>
      <c r="D35" t="s">
        <v>132</v>
      </c>
      <c r="E35" t="s">
        <v>183</v>
      </c>
      <c r="F35" s="163">
        <v>42027</v>
      </c>
      <c r="G35" t="s">
        <v>126</v>
      </c>
      <c r="H35" t="s">
        <v>125</v>
      </c>
      <c r="I35" t="s">
        <v>1155</v>
      </c>
      <c r="J35" t="s">
        <v>1154</v>
      </c>
      <c r="K35" t="s">
        <v>1278</v>
      </c>
      <c r="L35" t="s">
        <v>1156</v>
      </c>
      <c r="M35" t="s">
        <v>144</v>
      </c>
      <c r="N35" s="162">
        <v>45266</v>
      </c>
      <c r="O35" s="162">
        <v>45657</v>
      </c>
    </row>
    <row r="36" spans="1:15" x14ac:dyDescent="0.25">
      <c r="A36" t="s">
        <v>241</v>
      </c>
      <c r="B36" t="s">
        <v>248</v>
      </c>
      <c r="C36" t="s">
        <v>249</v>
      </c>
      <c r="D36" t="s">
        <v>132</v>
      </c>
      <c r="E36" t="s">
        <v>183</v>
      </c>
      <c r="F36" s="163">
        <v>42156</v>
      </c>
      <c r="G36" t="s">
        <v>126</v>
      </c>
      <c r="H36" t="s">
        <v>125</v>
      </c>
      <c r="I36" t="s">
        <v>1155</v>
      </c>
      <c r="J36" t="s">
        <v>1154</v>
      </c>
      <c r="K36" t="s">
        <v>1278</v>
      </c>
      <c r="L36" t="s">
        <v>1156</v>
      </c>
      <c r="M36" t="s">
        <v>144</v>
      </c>
      <c r="N36" s="162">
        <v>45266</v>
      </c>
      <c r="O36" s="162">
        <v>45657</v>
      </c>
    </row>
    <row r="37" spans="1:15" x14ac:dyDescent="0.25">
      <c r="A37" t="s">
        <v>230</v>
      </c>
      <c r="B37" t="s">
        <v>250</v>
      </c>
      <c r="C37" t="s">
        <v>251</v>
      </c>
      <c r="D37" t="s">
        <v>132</v>
      </c>
      <c r="E37" t="s">
        <v>183</v>
      </c>
      <c r="F37" s="163" t="s">
        <v>252</v>
      </c>
      <c r="G37" t="s">
        <v>126</v>
      </c>
      <c r="H37" t="s">
        <v>125</v>
      </c>
      <c r="I37" t="s">
        <v>1155</v>
      </c>
      <c r="J37" t="s">
        <v>1154</v>
      </c>
      <c r="K37" t="s">
        <v>1278</v>
      </c>
      <c r="L37" t="s">
        <v>1156</v>
      </c>
      <c r="M37" t="s">
        <v>144</v>
      </c>
      <c r="N37" s="162">
        <v>45266</v>
      </c>
      <c r="O37" s="162">
        <v>45657</v>
      </c>
    </row>
    <row r="38" spans="1:15" x14ac:dyDescent="0.25">
      <c r="A38" t="s">
        <v>129</v>
      </c>
      <c r="B38" t="s">
        <v>257</v>
      </c>
      <c r="C38" t="s">
        <v>1279</v>
      </c>
      <c r="D38" t="s">
        <v>132</v>
      </c>
      <c r="E38" t="s">
        <v>183</v>
      </c>
      <c r="F38" s="163">
        <v>45231</v>
      </c>
      <c r="G38" t="s">
        <v>126</v>
      </c>
      <c r="H38" t="s">
        <v>125</v>
      </c>
      <c r="I38" t="s">
        <v>1155</v>
      </c>
      <c r="J38" t="s">
        <v>1154</v>
      </c>
      <c r="K38" t="s">
        <v>1278</v>
      </c>
      <c r="L38" t="s">
        <v>1156</v>
      </c>
      <c r="M38" t="s">
        <v>144</v>
      </c>
      <c r="N38" s="162">
        <v>45266</v>
      </c>
      <c r="O38" s="162">
        <v>45657</v>
      </c>
    </row>
    <row r="39" spans="1:15" x14ac:dyDescent="0.25">
      <c r="A39" t="s">
        <v>162</v>
      </c>
      <c r="B39" t="s">
        <v>1280</v>
      </c>
      <c r="C39" t="s">
        <v>266</v>
      </c>
      <c r="D39" t="s">
        <v>132</v>
      </c>
      <c r="E39" t="s">
        <v>177</v>
      </c>
      <c r="F39" s="163">
        <v>41426</v>
      </c>
      <c r="G39" t="s">
        <v>126</v>
      </c>
      <c r="H39" t="s">
        <v>125</v>
      </c>
      <c r="I39" t="s">
        <v>1155</v>
      </c>
      <c r="J39" t="s">
        <v>1154</v>
      </c>
      <c r="K39" t="s">
        <v>1278</v>
      </c>
      <c r="L39" t="s">
        <v>1156</v>
      </c>
      <c r="M39" t="s">
        <v>144</v>
      </c>
      <c r="N39" s="162">
        <v>45266</v>
      </c>
      <c r="O39" s="162">
        <v>45657</v>
      </c>
    </row>
    <row r="40" spans="1:15" x14ac:dyDescent="0.25">
      <c r="A40" t="s">
        <v>162</v>
      </c>
      <c r="B40" t="s">
        <v>269</v>
      </c>
      <c r="C40" t="s">
        <v>270</v>
      </c>
      <c r="D40" t="s">
        <v>132</v>
      </c>
      <c r="E40" t="s">
        <v>177</v>
      </c>
      <c r="F40" s="163">
        <v>41593</v>
      </c>
      <c r="G40" t="s">
        <v>126</v>
      </c>
      <c r="H40" t="s">
        <v>125</v>
      </c>
      <c r="I40" t="s">
        <v>1155</v>
      </c>
      <c r="J40" t="s">
        <v>1154</v>
      </c>
      <c r="K40" t="s">
        <v>1278</v>
      </c>
      <c r="L40" t="s">
        <v>1156</v>
      </c>
      <c r="M40" t="s">
        <v>144</v>
      </c>
      <c r="N40" s="162">
        <v>45266</v>
      </c>
      <c r="O40" s="162">
        <v>45657</v>
      </c>
    </row>
    <row r="41" spans="1:15" x14ac:dyDescent="0.25">
      <c r="A41" t="s">
        <v>193</v>
      </c>
      <c r="B41" t="s">
        <v>1281</v>
      </c>
      <c r="C41" t="s">
        <v>1282</v>
      </c>
      <c r="D41" t="s">
        <v>132</v>
      </c>
      <c r="E41" t="s">
        <v>177</v>
      </c>
      <c r="F41" s="163">
        <v>41606</v>
      </c>
      <c r="G41" t="s">
        <v>126</v>
      </c>
      <c r="H41" t="s">
        <v>125</v>
      </c>
      <c r="I41" t="s">
        <v>1155</v>
      </c>
      <c r="J41" t="s">
        <v>1154</v>
      </c>
      <c r="K41" t="s">
        <v>1278</v>
      </c>
      <c r="L41" t="s">
        <v>1156</v>
      </c>
      <c r="M41" t="s">
        <v>144</v>
      </c>
      <c r="N41" s="162">
        <v>45266</v>
      </c>
      <c r="O41" s="162">
        <v>45657</v>
      </c>
    </row>
    <row r="42" spans="1:15" x14ac:dyDescent="0.25">
      <c r="A42" t="s">
        <v>193</v>
      </c>
      <c r="B42" t="s">
        <v>1283</v>
      </c>
      <c r="C42" t="s">
        <v>1284</v>
      </c>
      <c r="D42" t="s">
        <v>132</v>
      </c>
      <c r="E42" t="s">
        <v>177</v>
      </c>
      <c r="F42" s="163">
        <v>41609</v>
      </c>
      <c r="G42" t="s">
        <v>126</v>
      </c>
      <c r="H42" t="s">
        <v>125</v>
      </c>
      <c r="I42" t="s">
        <v>1155</v>
      </c>
      <c r="J42" t="s">
        <v>1154</v>
      </c>
      <c r="K42" t="s">
        <v>1278</v>
      </c>
      <c r="L42" t="s">
        <v>1156</v>
      </c>
      <c r="M42" t="s">
        <v>144</v>
      </c>
      <c r="N42" s="162">
        <v>45266</v>
      </c>
      <c r="O42" s="162">
        <v>45657</v>
      </c>
    </row>
    <row r="43" spans="1:15" x14ac:dyDescent="0.25">
      <c r="A43" t="s">
        <v>193</v>
      </c>
      <c r="B43" t="s">
        <v>277</v>
      </c>
      <c r="C43" t="s">
        <v>278</v>
      </c>
      <c r="D43" t="s">
        <v>132</v>
      </c>
      <c r="E43" t="s">
        <v>177</v>
      </c>
      <c r="F43" s="163">
        <v>41676</v>
      </c>
      <c r="G43" t="s">
        <v>126</v>
      </c>
      <c r="H43" t="s">
        <v>125</v>
      </c>
      <c r="I43" t="s">
        <v>1155</v>
      </c>
      <c r="J43" t="s">
        <v>1154</v>
      </c>
      <c r="K43" t="s">
        <v>1278</v>
      </c>
      <c r="L43" t="s">
        <v>1156</v>
      </c>
      <c r="M43" t="s">
        <v>144</v>
      </c>
      <c r="N43" s="162">
        <v>45266</v>
      </c>
      <c r="O43" s="162">
        <v>45657</v>
      </c>
    </row>
    <row r="44" spans="1:15" x14ac:dyDescent="0.25">
      <c r="A44" t="s">
        <v>162</v>
      </c>
      <c r="B44" t="s">
        <v>280</v>
      </c>
      <c r="C44" t="s">
        <v>1285</v>
      </c>
      <c r="D44" t="s">
        <v>132</v>
      </c>
      <c r="E44" t="s">
        <v>183</v>
      </c>
      <c r="F44" s="163">
        <v>44431</v>
      </c>
      <c r="G44" t="s">
        <v>126</v>
      </c>
      <c r="H44" t="s">
        <v>125</v>
      </c>
      <c r="I44" t="s">
        <v>1155</v>
      </c>
      <c r="J44" t="s">
        <v>1154</v>
      </c>
      <c r="K44" t="s">
        <v>1278</v>
      </c>
      <c r="L44" t="s">
        <v>1156</v>
      </c>
      <c r="M44" t="s">
        <v>144</v>
      </c>
      <c r="N44" s="162">
        <v>45266</v>
      </c>
      <c r="O44" s="162">
        <v>45657</v>
      </c>
    </row>
    <row r="45" spans="1:15" x14ac:dyDescent="0.25">
      <c r="A45" t="s">
        <v>162</v>
      </c>
      <c r="B45" t="s">
        <v>265</v>
      </c>
      <c r="C45" t="s">
        <v>266</v>
      </c>
      <c r="D45" t="s">
        <v>132</v>
      </c>
      <c r="E45" t="s">
        <v>177</v>
      </c>
      <c r="F45" s="163">
        <v>44431</v>
      </c>
      <c r="G45" t="s">
        <v>126</v>
      </c>
      <c r="H45" t="s">
        <v>125</v>
      </c>
      <c r="I45" t="s">
        <v>1155</v>
      </c>
      <c r="J45" t="s">
        <v>1154</v>
      </c>
      <c r="K45" t="s">
        <v>1278</v>
      </c>
      <c r="L45" t="s">
        <v>1156</v>
      </c>
      <c r="M45" t="s">
        <v>144</v>
      </c>
      <c r="N45" s="162">
        <v>45266</v>
      </c>
      <c r="O45" s="162">
        <v>45657</v>
      </c>
    </row>
    <row r="46" spans="1:15" x14ac:dyDescent="0.25">
      <c r="A46" t="s">
        <v>189</v>
      </c>
      <c r="B46" t="s">
        <v>283</v>
      </c>
      <c r="C46" t="s">
        <v>284</v>
      </c>
      <c r="D46" t="s">
        <v>132</v>
      </c>
      <c r="E46" t="s">
        <v>183</v>
      </c>
      <c r="F46" s="163">
        <v>44431</v>
      </c>
      <c r="G46" t="s">
        <v>126</v>
      </c>
      <c r="H46" t="s">
        <v>125</v>
      </c>
      <c r="I46" t="s">
        <v>1155</v>
      </c>
      <c r="J46" t="s">
        <v>1154</v>
      </c>
      <c r="K46" t="s">
        <v>1278</v>
      </c>
      <c r="L46" t="s">
        <v>1156</v>
      </c>
      <c r="M46" t="s">
        <v>144</v>
      </c>
      <c r="N46" s="162">
        <v>45266</v>
      </c>
      <c r="O46" s="162">
        <v>45657</v>
      </c>
    </row>
    <row r="47" spans="1:15" x14ac:dyDescent="0.25">
      <c r="A47" t="s">
        <v>219</v>
      </c>
      <c r="B47" t="s">
        <v>286</v>
      </c>
      <c r="C47" t="s">
        <v>287</v>
      </c>
      <c r="D47" t="s">
        <v>132</v>
      </c>
      <c r="E47" t="s">
        <v>183</v>
      </c>
      <c r="F47" s="163" t="s">
        <v>288</v>
      </c>
      <c r="G47" t="s">
        <v>126</v>
      </c>
      <c r="H47" t="s">
        <v>125</v>
      </c>
      <c r="I47" t="s">
        <v>1155</v>
      </c>
      <c r="J47" t="s">
        <v>1154</v>
      </c>
      <c r="K47" t="s">
        <v>1278</v>
      </c>
      <c r="L47" t="s">
        <v>1156</v>
      </c>
      <c r="M47" t="s">
        <v>144</v>
      </c>
      <c r="N47" s="162">
        <v>45266</v>
      </c>
      <c r="O47" s="162">
        <v>45657</v>
      </c>
    </row>
    <row r="48" spans="1:15" x14ac:dyDescent="0.25">
      <c r="A48" t="s">
        <v>219</v>
      </c>
      <c r="B48" t="s">
        <v>289</v>
      </c>
      <c r="C48" t="s">
        <v>290</v>
      </c>
      <c r="D48" t="s">
        <v>132</v>
      </c>
      <c r="E48" t="s">
        <v>183</v>
      </c>
      <c r="F48" s="163" t="s">
        <v>288</v>
      </c>
      <c r="G48" t="s">
        <v>126</v>
      </c>
      <c r="H48" t="s">
        <v>125</v>
      </c>
      <c r="I48" t="s">
        <v>1155</v>
      </c>
      <c r="J48" t="s">
        <v>1154</v>
      </c>
      <c r="K48" t="s">
        <v>1278</v>
      </c>
      <c r="L48" t="s">
        <v>1156</v>
      </c>
      <c r="M48" t="s">
        <v>144</v>
      </c>
      <c r="N48" s="162">
        <v>45266</v>
      </c>
      <c r="O48" s="162">
        <v>45657</v>
      </c>
    </row>
    <row r="49" spans="1:15" x14ac:dyDescent="0.25">
      <c r="A49" t="s">
        <v>129</v>
      </c>
      <c r="B49" t="s">
        <v>293</v>
      </c>
      <c r="C49" t="s">
        <v>294</v>
      </c>
      <c r="D49" t="s">
        <v>132</v>
      </c>
      <c r="E49" t="s">
        <v>183</v>
      </c>
      <c r="F49" s="163">
        <v>41518</v>
      </c>
      <c r="G49" t="s">
        <v>126</v>
      </c>
      <c r="H49" t="s">
        <v>125</v>
      </c>
      <c r="I49" t="s">
        <v>1155</v>
      </c>
      <c r="J49" t="s">
        <v>1154</v>
      </c>
      <c r="K49" t="s">
        <v>1278</v>
      </c>
      <c r="L49" t="s">
        <v>1156</v>
      </c>
      <c r="M49" t="s">
        <v>144</v>
      </c>
      <c r="N49" s="162">
        <v>45266</v>
      </c>
      <c r="O49" s="162">
        <v>45657</v>
      </c>
    </row>
    <row r="50" spans="1:15" x14ac:dyDescent="0.25">
      <c r="A50" t="s">
        <v>295</v>
      </c>
      <c r="B50" t="s">
        <v>296</v>
      </c>
      <c r="C50" t="s">
        <v>297</v>
      </c>
      <c r="D50" t="s">
        <v>132</v>
      </c>
      <c r="E50" t="s">
        <v>183</v>
      </c>
      <c r="F50" s="163">
        <v>41107</v>
      </c>
      <c r="G50" t="s">
        <v>126</v>
      </c>
      <c r="H50" t="s">
        <v>125</v>
      </c>
      <c r="I50" t="s">
        <v>1155</v>
      </c>
      <c r="J50" t="s">
        <v>1154</v>
      </c>
      <c r="K50" t="s">
        <v>1278</v>
      </c>
      <c r="L50" t="s">
        <v>1156</v>
      </c>
      <c r="M50" t="s">
        <v>144</v>
      </c>
      <c r="N50" s="162">
        <v>45266</v>
      </c>
      <c r="O50" s="162">
        <v>45657</v>
      </c>
    </row>
    <row r="51" spans="1:15" x14ac:dyDescent="0.25">
      <c r="A51" t="s">
        <v>295</v>
      </c>
      <c r="B51" t="s">
        <v>298</v>
      </c>
      <c r="C51" t="s">
        <v>297</v>
      </c>
      <c r="D51" t="s">
        <v>132</v>
      </c>
      <c r="E51" t="s">
        <v>183</v>
      </c>
      <c r="F51" s="163">
        <v>41803</v>
      </c>
      <c r="G51" t="s">
        <v>126</v>
      </c>
      <c r="H51" t="s">
        <v>125</v>
      </c>
      <c r="I51" t="s">
        <v>1155</v>
      </c>
      <c r="J51" t="s">
        <v>1154</v>
      </c>
      <c r="K51" t="s">
        <v>1278</v>
      </c>
      <c r="L51" t="s">
        <v>1156</v>
      </c>
      <c r="M51" t="s">
        <v>144</v>
      </c>
      <c r="N51" s="162">
        <v>45266</v>
      </c>
      <c r="O51" s="162">
        <v>45657</v>
      </c>
    </row>
    <row r="52" spans="1:15" x14ac:dyDescent="0.25">
      <c r="A52" t="s">
        <v>295</v>
      </c>
      <c r="B52" t="s">
        <v>299</v>
      </c>
      <c r="C52" t="s">
        <v>297</v>
      </c>
      <c r="D52" t="s">
        <v>132</v>
      </c>
      <c r="E52" t="s">
        <v>183</v>
      </c>
      <c r="F52" s="163">
        <v>41992</v>
      </c>
      <c r="G52" t="s">
        <v>126</v>
      </c>
      <c r="H52" t="s">
        <v>125</v>
      </c>
      <c r="I52" t="s">
        <v>1155</v>
      </c>
      <c r="J52" t="s">
        <v>1154</v>
      </c>
      <c r="K52" t="s">
        <v>1278</v>
      </c>
      <c r="L52" t="s">
        <v>1156</v>
      </c>
      <c r="M52" t="s">
        <v>144</v>
      </c>
      <c r="N52" s="162">
        <v>45266</v>
      </c>
      <c r="O52" s="162">
        <v>45657</v>
      </c>
    </row>
    <row r="53" spans="1:15" x14ac:dyDescent="0.25">
      <c r="A53" t="s">
        <v>295</v>
      </c>
      <c r="B53" t="s">
        <v>300</v>
      </c>
      <c r="C53" t="s">
        <v>297</v>
      </c>
      <c r="D53" t="s">
        <v>132</v>
      </c>
      <c r="E53" t="s">
        <v>183</v>
      </c>
      <c r="F53" s="163">
        <v>42011</v>
      </c>
      <c r="G53" t="s">
        <v>126</v>
      </c>
      <c r="H53" t="s">
        <v>125</v>
      </c>
      <c r="I53" t="s">
        <v>1155</v>
      </c>
      <c r="J53" t="s">
        <v>1154</v>
      </c>
      <c r="K53" t="s">
        <v>1278</v>
      </c>
      <c r="L53" t="s">
        <v>1156</v>
      </c>
      <c r="M53" t="s">
        <v>144</v>
      </c>
      <c r="N53" s="162">
        <v>45266</v>
      </c>
      <c r="O53" s="162">
        <v>45657</v>
      </c>
    </row>
    <row r="54" spans="1:15" x14ac:dyDescent="0.25">
      <c r="A54" t="s">
        <v>295</v>
      </c>
      <c r="B54" t="s">
        <v>301</v>
      </c>
      <c r="C54" t="s">
        <v>297</v>
      </c>
      <c r="D54" t="s">
        <v>132</v>
      </c>
      <c r="E54" t="s">
        <v>183</v>
      </c>
      <c r="F54" s="163">
        <v>40961</v>
      </c>
      <c r="G54" t="s">
        <v>126</v>
      </c>
      <c r="H54" t="s">
        <v>125</v>
      </c>
      <c r="I54" t="s">
        <v>1155</v>
      </c>
      <c r="J54" t="s">
        <v>1154</v>
      </c>
      <c r="K54" t="s">
        <v>1278</v>
      </c>
      <c r="L54" t="s">
        <v>1156</v>
      </c>
      <c r="M54" t="s">
        <v>144</v>
      </c>
      <c r="N54" s="162">
        <v>45266</v>
      </c>
      <c r="O54" s="162">
        <v>45657</v>
      </c>
    </row>
    <row r="55" spans="1:15" x14ac:dyDescent="0.25">
      <c r="A55" t="s">
        <v>295</v>
      </c>
      <c r="B55" t="s">
        <v>302</v>
      </c>
      <c r="C55" t="s">
        <v>297</v>
      </c>
      <c r="D55" t="s">
        <v>132</v>
      </c>
      <c r="E55" t="s">
        <v>183</v>
      </c>
      <c r="F55" s="163">
        <v>35391</v>
      </c>
      <c r="G55" t="s">
        <v>126</v>
      </c>
      <c r="H55" t="s">
        <v>125</v>
      </c>
      <c r="I55" t="s">
        <v>1155</v>
      </c>
      <c r="J55" t="s">
        <v>1154</v>
      </c>
      <c r="K55" t="s">
        <v>1278</v>
      </c>
      <c r="L55" t="s">
        <v>1156</v>
      </c>
      <c r="M55" t="s">
        <v>144</v>
      </c>
      <c r="N55" s="162">
        <v>45266</v>
      </c>
      <c r="O55" s="162">
        <v>45657</v>
      </c>
    </row>
    <row r="56" spans="1:15" x14ac:dyDescent="0.25">
      <c r="A56" t="s">
        <v>295</v>
      </c>
      <c r="B56" t="s">
        <v>303</v>
      </c>
      <c r="C56" t="s">
        <v>297</v>
      </c>
      <c r="D56" t="s">
        <v>132</v>
      </c>
      <c r="E56" t="s">
        <v>183</v>
      </c>
      <c r="F56" s="163">
        <v>40876</v>
      </c>
      <c r="G56" t="s">
        <v>126</v>
      </c>
      <c r="H56" t="s">
        <v>125</v>
      </c>
      <c r="I56" t="s">
        <v>1155</v>
      </c>
      <c r="J56" t="s">
        <v>1154</v>
      </c>
      <c r="K56" t="s">
        <v>1278</v>
      </c>
      <c r="L56" t="s">
        <v>1156</v>
      </c>
      <c r="M56" t="s">
        <v>144</v>
      </c>
      <c r="N56" s="162">
        <v>45266</v>
      </c>
      <c r="O56" s="162">
        <v>45657</v>
      </c>
    </row>
    <row r="57" spans="1:15" x14ac:dyDescent="0.25">
      <c r="A57" t="s">
        <v>295</v>
      </c>
      <c r="B57" t="s">
        <v>304</v>
      </c>
      <c r="C57" t="s">
        <v>297</v>
      </c>
      <c r="D57" t="s">
        <v>132</v>
      </c>
      <c r="E57" t="s">
        <v>183</v>
      </c>
      <c r="F57" s="163">
        <v>41810</v>
      </c>
      <c r="G57" t="s">
        <v>126</v>
      </c>
      <c r="H57" t="s">
        <v>125</v>
      </c>
      <c r="I57" t="s">
        <v>1155</v>
      </c>
      <c r="J57" t="s">
        <v>1154</v>
      </c>
      <c r="K57" t="s">
        <v>1278</v>
      </c>
      <c r="L57" t="s">
        <v>1156</v>
      </c>
      <c r="M57" t="s">
        <v>144</v>
      </c>
      <c r="N57" s="162">
        <v>45266</v>
      </c>
      <c r="O57" s="162">
        <v>45657</v>
      </c>
    </row>
    <row r="58" spans="1:15" x14ac:dyDescent="0.25">
      <c r="A58" t="s">
        <v>305</v>
      </c>
      <c r="B58" t="s">
        <v>186</v>
      </c>
      <c r="C58" t="s">
        <v>306</v>
      </c>
      <c r="D58" t="s">
        <v>132</v>
      </c>
      <c r="E58" t="s">
        <v>183</v>
      </c>
      <c r="F58" s="163">
        <v>41702</v>
      </c>
      <c r="G58" t="s">
        <v>126</v>
      </c>
      <c r="H58" t="s">
        <v>125</v>
      </c>
      <c r="I58" t="s">
        <v>1155</v>
      </c>
      <c r="J58" t="s">
        <v>1154</v>
      </c>
      <c r="K58" t="s">
        <v>1278</v>
      </c>
      <c r="L58" t="s">
        <v>1156</v>
      </c>
      <c r="M58" t="s">
        <v>144</v>
      </c>
      <c r="N58" s="162">
        <v>45266</v>
      </c>
      <c r="O58" s="162">
        <v>45657</v>
      </c>
    </row>
    <row r="59" spans="1:15" x14ac:dyDescent="0.25">
      <c r="A59" t="s">
        <v>129</v>
      </c>
      <c r="B59" t="s">
        <v>308</v>
      </c>
      <c r="C59" t="s">
        <v>309</v>
      </c>
      <c r="D59" t="s">
        <v>132</v>
      </c>
      <c r="E59" t="s">
        <v>183</v>
      </c>
      <c r="F59" s="163">
        <v>41338</v>
      </c>
      <c r="G59" t="s">
        <v>126</v>
      </c>
      <c r="H59" t="s">
        <v>125</v>
      </c>
      <c r="I59" t="s">
        <v>1155</v>
      </c>
      <c r="J59" t="s">
        <v>1154</v>
      </c>
      <c r="K59" t="s">
        <v>1278</v>
      </c>
      <c r="L59" t="s">
        <v>1156</v>
      </c>
      <c r="M59" t="s">
        <v>156</v>
      </c>
      <c r="N59" s="162">
        <v>45266</v>
      </c>
      <c r="O59" s="162">
        <v>45657</v>
      </c>
    </row>
    <row r="60" spans="1:15" x14ac:dyDescent="0.25">
      <c r="A60" t="s">
        <v>129</v>
      </c>
      <c r="B60" t="s">
        <v>312</v>
      </c>
      <c r="C60" t="s">
        <v>313</v>
      </c>
      <c r="D60" t="s">
        <v>132</v>
      </c>
      <c r="E60" t="s">
        <v>183</v>
      </c>
      <c r="F60" s="163">
        <v>42370</v>
      </c>
      <c r="G60" t="s">
        <v>126</v>
      </c>
      <c r="H60" t="s">
        <v>125</v>
      </c>
      <c r="I60" t="s">
        <v>1155</v>
      </c>
      <c r="J60" t="s">
        <v>1154</v>
      </c>
      <c r="K60" t="s">
        <v>1278</v>
      </c>
      <c r="L60" t="s">
        <v>1156</v>
      </c>
      <c r="M60" t="s">
        <v>144</v>
      </c>
      <c r="N60" s="162">
        <v>45266</v>
      </c>
      <c r="O60" s="162">
        <v>45657</v>
      </c>
    </row>
    <row r="61" spans="1:15" x14ac:dyDescent="0.25">
      <c r="A61" t="s">
        <v>129</v>
      </c>
      <c r="B61" t="s">
        <v>314</v>
      </c>
      <c r="C61" t="s">
        <v>315</v>
      </c>
      <c r="D61" t="s">
        <v>132</v>
      </c>
      <c r="E61" t="s">
        <v>183</v>
      </c>
      <c r="F61" s="163">
        <v>41542</v>
      </c>
      <c r="G61" t="s">
        <v>126</v>
      </c>
      <c r="H61" t="s">
        <v>125</v>
      </c>
      <c r="I61" t="s">
        <v>1155</v>
      </c>
      <c r="J61" t="s">
        <v>1154</v>
      </c>
      <c r="K61" t="s">
        <v>1278</v>
      </c>
      <c r="L61" t="s">
        <v>1156</v>
      </c>
      <c r="M61" t="s">
        <v>156</v>
      </c>
      <c r="N61" s="162">
        <v>45266</v>
      </c>
      <c r="O61" s="162">
        <v>45657</v>
      </c>
    </row>
    <row r="62" spans="1:15" x14ac:dyDescent="0.25">
      <c r="A62" t="s">
        <v>316</v>
      </c>
      <c r="B62" t="s">
        <v>186</v>
      </c>
      <c r="C62" t="s">
        <v>317</v>
      </c>
      <c r="D62" t="s">
        <v>132</v>
      </c>
      <c r="E62" t="s">
        <v>183</v>
      </c>
      <c r="F62" s="163">
        <v>40990</v>
      </c>
      <c r="G62" t="s">
        <v>126</v>
      </c>
      <c r="H62" t="s">
        <v>125</v>
      </c>
      <c r="I62" t="s">
        <v>1155</v>
      </c>
      <c r="J62" t="s">
        <v>1154</v>
      </c>
      <c r="K62" t="s">
        <v>1278</v>
      </c>
      <c r="L62" t="s">
        <v>1156</v>
      </c>
      <c r="M62" t="s">
        <v>156</v>
      </c>
      <c r="N62" s="162">
        <v>45266</v>
      </c>
      <c r="O62" s="162">
        <v>45657</v>
      </c>
    </row>
    <row r="63" spans="1:15" x14ac:dyDescent="0.25">
      <c r="A63" t="s">
        <v>318</v>
      </c>
      <c r="B63" t="s">
        <v>319</v>
      </c>
      <c r="C63" t="s">
        <v>320</v>
      </c>
      <c r="D63" t="s">
        <v>132</v>
      </c>
      <c r="E63" t="s">
        <v>183</v>
      </c>
      <c r="F63" s="163">
        <v>41418</v>
      </c>
      <c r="G63" t="s">
        <v>126</v>
      </c>
      <c r="H63" t="s">
        <v>125</v>
      </c>
      <c r="I63" t="s">
        <v>1155</v>
      </c>
      <c r="J63" t="s">
        <v>1154</v>
      </c>
      <c r="K63" t="s">
        <v>1278</v>
      </c>
      <c r="L63" t="s">
        <v>1156</v>
      </c>
      <c r="M63" t="s">
        <v>144</v>
      </c>
      <c r="N63" s="162">
        <v>45266</v>
      </c>
      <c r="O63" s="162">
        <v>45657</v>
      </c>
    </row>
    <row r="64" spans="1:15" x14ac:dyDescent="0.25">
      <c r="A64" t="s">
        <v>321</v>
      </c>
      <c r="B64" t="s">
        <v>186</v>
      </c>
      <c r="C64" t="s">
        <v>322</v>
      </c>
      <c r="D64" t="s">
        <v>132</v>
      </c>
      <c r="E64" t="s">
        <v>183</v>
      </c>
      <c r="F64" s="163">
        <v>40940</v>
      </c>
      <c r="G64" t="s">
        <v>126</v>
      </c>
      <c r="H64" t="s">
        <v>125</v>
      </c>
      <c r="I64" t="s">
        <v>1155</v>
      </c>
      <c r="J64" t="s">
        <v>1154</v>
      </c>
      <c r="K64" t="s">
        <v>1278</v>
      </c>
      <c r="L64" t="s">
        <v>1156</v>
      </c>
      <c r="M64" t="s">
        <v>144</v>
      </c>
      <c r="N64" s="162">
        <v>45266</v>
      </c>
      <c r="O64" s="162">
        <v>45657</v>
      </c>
    </row>
    <row r="65" spans="1:15" x14ac:dyDescent="0.25">
      <c r="A65" t="s">
        <v>189</v>
      </c>
      <c r="B65" t="s">
        <v>1286</v>
      </c>
      <c r="C65" t="s">
        <v>324</v>
      </c>
      <c r="D65" t="s">
        <v>132</v>
      </c>
      <c r="E65" t="s">
        <v>183</v>
      </c>
      <c r="F65" s="163">
        <v>42136</v>
      </c>
      <c r="G65" t="s">
        <v>126</v>
      </c>
      <c r="H65" t="s">
        <v>125</v>
      </c>
      <c r="I65" t="s">
        <v>1155</v>
      </c>
      <c r="J65" t="s">
        <v>1154</v>
      </c>
      <c r="K65" t="s">
        <v>1278</v>
      </c>
      <c r="L65" t="s">
        <v>1156</v>
      </c>
      <c r="M65" t="s">
        <v>144</v>
      </c>
      <c r="N65" s="162">
        <v>45266</v>
      </c>
      <c r="O65" s="162">
        <v>45657</v>
      </c>
    </row>
    <row r="66" spans="1:15" x14ac:dyDescent="0.25">
      <c r="A66" t="s">
        <v>189</v>
      </c>
      <c r="B66" t="s">
        <v>1287</v>
      </c>
      <c r="C66" t="s">
        <v>325</v>
      </c>
      <c r="D66" t="s">
        <v>132</v>
      </c>
      <c r="E66" t="s">
        <v>159</v>
      </c>
      <c r="F66" s="163">
        <v>41670</v>
      </c>
      <c r="G66" t="s">
        <v>126</v>
      </c>
      <c r="H66" t="s">
        <v>125</v>
      </c>
      <c r="I66" t="s">
        <v>1155</v>
      </c>
      <c r="J66" t="s">
        <v>1154</v>
      </c>
      <c r="K66" t="s">
        <v>1278</v>
      </c>
      <c r="L66" t="s">
        <v>1156</v>
      </c>
      <c r="M66" t="s">
        <v>144</v>
      </c>
      <c r="N66" s="162">
        <v>45266</v>
      </c>
      <c r="O66" s="162">
        <v>45657</v>
      </c>
    </row>
    <row r="67" spans="1:15" x14ac:dyDescent="0.25">
      <c r="A67" t="s">
        <v>189</v>
      </c>
      <c r="B67" t="s">
        <v>1288</v>
      </c>
      <c r="C67" t="s">
        <v>326</v>
      </c>
      <c r="D67" t="s">
        <v>132</v>
      </c>
      <c r="E67" t="s">
        <v>159</v>
      </c>
      <c r="F67" s="163">
        <v>42243</v>
      </c>
      <c r="G67" t="s">
        <v>126</v>
      </c>
      <c r="H67" t="s">
        <v>125</v>
      </c>
      <c r="I67" t="s">
        <v>1155</v>
      </c>
      <c r="J67" t="s">
        <v>1154</v>
      </c>
      <c r="K67" t="s">
        <v>1278</v>
      </c>
      <c r="L67" t="s">
        <v>1156</v>
      </c>
      <c r="M67" t="s">
        <v>144</v>
      </c>
      <c r="N67" s="162">
        <v>45266</v>
      </c>
      <c r="O67" s="162">
        <v>45657</v>
      </c>
    </row>
    <row r="68" spans="1:15" x14ac:dyDescent="0.25">
      <c r="A68" t="s">
        <v>189</v>
      </c>
      <c r="B68" t="s">
        <v>327</v>
      </c>
      <c r="C68" t="s">
        <v>328</v>
      </c>
      <c r="D68" t="s">
        <v>132</v>
      </c>
      <c r="E68" t="s">
        <v>159</v>
      </c>
      <c r="F68" s="163">
        <v>42136</v>
      </c>
      <c r="G68" t="s">
        <v>126</v>
      </c>
      <c r="H68" t="s">
        <v>125</v>
      </c>
      <c r="I68" t="s">
        <v>1155</v>
      </c>
      <c r="J68" t="s">
        <v>1154</v>
      </c>
      <c r="K68" t="s">
        <v>1278</v>
      </c>
      <c r="L68" t="s">
        <v>1156</v>
      </c>
      <c r="M68" t="s">
        <v>144</v>
      </c>
      <c r="N68" s="162">
        <v>45266</v>
      </c>
      <c r="O68" s="162">
        <v>45657</v>
      </c>
    </row>
    <row r="69" spans="1:15" x14ac:dyDescent="0.25">
      <c r="A69" t="s">
        <v>193</v>
      </c>
      <c r="B69" t="s">
        <v>329</v>
      </c>
      <c r="C69" t="s">
        <v>330</v>
      </c>
      <c r="D69" t="s">
        <v>132</v>
      </c>
      <c r="E69" t="s">
        <v>183</v>
      </c>
      <c r="F69" s="163">
        <v>44228</v>
      </c>
      <c r="G69" t="s">
        <v>126</v>
      </c>
      <c r="H69" t="s">
        <v>125</v>
      </c>
      <c r="I69" t="s">
        <v>1155</v>
      </c>
      <c r="J69" t="s">
        <v>1154</v>
      </c>
      <c r="K69" t="s">
        <v>1278</v>
      </c>
      <c r="L69" t="s">
        <v>1156</v>
      </c>
      <c r="M69" t="s">
        <v>144</v>
      </c>
      <c r="N69" s="162">
        <v>45266</v>
      </c>
      <c r="O69" s="162">
        <v>45657</v>
      </c>
    </row>
    <row r="70" spans="1:15" x14ac:dyDescent="0.25">
      <c r="A70" t="s">
        <v>230</v>
      </c>
      <c r="B70" t="s">
        <v>334</v>
      </c>
      <c r="C70" t="s">
        <v>335</v>
      </c>
      <c r="D70" t="s">
        <v>132</v>
      </c>
      <c r="E70" t="s">
        <v>183</v>
      </c>
      <c r="F70" s="163">
        <v>42071</v>
      </c>
      <c r="G70" t="s">
        <v>126</v>
      </c>
      <c r="H70" t="s">
        <v>125</v>
      </c>
      <c r="I70" t="s">
        <v>1155</v>
      </c>
      <c r="J70" t="s">
        <v>1154</v>
      </c>
      <c r="K70" t="s">
        <v>1278</v>
      </c>
      <c r="L70" t="s">
        <v>1156</v>
      </c>
      <c r="M70" t="s">
        <v>156</v>
      </c>
      <c r="N70" s="162">
        <v>45270</v>
      </c>
      <c r="O70" s="162">
        <v>45657</v>
      </c>
    </row>
    <row r="71" spans="1:15" x14ac:dyDescent="0.25">
      <c r="A71" t="s">
        <v>338</v>
      </c>
      <c r="B71" t="s">
        <v>339</v>
      </c>
      <c r="C71" t="s">
        <v>340</v>
      </c>
      <c r="D71" t="s">
        <v>132</v>
      </c>
      <c r="E71" t="s">
        <v>183</v>
      </c>
      <c r="F71" s="163">
        <v>44138</v>
      </c>
      <c r="G71" t="s">
        <v>126</v>
      </c>
      <c r="H71" t="s">
        <v>125</v>
      </c>
      <c r="I71" t="s">
        <v>1155</v>
      </c>
      <c r="J71" t="s">
        <v>1154</v>
      </c>
      <c r="K71" t="s">
        <v>1278</v>
      </c>
      <c r="L71" t="s">
        <v>1156</v>
      </c>
      <c r="M71" t="s">
        <v>144</v>
      </c>
      <c r="N71" s="162">
        <v>45270</v>
      </c>
      <c r="O71" s="162">
        <v>45657</v>
      </c>
    </row>
    <row r="72" spans="1:15" x14ac:dyDescent="0.25">
      <c r="A72" t="s">
        <v>189</v>
      </c>
      <c r="B72" t="s">
        <v>341</v>
      </c>
      <c r="C72" t="s">
        <v>342</v>
      </c>
      <c r="D72" t="s">
        <v>132</v>
      </c>
      <c r="E72" t="s">
        <v>177</v>
      </c>
      <c r="F72" s="163">
        <v>44868</v>
      </c>
      <c r="G72" t="s">
        <v>126</v>
      </c>
      <c r="H72" t="s">
        <v>125</v>
      </c>
      <c r="I72" t="s">
        <v>1155</v>
      </c>
      <c r="J72" t="s">
        <v>1154</v>
      </c>
      <c r="K72" t="s">
        <v>1278</v>
      </c>
      <c r="L72" t="s">
        <v>1156</v>
      </c>
      <c r="M72" t="s">
        <v>144</v>
      </c>
      <c r="N72" s="162">
        <v>45270</v>
      </c>
      <c r="O72" s="162">
        <v>45657</v>
      </c>
    </row>
    <row r="73" spans="1:15" x14ac:dyDescent="0.25">
      <c r="A73" t="s">
        <v>189</v>
      </c>
      <c r="B73" t="s">
        <v>343</v>
      </c>
      <c r="C73" t="s">
        <v>344</v>
      </c>
      <c r="D73" t="s">
        <v>132</v>
      </c>
      <c r="E73" t="s">
        <v>177</v>
      </c>
      <c r="F73" s="163">
        <v>44936</v>
      </c>
      <c r="G73" t="s">
        <v>126</v>
      </c>
      <c r="H73" t="s">
        <v>125</v>
      </c>
      <c r="I73" t="s">
        <v>1155</v>
      </c>
      <c r="J73" t="s">
        <v>1154</v>
      </c>
      <c r="K73" t="s">
        <v>1278</v>
      </c>
      <c r="L73" t="s">
        <v>1156</v>
      </c>
      <c r="M73" t="s">
        <v>144</v>
      </c>
      <c r="N73" s="162">
        <v>45270</v>
      </c>
      <c r="O73" s="162">
        <v>45657</v>
      </c>
    </row>
    <row r="74" spans="1:15" x14ac:dyDescent="0.25">
      <c r="A74" t="s">
        <v>345</v>
      </c>
      <c r="B74" t="s">
        <v>186</v>
      </c>
      <c r="C74" t="s">
        <v>346</v>
      </c>
      <c r="D74" t="s">
        <v>132</v>
      </c>
      <c r="E74" t="s">
        <v>177</v>
      </c>
      <c r="F74" s="163">
        <v>44138</v>
      </c>
      <c r="G74" t="s">
        <v>126</v>
      </c>
      <c r="H74" t="s">
        <v>125</v>
      </c>
      <c r="I74" t="s">
        <v>1155</v>
      </c>
      <c r="J74" t="s">
        <v>1154</v>
      </c>
      <c r="K74" t="s">
        <v>1278</v>
      </c>
      <c r="L74" t="s">
        <v>1156</v>
      </c>
      <c r="M74" t="s">
        <v>144</v>
      </c>
      <c r="N74" s="162">
        <v>45270</v>
      </c>
      <c r="O74" s="162">
        <v>45657</v>
      </c>
    </row>
    <row r="75" spans="1:15" x14ac:dyDescent="0.25">
      <c r="A75" t="s">
        <v>186</v>
      </c>
      <c r="B75" t="s">
        <v>348</v>
      </c>
      <c r="C75" t="s">
        <v>349</v>
      </c>
      <c r="D75" t="s">
        <v>132</v>
      </c>
      <c r="E75" t="s">
        <v>183</v>
      </c>
      <c r="F75" s="163">
        <v>42069</v>
      </c>
      <c r="G75" t="s">
        <v>126</v>
      </c>
      <c r="H75" t="s">
        <v>125</v>
      </c>
      <c r="I75" t="s">
        <v>1155</v>
      </c>
      <c r="J75" t="s">
        <v>1154</v>
      </c>
      <c r="K75" t="s">
        <v>1278</v>
      </c>
      <c r="L75" t="s">
        <v>1156</v>
      </c>
      <c r="M75" t="s">
        <v>144</v>
      </c>
      <c r="N75" s="162">
        <v>45270</v>
      </c>
      <c r="O75" s="162">
        <v>45657</v>
      </c>
    </row>
    <row r="76" spans="1:15" x14ac:dyDescent="0.25">
      <c r="A76" t="s">
        <v>129</v>
      </c>
      <c r="B76" t="s">
        <v>352</v>
      </c>
      <c r="C76" t="s">
        <v>352</v>
      </c>
      <c r="D76" t="s">
        <v>132</v>
      </c>
      <c r="E76" t="s">
        <v>183</v>
      </c>
      <c r="F76" s="163" t="s">
        <v>252</v>
      </c>
      <c r="G76" t="s">
        <v>126</v>
      </c>
      <c r="H76" t="s">
        <v>125</v>
      </c>
      <c r="I76" t="s">
        <v>1155</v>
      </c>
      <c r="J76" t="s">
        <v>1154</v>
      </c>
      <c r="K76" t="s">
        <v>1278</v>
      </c>
      <c r="L76" t="s">
        <v>1156</v>
      </c>
      <c r="M76" t="s">
        <v>144</v>
      </c>
      <c r="N76" s="162">
        <v>45270</v>
      </c>
      <c r="O76" s="162">
        <v>45657</v>
      </c>
    </row>
    <row r="77" spans="1:15" x14ac:dyDescent="0.25">
      <c r="A77" t="s">
        <v>357</v>
      </c>
      <c r="B77" t="s">
        <v>358</v>
      </c>
      <c r="C77" t="s">
        <v>358</v>
      </c>
      <c r="D77" t="s">
        <v>132</v>
      </c>
      <c r="E77" t="s">
        <v>183</v>
      </c>
      <c r="F77" s="163" t="s">
        <v>252</v>
      </c>
      <c r="G77" t="s">
        <v>126</v>
      </c>
      <c r="H77" t="s">
        <v>125</v>
      </c>
      <c r="I77" t="s">
        <v>1155</v>
      </c>
      <c r="J77" t="s">
        <v>1154</v>
      </c>
      <c r="K77" t="s">
        <v>1278</v>
      </c>
      <c r="L77" t="s">
        <v>1156</v>
      </c>
      <c r="M77" t="s">
        <v>144</v>
      </c>
      <c r="N77" s="162">
        <v>45266</v>
      </c>
      <c r="O77" s="162">
        <v>45657</v>
      </c>
    </row>
    <row r="78" spans="1:15" x14ac:dyDescent="0.25">
      <c r="A78" t="s">
        <v>189</v>
      </c>
      <c r="B78" t="s">
        <v>359</v>
      </c>
      <c r="C78" t="s">
        <v>359</v>
      </c>
      <c r="D78" t="s">
        <v>132</v>
      </c>
      <c r="E78" t="s">
        <v>183</v>
      </c>
      <c r="F78" s="163">
        <v>44228</v>
      </c>
      <c r="G78" t="s">
        <v>126</v>
      </c>
      <c r="H78" t="s">
        <v>125</v>
      </c>
      <c r="I78" t="s">
        <v>1155</v>
      </c>
      <c r="J78" t="s">
        <v>1154</v>
      </c>
      <c r="K78" t="s">
        <v>1278</v>
      </c>
      <c r="L78" t="s">
        <v>1156</v>
      </c>
      <c r="M78" t="s">
        <v>144</v>
      </c>
      <c r="N78" s="162">
        <v>45266</v>
      </c>
      <c r="O78" s="162">
        <v>45657</v>
      </c>
    </row>
    <row r="79" spans="1:15" x14ac:dyDescent="0.25">
      <c r="A79" t="s">
        <v>189</v>
      </c>
      <c r="B79" t="s">
        <v>1289</v>
      </c>
      <c r="C79" t="s">
        <v>1289</v>
      </c>
      <c r="D79" t="s">
        <v>132</v>
      </c>
      <c r="E79" t="s">
        <v>183</v>
      </c>
      <c r="F79" s="163">
        <v>44228</v>
      </c>
      <c r="G79" t="s">
        <v>126</v>
      </c>
      <c r="H79" t="s">
        <v>125</v>
      </c>
      <c r="I79" t="s">
        <v>1155</v>
      </c>
      <c r="J79" t="s">
        <v>1154</v>
      </c>
      <c r="K79" t="s">
        <v>1278</v>
      </c>
      <c r="L79" t="s">
        <v>1156</v>
      </c>
      <c r="M79" t="s">
        <v>144</v>
      </c>
      <c r="N79" s="162">
        <v>45266</v>
      </c>
      <c r="O79" s="162">
        <v>45657</v>
      </c>
    </row>
    <row r="80" spans="1:15" x14ac:dyDescent="0.25">
      <c r="A80" t="s">
        <v>211</v>
      </c>
      <c r="B80" t="s">
        <v>365</v>
      </c>
      <c r="C80" t="s">
        <v>365</v>
      </c>
      <c r="D80" t="s">
        <v>132</v>
      </c>
      <c r="E80" t="s">
        <v>183</v>
      </c>
      <c r="F80" s="163">
        <v>44228</v>
      </c>
      <c r="G80" t="s">
        <v>126</v>
      </c>
      <c r="H80" t="s">
        <v>125</v>
      </c>
      <c r="I80" t="s">
        <v>1155</v>
      </c>
      <c r="J80" t="s">
        <v>1154</v>
      </c>
      <c r="K80" t="s">
        <v>1278</v>
      </c>
      <c r="L80" t="s">
        <v>1156</v>
      </c>
      <c r="M80" t="s">
        <v>144</v>
      </c>
      <c r="N80" s="162">
        <v>45266</v>
      </c>
      <c r="O80" s="162">
        <v>45657</v>
      </c>
    </row>
    <row r="81" spans="1:15" x14ac:dyDescent="0.25">
      <c r="A81" t="s">
        <v>211</v>
      </c>
      <c r="B81" t="s">
        <v>366</v>
      </c>
      <c r="C81" t="s">
        <v>366</v>
      </c>
      <c r="D81" t="s">
        <v>132</v>
      </c>
      <c r="E81" t="s">
        <v>183</v>
      </c>
      <c r="F81" s="163">
        <v>44228</v>
      </c>
      <c r="G81" t="s">
        <v>126</v>
      </c>
      <c r="H81" t="s">
        <v>125</v>
      </c>
      <c r="I81" t="s">
        <v>1155</v>
      </c>
      <c r="J81" t="s">
        <v>1154</v>
      </c>
      <c r="K81" t="s">
        <v>1278</v>
      </c>
      <c r="L81" t="s">
        <v>1156</v>
      </c>
      <c r="M81" t="s">
        <v>144</v>
      </c>
      <c r="N81" s="162">
        <v>45266</v>
      </c>
      <c r="O81" s="162">
        <v>45657</v>
      </c>
    </row>
    <row r="82" spans="1:15" x14ac:dyDescent="0.25">
      <c r="A82" t="s">
        <v>1290</v>
      </c>
      <c r="B82" t="s">
        <v>186</v>
      </c>
      <c r="C82" t="s">
        <v>1291</v>
      </c>
      <c r="D82" t="s">
        <v>132</v>
      </c>
      <c r="E82" t="s">
        <v>183</v>
      </c>
      <c r="F82" s="163">
        <v>44228</v>
      </c>
      <c r="G82" t="s">
        <v>126</v>
      </c>
      <c r="H82" t="s">
        <v>125</v>
      </c>
      <c r="I82" t="s">
        <v>1155</v>
      </c>
      <c r="J82" t="s">
        <v>1154</v>
      </c>
      <c r="K82" t="s">
        <v>1278</v>
      </c>
      <c r="L82" t="s">
        <v>1156</v>
      </c>
      <c r="M82" t="s">
        <v>144</v>
      </c>
      <c r="N82" s="162">
        <v>45266</v>
      </c>
      <c r="O82" s="162">
        <v>45657</v>
      </c>
    </row>
    <row r="83" spans="1:15" x14ac:dyDescent="0.25">
      <c r="A83" t="s">
        <v>369</v>
      </c>
      <c r="B83" t="s">
        <v>186</v>
      </c>
      <c r="C83" t="s">
        <v>370</v>
      </c>
      <c r="D83" t="s">
        <v>132</v>
      </c>
      <c r="E83" t="s">
        <v>177</v>
      </c>
      <c r="F83" s="163">
        <v>41365</v>
      </c>
      <c r="G83" t="s">
        <v>126</v>
      </c>
      <c r="H83" t="s">
        <v>125</v>
      </c>
      <c r="I83" t="s">
        <v>1155</v>
      </c>
      <c r="J83" t="s">
        <v>1154</v>
      </c>
      <c r="K83" t="s">
        <v>1278</v>
      </c>
      <c r="L83" t="s">
        <v>1156</v>
      </c>
      <c r="M83" t="s">
        <v>144</v>
      </c>
      <c r="N83" s="162">
        <v>45266</v>
      </c>
      <c r="O83" s="162">
        <v>45657</v>
      </c>
    </row>
    <row r="84" spans="1:15" x14ac:dyDescent="0.25">
      <c r="A84" t="s">
        <v>186</v>
      </c>
      <c r="B84" t="s">
        <v>371</v>
      </c>
      <c r="C84" t="s">
        <v>372</v>
      </c>
      <c r="D84" t="s">
        <v>132</v>
      </c>
      <c r="E84" t="s">
        <v>183</v>
      </c>
      <c r="F84" s="163">
        <v>44228</v>
      </c>
      <c r="G84" t="s">
        <v>126</v>
      </c>
      <c r="H84" t="s">
        <v>125</v>
      </c>
      <c r="I84" t="s">
        <v>1155</v>
      </c>
      <c r="J84" t="s">
        <v>1154</v>
      </c>
      <c r="K84" t="s">
        <v>1278</v>
      </c>
      <c r="L84" t="s">
        <v>1156</v>
      </c>
      <c r="M84" t="s">
        <v>144</v>
      </c>
      <c r="N84" s="162">
        <v>45266</v>
      </c>
      <c r="O84" s="162">
        <v>45657</v>
      </c>
    </row>
    <row r="85" spans="1:15" x14ac:dyDescent="0.25">
      <c r="A85" t="s">
        <v>186</v>
      </c>
      <c r="B85" t="s">
        <v>1292</v>
      </c>
      <c r="C85" t="s">
        <v>1293</v>
      </c>
      <c r="D85" t="s">
        <v>132</v>
      </c>
      <c r="E85" t="s">
        <v>183</v>
      </c>
      <c r="F85" s="163">
        <v>44228</v>
      </c>
      <c r="G85" t="s">
        <v>126</v>
      </c>
      <c r="H85" t="s">
        <v>125</v>
      </c>
      <c r="I85" t="s">
        <v>1155</v>
      </c>
      <c r="J85" t="s">
        <v>1154</v>
      </c>
      <c r="K85" t="s">
        <v>1278</v>
      </c>
      <c r="L85" t="s">
        <v>1156</v>
      </c>
      <c r="M85" t="s">
        <v>144</v>
      </c>
      <c r="N85" s="162">
        <v>45266</v>
      </c>
      <c r="O85" s="162">
        <v>45657</v>
      </c>
    </row>
    <row r="86" spans="1:15" x14ac:dyDescent="0.25">
      <c r="A86" t="s">
        <v>186</v>
      </c>
      <c r="B86" t="s">
        <v>373</v>
      </c>
      <c r="C86" t="s">
        <v>374</v>
      </c>
      <c r="D86" t="s">
        <v>132</v>
      </c>
      <c r="E86" t="s">
        <v>183</v>
      </c>
      <c r="F86" s="163">
        <v>44228</v>
      </c>
      <c r="G86" t="s">
        <v>126</v>
      </c>
      <c r="H86" t="s">
        <v>125</v>
      </c>
      <c r="I86" t="s">
        <v>1155</v>
      </c>
      <c r="J86" t="s">
        <v>1154</v>
      </c>
      <c r="K86" t="s">
        <v>1278</v>
      </c>
      <c r="L86" t="s">
        <v>1156</v>
      </c>
      <c r="M86" t="s">
        <v>144</v>
      </c>
      <c r="N86" s="162">
        <v>45266</v>
      </c>
      <c r="O86" s="162">
        <v>45657</v>
      </c>
    </row>
    <row r="87" spans="1:15" x14ac:dyDescent="0.25">
      <c r="A87" t="s">
        <v>186</v>
      </c>
      <c r="B87" t="s">
        <v>376</v>
      </c>
      <c r="C87" t="s">
        <v>377</v>
      </c>
      <c r="D87" t="s">
        <v>132</v>
      </c>
      <c r="E87" t="s">
        <v>183</v>
      </c>
      <c r="F87" s="163">
        <v>44228</v>
      </c>
      <c r="G87" t="s">
        <v>126</v>
      </c>
      <c r="H87" t="s">
        <v>125</v>
      </c>
      <c r="I87" t="s">
        <v>1155</v>
      </c>
      <c r="J87" t="s">
        <v>1154</v>
      </c>
      <c r="K87" t="s">
        <v>1278</v>
      </c>
      <c r="L87" t="s">
        <v>1156</v>
      </c>
      <c r="M87" t="s">
        <v>144</v>
      </c>
      <c r="N87" s="162">
        <v>45266</v>
      </c>
      <c r="O87" s="162">
        <v>45657</v>
      </c>
    </row>
    <row r="88" spans="1:15" x14ac:dyDescent="0.25">
      <c r="A88" t="s">
        <v>186</v>
      </c>
      <c r="B88" t="s">
        <v>378</v>
      </c>
      <c r="C88" t="s">
        <v>379</v>
      </c>
      <c r="D88" t="s">
        <v>132</v>
      </c>
      <c r="E88" t="s">
        <v>183</v>
      </c>
      <c r="F88" s="163">
        <v>44228</v>
      </c>
      <c r="G88" t="s">
        <v>126</v>
      </c>
      <c r="H88" t="s">
        <v>125</v>
      </c>
      <c r="I88" t="s">
        <v>1155</v>
      </c>
      <c r="J88" t="s">
        <v>1154</v>
      </c>
      <c r="K88" t="s">
        <v>1278</v>
      </c>
      <c r="L88" t="s">
        <v>1156</v>
      </c>
      <c r="M88" t="s">
        <v>144</v>
      </c>
      <c r="N88" s="162">
        <v>45266</v>
      </c>
      <c r="O88" s="162">
        <v>45657</v>
      </c>
    </row>
    <row r="89" spans="1:15" x14ac:dyDescent="0.25">
      <c r="A89" t="s">
        <v>186</v>
      </c>
      <c r="B89" t="s">
        <v>380</v>
      </c>
      <c r="C89" t="s">
        <v>381</v>
      </c>
      <c r="D89" t="s">
        <v>132</v>
      </c>
      <c r="E89" t="s">
        <v>183</v>
      </c>
      <c r="F89" s="163">
        <v>44228</v>
      </c>
      <c r="G89" t="s">
        <v>126</v>
      </c>
      <c r="H89" t="s">
        <v>125</v>
      </c>
      <c r="I89" t="s">
        <v>1155</v>
      </c>
      <c r="J89" t="s">
        <v>1154</v>
      </c>
      <c r="K89" t="s">
        <v>1278</v>
      </c>
      <c r="L89" t="s">
        <v>1156</v>
      </c>
      <c r="M89" t="s">
        <v>144</v>
      </c>
      <c r="N89" s="162">
        <v>45266</v>
      </c>
      <c r="O89" s="162">
        <v>45657</v>
      </c>
    </row>
    <row r="90" spans="1:15" x14ac:dyDescent="0.25">
      <c r="A90" t="s">
        <v>186</v>
      </c>
      <c r="B90" t="s">
        <v>382</v>
      </c>
      <c r="C90" t="s">
        <v>383</v>
      </c>
      <c r="D90" t="s">
        <v>132</v>
      </c>
      <c r="E90" t="s">
        <v>183</v>
      </c>
      <c r="F90" s="163">
        <v>44228</v>
      </c>
      <c r="G90" t="s">
        <v>126</v>
      </c>
      <c r="H90" t="s">
        <v>125</v>
      </c>
      <c r="I90" t="s">
        <v>1155</v>
      </c>
      <c r="J90" t="s">
        <v>1154</v>
      </c>
      <c r="K90" t="s">
        <v>1278</v>
      </c>
      <c r="L90" t="s">
        <v>1156</v>
      </c>
      <c r="M90" t="s">
        <v>144</v>
      </c>
      <c r="N90" s="162">
        <v>45266</v>
      </c>
      <c r="O90" s="162">
        <v>45657</v>
      </c>
    </row>
    <row r="91" spans="1:15" x14ac:dyDescent="0.25">
      <c r="A91" t="s">
        <v>186</v>
      </c>
      <c r="B91" t="s">
        <v>385</v>
      </c>
      <c r="C91" t="s">
        <v>386</v>
      </c>
      <c r="D91" t="s">
        <v>132</v>
      </c>
      <c r="E91" t="s">
        <v>183</v>
      </c>
      <c r="F91" s="163">
        <v>44228</v>
      </c>
      <c r="G91" t="s">
        <v>126</v>
      </c>
      <c r="H91" t="s">
        <v>125</v>
      </c>
      <c r="I91" t="s">
        <v>1155</v>
      </c>
      <c r="J91" t="s">
        <v>1154</v>
      </c>
      <c r="K91" t="s">
        <v>1278</v>
      </c>
      <c r="L91" t="s">
        <v>1156</v>
      </c>
      <c r="M91" t="s">
        <v>144</v>
      </c>
      <c r="N91" s="162">
        <v>45266</v>
      </c>
      <c r="O91" s="162">
        <v>45657</v>
      </c>
    </row>
    <row r="92" spans="1:15" x14ac:dyDescent="0.25">
      <c r="A92" t="s">
        <v>186</v>
      </c>
      <c r="B92" t="s">
        <v>387</v>
      </c>
      <c r="C92" t="s">
        <v>388</v>
      </c>
      <c r="D92" t="s">
        <v>132</v>
      </c>
      <c r="E92" t="s">
        <v>183</v>
      </c>
      <c r="F92" s="163">
        <v>44228</v>
      </c>
      <c r="G92" t="s">
        <v>126</v>
      </c>
      <c r="H92" t="s">
        <v>125</v>
      </c>
      <c r="I92" t="s">
        <v>1155</v>
      </c>
      <c r="J92" t="s">
        <v>1154</v>
      </c>
      <c r="K92" t="s">
        <v>1278</v>
      </c>
      <c r="L92" t="s">
        <v>1156</v>
      </c>
      <c r="M92" t="s">
        <v>144</v>
      </c>
      <c r="N92" s="162">
        <v>45266</v>
      </c>
      <c r="O92" s="162">
        <v>45657</v>
      </c>
    </row>
    <row r="93" spans="1:15" x14ac:dyDescent="0.25">
      <c r="A93" t="s">
        <v>186</v>
      </c>
      <c r="B93" t="s">
        <v>389</v>
      </c>
      <c r="C93" t="s">
        <v>390</v>
      </c>
      <c r="D93" t="s">
        <v>132</v>
      </c>
      <c r="E93" t="s">
        <v>183</v>
      </c>
      <c r="F93" s="163">
        <v>44228</v>
      </c>
      <c r="G93" t="s">
        <v>126</v>
      </c>
      <c r="H93" t="s">
        <v>125</v>
      </c>
      <c r="I93" t="s">
        <v>1155</v>
      </c>
      <c r="J93" t="s">
        <v>1154</v>
      </c>
      <c r="K93" t="s">
        <v>1278</v>
      </c>
      <c r="L93" t="s">
        <v>1156</v>
      </c>
      <c r="M93" t="s">
        <v>144</v>
      </c>
      <c r="N93" s="162">
        <v>45266</v>
      </c>
      <c r="O93" s="162">
        <v>45657</v>
      </c>
    </row>
    <row r="94" spans="1:15" x14ac:dyDescent="0.25">
      <c r="A94" t="s">
        <v>186</v>
      </c>
      <c r="B94" t="s">
        <v>391</v>
      </c>
      <c r="C94" t="s">
        <v>392</v>
      </c>
      <c r="D94" t="s">
        <v>132</v>
      </c>
      <c r="E94" t="s">
        <v>183</v>
      </c>
      <c r="F94" s="163">
        <v>44228</v>
      </c>
      <c r="G94" t="s">
        <v>126</v>
      </c>
      <c r="H94" t="s">
        <v>125</v>
      </c>
      <c r="I94" t="s">
        <v>1155</v>
      </c>
      <c r="J94" t="s">
        <v>1154</v>
      </c>
      <c r="K94" t="s">
        <v>1278</v>
      </c>
      <c r="L94" t="s">
        <v>1156</v>
      </c>
      <c r="M94" t="s">
        <v>144</v>
      </c>
      <c r="N94" s="162">
        <v>45266</v>
      </c>
      <c r="O94" s="162">
        <v>45657</v>
      </c>
    </row>
    <row r="95" spans="1:15" x14ac:dyDescent="0.25">
      <c r="A95" t="s">
        <v>186</v>
      </c>
      <c r="B95" t="s">
        <v>394</v>
      </c>
      <c r="C95" t="s">
        <v>395</v>
      </c>
      <c r="D95" t="s">
        <v>132</v>
      </c>
      <c r="E95" t="s">
        <v>183</v>
      </c>
      <c r="F95" s="163">
        <v>44228</v>
      </c>
      <c r="G95" t="s">
        <v>126</v>
      </c>
      <c r="H95" t="s">
        <v>125</v>
      </c>
      <c r="I95" t="s">
        <v>1155</v>
      </c>
      <c r="J95" t="s">
        <v>1154</v>
      </c>
      <c r="K95" t="s">
        <v>1278</v>
      </c>
      <c r="L95" t="s">
        <v>1156</v>
      </c>
      <c r="M95" t="s">
        <v>144</v>
      </c>
      <c r="N95" s="162">
        <v>45266</v>
      </c>
      <c r="O95" s="162">
        <v>45657</v>
      </c>
    </row>
    <row r="96" spans="1:15" x14ac:dyDescent="0.25">
      <c r="A96" t="s">
        <v>186</v>
      </c>
      <c r="B96" t="s">
        <v>396</v>
      </c>
      <c r="C96" t="s">
        <v>397</v>
      </c>
      <c r="D96" t="s">
        <v>132</v>
      </c>
      <c r="E96" t="s">
        <v>183</v>
      </c>
      <c r="F96" s="163">
        <v>44228</v>
      </c>
      <c r="G96" t="s">
        <v>126</v>
      </c>
      <c r="H96" t="s">
        <v>125</v>
      </c>
      <c r="I96" t="s">
        <v>1155</v>
      </c>
      <c r="J96" t="s">
        <v>1154</v>
      </c>
      <c r="K96" t="s">
        <v>1278</v>
      </c>
      <c r="L96" t="s">
        <v>1156</v>
      </c>
      <c r="M96" t="s">
        <v>144</v>
      </c>
      <c r="N96" s="162">
        <v>45266</v>
      </c>
      <c r="O96" s="162">
        <v>45657</v>
      </c>
    </row>
    <row r="97" spans="1:15" x14ac:dyDescent="0.25">
      <c r="A97" t="s">
        <v>186</v>
      </c>
      <c r="B97" t="s">
        <v>398</v>
      </c>
      <c r="C97" t="s">
        <v>399</v>
      </c>
      <c r="D97" t="s">
        <v>132</v>
      </c>
      <c r="E97" t="s">
        <v>183</v>
      </c>
      <c r="F97" s="163">
        <v>44228</v>
      </c>
      <c r="G97" t="s">
        <v>126</v>
      </c>
      <c r="H97" t="s">
        <v>125</v>
      </c>
      <c r="I97" t="s">
        <v>1155</v>
      </c>
      <c r="J97" t="s">
        <v>1154</v>
      </c>
      <c r="K97" t="s">
        <v>1278</v>
      </c>
      <c r="L97" t="s">
        <v>1156</v>
      </c>
      <c r="M97" t="s">
        <v>144</v>
      </c>
      <c r="N97" s="162">
        <v>45266</v>
      </c>
      <c r="O97" s="162">
        <v>45657</v>
      </c>
    </row>
    <row r="98" spans="1:15" x14ac:dyDescent="0.25">
      <c r="A98" t="s">
        <v>186</v>
      </c>
      <c r="B98" t="s">
        <v>400</v>
      </c>
      <c r="C98" t="s">
        <v>401</v>
      </c>
      <c r="D98" t="s">
        <v>132</v>
      </c>
      <c r="E98" t="s">
        <v>183</v>
      </c>
      <c r="F98" s="163">
        <v>44228</v>
      </c>
      <c r="G98" t="s">
        <v>126</v>
      </c>
      <c r="H98" t="s">
        <v>125</v>
      </c>
      <c r="I98" t="s">
        <v>1155</v>
      </c>
      <c r="J98" t="s">
        <v>1154</v>
      </c>
      <c r="K98" t="s">
        <v>1278</v>
      </c>
      <c r="L98" t="s">
        <v>1156</v>
      </c>
      <c r="M98" t="s">
        <v>144</v>
      </c>
      <c r="N98" s="162">
        <v>45266</v>
      </c>
      <c r="O98" s="162">
        <v>45657</v>
      </c>
    </row>
    <row r="99" spans="1:15" x14ac:dyDescent="0.25">
      <c r="A99" t="s">
        <v>186</v>
      </c>
      <c r="B99" t="s">
        <v>402</v>
      </c>
      <c r="C99" t="s">
        <v>403</v>
      </c>
      <c r="D99" t="s">
        <v>132</v>
      </c>
      <c r="E99" t="s">
        <v>183</v>
      </c>
      <c r="F99" s="163">
        <v>44228</v>
      </c>
      <c r="G99" t="s">
        <v>126</v>
      </c>
      <c r="H99" t="s">
        <v>125</v>
      </c>
      <c r="I99" t="s">
        <v>1155</v>
      </c>
      <c r="J99" t="s">
        <v>1154</v>
      </c>
      <c r="K99" t="s">
        <v>1278</v>
      </c>
      <c r="L99" t="s">
        <v>1156</v>
      </c>
      <c r="M99" t="s">
        <v>144</v>
      </c>
      <c r="N99" s="162">
        <v>45266</v>
      </c>
      <c r="O99" s="162">
        <v>45657</v>
      </c>
    </row>
    <row r="100" spans="1:15" x14ac:dyDescent="0.25">
      <c r="A100" t="s">
        <v>186</v>
      </c>
      <c r="B100" t="s">
        <v>404</v>
      </c>
      <c r="C100" t="s">
        <v>405</v>
      </c>
      <c r="D100" t="s">
        <v>132</v>
      </c>
      <c r="E100" t="s">
        <v>183</v>
      </c>
      <c r="F100" s="163">
        <v>44228</v>
      </c>
      <c r="G100" t="s">
        <v>126</v>
      </c>
      <c r="H100" t="s">
        <v>125</v>
      </c>
      <c r="I100" t="s">
        <v>1155</v>
      </c>
      <c r="J100" t="s">
        <v>1154</v>
      </c>
      <c r="K100" t="s">
        <v>1278</v>
      </c>
      <c r="L100" t="s">
        <v>1156</v>
      </c>
      <c r="M100" t="s">
        <v>144</v>
      </c>
      <c r="N100" s="162">
        <v>45266</v>
      </c>
      <c r="O100" s="162">
        <v>45657</v>
      </c>
    </row>
    <row r="101" spans="1:15" x14ac:dyDescent="0.25">
      <c r="A101" t="s">
        <v>186</v>
      </c>
      <c r="B101" t="s">
        <v>406</v>
      </c>
      <c r="C101" t="s">
        <v>407</v>
      </c>
      <c r="D101" t="s">
        <v>132</v>
      </c>
      <c r="E101" t="s">
        <v>183</v>
      </c>
      <c r="F101" s="163">
        <v>44228</v>
      </c>
      <c r="G101" t="s">
        <v>126</v>
      </c>
      <c r="H101" t="s">
        <v>125</v>
      </c>
      <c r="I101" t="s">
        <v>1155</v>
      </c>
      <c r="J101" t="s">
        <v>1154</v>
      </c>
      <c r="K101" t="s">
        <v>1278</v>
      </c>
      <c r="L101" t="s">
        <v>1156</v>
      </c>
      <c r="M101" t="s">
        <v>144</v>
      </c>
      <c r="N101" s="162">
        <v>45266</v>
      </c>
      <c r="O101" s="162">
        <v>45657</v>
      </c>
    </row>
    <row r="102" spans="1:15" x14ac:dyDescent="0.25">
      <c r="A102" t="s">
        <v>186</v>
      </c>
      <c r="B102" t="s">
        <v>408</v>
      </c>
      <c r="C102" t="s">
        <v>409</v>
      </c>
      <c r="D102" t="s">
        <v>132</v>
      </c>
      <c r="E102" t="s">
        <v>183</v>
      </c>
      <c r="F102" s="163">
        <v>44228</v>
      </c>
      <c r="G102" t="s">
        <v>126</v>
      </c>
      <c r="H102" t="s">
        <v>125</v>
      </c>
      <c r="I102" t="s">
        <v>1155</v>
      </c>
      <c r="J102" t="s">
        <v>1154</v>
      </c>
      <c r="K102" t="s">
        <v>1278</v>
      </c>
      <c r="L102" t="s">
        <v>1156</v>
      </c>
      <c r="M102" t="s">
        <v>144</v>
      </c>
      <c r="N102" s="162">
        <v>45266</v>
      </c>
      <c r="O102" s="162">
        <v>45657</v>
      </c>
    </row>
    <row r="103" spans="1:15" x14ac:dyDescent="0.25">
      <c r="A103" t="s">
        <v>186</v>
      </c>
      <c r="B103" t="s">
        <v>410</v>
      </c>
      <c r="C103" t="s">
        <v>411</v>
      </c>
      <c r="D103" t="s">
        <v>132</v>
      </c>
      <c r="E103" t="s">
        <v>183</v>
      </c>
      <c r="F103" s="163">
        <v>44228</v>
      </c>
      <c r="G103" t="s">
        <v>126</v>
      </c>
      <c r="H103" t="s">
        <v>125</v>
      </c>
      <c r="I103" t="s">
        <v>1155</v>
      </c>
      <c r="J103" t="s">
        <v>1154</v>
      </c>
      <c r="K103" t="s">
        <v>1278</v>
      </c>
      <c r="L103" t="s">
        <v>1156</v>
      </c>
      <c r="M103" t="s">
        <v>144</v>
      </c>
      <c r="N103" s="162">
        <v>45266</v>
      </c>
      <c r="O103" s="162">
        <v>45657</v>
      </c>
    </row>
    <row r="104" spans="1:15" x14ac:dyDescent="0.25">
      <c r="A104" t="s">
        <v>186</v>
      </c>
      <c r="B104" t="s">
        <v>412</v>
      </c>
      <c r="C104" t="s">
        <v>413</v>
      </c>
      <c r="D104" t="s">
        <v>132</v>
      </c>
      <c r="E104" t="s">
        <v>183</v>
      </c>
      <c r="F104" s="163">
        <v>44228</v>
      </c>
      <c r="G104" t="s">
        <v>126</v>
      </c>
      <c r="H104" t="s">
        <v>125</v>
      </c>
      <c r="I104" t="s">
        <v>1155</v>
      </c>
      <c r="J104" t="s">
        <v>1154</v>
      </c>
      <c r="K104" t="s">
        <v>1278</v>
      </c>
      <c r="L104" t="s">
        <v>1156</v>
      </c>
      <c r="M104" t="s">
        <v>144</v>
      </c>
      <c r="N104" s="162">
        <v>45266</v>
      </c>
      <c r="O104" s="162">
        <v>45657</v>
      </c>
    </row>
    <row r="105" spans="1:15" x14ac:dyDescent="0.25">
      <c r="A105" t="s">
        <v>186</v>
      </c>
      <c r="B105" t="s">
        <v>414</v>
      </c>
      <c r="C105" t="s">
        <v>415</v>
      </c>
      <c r="D105" t="s">
        <v>132</v>
      </c>
      <c r="E105" t="s">
        <v>183</v>
      </c>
      <c r="F105" s="163">
        <v>44228</v>
      </c>
      <c r="G105" t="s">
        <v>126</v>
      </c>
      <c r="H105" t="s">
        <v>125</v>
      </c>
      <c r="I105" t="s">
        <v>1155</v>
      </c>
      <c r="J105" t="s">
        <v>1154</v>
      </c>
      <c r="K105" t="s">
        <v>1278</v>
      </c>
      <c r="L105" t="s">
        <v>1156</v>
      </c>
      <c r="M105" t="s">
        <v>144</v>
      </c>
      <c r="N105" s="162">
        <v>45266</v>
      </c>
      <c r="O105" s="162">
        <v>45657</v>
      </c>
    </row>
    <row r="106" spans="1:15" x14ac:dyDescent="0.25">
      <c r="A106" t="s">
        <v>186</v>
      </c>
      <c r="B106" t="s">
        <v>416</v>
      </c>
      <c r="C106" t="s">
        <v>417</v>
      </c>
      <c r="D106" t="s">
        <v>132</v>
      </c>
      <c r="E106" t="s">
        <v>183</v>
      </c>
      <c r="F106" s="163">
        <v>44228</v>
      </c>
      <c r="G106" t="s">
        <v>126</v>
      </c>
      <c r="H106" t="s">
        <v>125</v>
      </c>
      <c r="I106" t="s">
        <v>1155</v>
      </c>
      <c r="J106" t="s">
        <v>1154</v>
      </c>
      <c r="K106" t="s">
        <v>1278</v>
      </c>
      <c r="L106" t="s">
        <v>1156</v>
      </c>
      <c r="M106" t="s">
        <v>144</v>
      </c>
      <c r="N106" s="162">
        <v>45266</v>
      </c>
      <c r="O106" s="162">
        <v>45657</v>
      </c>
    </row>
    <row r="107" spans="1:15" x14ac:dyDescent="0.25">
      <c r="A107" t="s">
        <v>186</v>
      </c>
      <c r="B107" t="s">
        <v>418</v>
      </c>
      <c r="C107" t="s">
        <v>419</v>
      </c>
      <c r="D107" t="s">
        <v>132</v>
      </c>
      <c r="E107" t="s">
        <v>183</v>
      </c>
      <c r="F107" s="163">
        <v>44228</v>
      </c>
      <c r="G107" t="s">
        <v>126</v>
      </c>
      <c r="H107" t="s">
        <v>125</v>
      </c>
      <c r="I107" t="s">
        <v>1155</v>
      </c>
      <c r="J107" t="s">
        <v>1154</v>
      </c>
      <c r="K107" t="s">
        <v>1278</v>
      </c>
      <c r="L107" t="s">
        <v>1156</v>
      </c>
      <c r="M107" t="s">
        <v>144</v>
      </c>
      <c r="N107" s="162">
        <v>45266</v>
      </c>
      <c r="O107" s="162">
        <v>45657</v>
      </c>
    </row>
    <row r="108" spans="1:15" x14ac:dyDescent="0.25">
      <c r="A108" t="s">
        <v>186</v>
      </c>
      <c r="B108" t="s">
        <v>420</v>
      </c>
      <c r="C108" t="s">
        <v>421</v>
      </c>
      <c r="D108" t="s">
        <v>132</v>
      </c>
      <c r="E108" t="s">
        <v>183</v>
      </c>
      <c r="F108" s="163">
        <v>44228</v>
      </c>
      <c r="G108" t="s">
        <v>126</v>
      </c>
      <c r="H108" t="s">
        <v>125</v>
      </c>
      <c r="I108" t="s">
        <v>1155</v>
      </c>
      <c r="J108" t="s">
        <v>1154</v>
      </c>
      <c r="K108" t="s">
        <v>1278</v>
      </c>
      <c r="L108" t="s">
        <v>1156</v>
      </c>
      <c r="M108" t="s">
        <v>144</v>
      </c>
      <c r="N108" s="162">
        <v>45266</v>
      </c>
      <c r="O108" s="162">
        <v>45657</v>
      </c>
    </row>
    <row r="109" spans="1:15" x14ac:dyDescent="0.25">
      <c r="A109" t="s">
        <v>186</v>
      </c>
      <c r="B109" t="s">
        <v>422</v>
      </c>
      <c r="C109" t="s">
        <v>423</v>
      </c>
      <c r="D109" t="s">
        <v>132</v>
      </c>
      <c r="E109" t="s">
        <v>183</v>
      </c>
      <c r="F109" s="163">
        <v>44228</v>
      </c>
      <c r="G109" t="s">
        <v>126</v>
      </c>
      <c r="H109" t="s">
        <v>125</v>
      </c>
      <c r="I109" t="s">
        <v>1155</v>
      </c>
      <c r="J109" t="s">
        <v>1154</v>
      </c>
      <c r="K109" t="s">
        <v>1278</v>
      </c>
      <c r="L109" t="s">
        <v>1156</v>
      </c>
      <c r="M109" t="s">
        <v>144</v>
      </c>
      <c r="N109" s="162">
        <v>45266</v>
      </c>
      <c r="O109" s="162">
        <v>45657</v>
      </c>
    </row>
    <row r="110" spans="1:15" x14ac:dyDescent="0.25">
      <c r="A110" t="s">
        <v>186</v>
      </c>
      <c r="B110" t="s">
        <v>424</v>
      </c>
      <c r="C110" t="s">
        <v>425</v>
      </c>
      <c r="D110" t="s">
        <v>132</v>
      </c>
      <c r="E110" t="s">
        <v>183</v>
      </c>
      <c r="F110" s="163">
        <v>44228</v>
      </c>
      <c r="G110" t="s">
        <v>126</v>
      </c>
      <c r="H110" t="s">
        <v>125</v>
      </c>
      <c r="I110" t="s">
        <v>1155</v>
      </c>
      <c r="J110" t="s">
        <v>1154</v>
      </c>
      <c r="K110" t="s">
        <v>1278</v>
      </c>
      <c r="L110" t="s">
        <v>1156</v>
      </c>
      <c r="M110" t="s">
        <v>144</v>
      </c>
      <c r="N110" s="162">
        <v>45266</v>
      </c>
      <c r="O110" s="162">
        <v>45657</v>
      </c>
    </row>
    <row r="111" spans="1:15" x14ac:dyDescent="0.25">
      <c r="A111" t="s">
        <v>186</v>
      </c>
      <c r="B111" t="s">
        <v>426</v>
      </c>
      <c r="C111" t="s">
        <v>427</v>
      </c>
      <c r="D111" t="s">
        <v>132</v>
      </c>
      <c r="E111" t="s">
        <v>183</v>
      </c>
      <c r="F111" s="163">
        <v>44228</v>
      </c>
      <c r="G111" t="s">
        <v>126</v>
      </c>
      <c r="H111" t="s">
        <v>125</v>
      </c>
      <c r="I111" t="s">
        <v>1155</v>
      </c>
      <c r="J111" t="s">
        <v>1154</v>
      </c>
      <c r="K111" t="s">
        <v>1278</v>
      </c>
      <c r="L111" t="s">
        <v>1156</v>
      </c>
      <c r="M111" t="s">
        <v>144</v>
      </c>
      <c r="N111" s="162">
        <v>45266</v>
      </c>
      <c r="O111" s="162">
        <v>45657</v>
      </c>
    </row>
    <row r="112" spans="1:15" x14ac:dyDescent="0.25">
      <c r="A112" t="s">
        <v>186</v>
      </c>
      <c r="B112" t="s">
        <v>428</v>
      </c>
      <c r="C112" t="s">
        <v>429</v>
      </c>
      <c r="D112" t="s">
        <v>132</v>
      </c>
      <c r="E112" t="s">
        <v>183</v>
      </c>
      <c r="F112" s="163">
        <v>44228</v>
      </c>
      <c r="G112" t="s">
        <v>126</v>
      </c>
      <c r="H112" t="s">
        <v>125</v>
      </c>
      <c r="I112" t="s">
        <v>1155</v>
      </c>
      <c r="J112" t="s">
        <v>1154</v>
      </c>
      <c r="K112" t="s">
        <v>1278</v>
      </c>
      <c r="L112" t="s">
        <v>1156</v>
      </c>
      <c r="M112" t="s">
        <v>144</v>
      </c>
      <c r="N112" s="162">
        <v>45266</v>
      </c>
      <c r="O112" s="162">
        <v>45657</v>
      </c>
    </row>
    <row r="113" spans="1:15" x14ac:dyDescent="0.25">
      <c r="A113" t="s">
        <v>186</v>
      </c>
      <c r="B113" t="s">
        <v>430</v>
      </c>
      <c r="C113" t="s">
        <v>431</v>
      </c>
      <c r="D113" t="s">
        <v>132</v>
      </c>
      <c r="E113" t="s">
        <v>183</v>
      </c>
      <c r="F113" s="163">
        <v>44228</v>
      </c>
      <c r="G113" t="s">
        <v>126</v>
      </c>
      <c r="H113" t="s">
        <v>125</v>
      </c>
      <c r="I113" t="s">
        <v>1155</v>
      </c>
      <c r="J113" t="s">
        <v>1154</v>
      </c>
      <c r="K113" t="s">
        <v>1278</v>
      </c>
      <c r="L113" t="s">
        <v>1156</v>
      </c>
      <c r="M113" t="s">
        <v>144</v>
      </c>
      <c r="N113" s="162">
        <v>45266</v>
      </c>
      <c r="O113" s="162">
        <v>45657</v>
      </c>
    </row>
    <row r="114" spans="1:15" x14ac:dyDescent="0.25">
      <c r="A114" t="s">
        <v>186</v>
      </c>
      <c r="B114" t="s">
        <v>432</v>
      </c>
      <c r="C114" t="s">
        <v>433</v>
      </c>
      <c r="D114" t="s">
        <v>132</v>
      </c>
      <c r="E114" t="s">
        <v>183</v>
      </c>
      <c r="F114" s="163">
        <v>44228</v>
      </c>
      <c r="G114" t="s">
        <v>126</v>
      </c>
      <c r="H114" t="s">
        <v>125</v>
      </c>
      <c r="I114" t="s">
        <v>1155</v>
      </c>
      <c r="J114" t="s">
        <v>1154</v>
      </c>
      <c r="K114" t="s">
        <v>1278</v>
      </c>
      <c r="L114" t="s">
        <v>1156</v>
      </c>
      <c r="M114" t="s">
        <v>144</v>
      </c>
      <c r="N114" s="162">
        <v>45266</v>
      </c>
      <c r="O114" s="162">
        <v>45657</v>
      </c>
    </row>
    <row r="115" spans="1:15" x14ac:dyDescent="0.25">
      <c r="A115" t="s">
        <v>186</v>
      </c>
      <c r="B115" t="s">
        <v>434</v>
      </c>
      <c r="C115" t="s">
        <v>435</v>
      </c>
      <c r="D115" t="s">
        <v>132</v>
      </c>
      <c r="E115" t="s">
        <v>183</v>
      </c>
      <c r="F115" s="163">
        <v>44228</v>
      </c>
      <c r="G115" t="s">
        <v>126</v>
      </c>
      <c r="H115" t="s">
        <v>125</v>
      </c>
      <c r="I115" t="s">
        <v>1155</v>
      </c>
      <c r="J115" t="s">
        <v>1154</v>
      </c>
      <c r="K115" t="s">
        <v>1278</v>
      </c>
      <c r="L115" t="s">
        <v>1156</v>
      </c>
      <c r="M115" t="s">
        <v>144</v>
      </c>
      <c r="N115" s="162">
        <v>45266</v>
      </c>
      <c r="O115" s="162">
        <v>45657</v>
      </c>
    </row>
    <row r="116" spans="1:15" x14ac:dyDescent="0.25">
      <c r="A116" t="s">
        <v>186</v>
      </c>
      <c r="B116" t="s">
        <v>436</v>
      </c>
      <c r="C116" t="s">
        <v>437</v>
      </c>
      <c r="D116" t="s">
        <v>132</v>
      </c>
      <c r="E116" t="s">
        <v>183</v>
      </c>
      <c r="F116" s="163">
        <v>44228</v>
      </c>
      <c r="G116" t="s">
        <v>126</v>
      </c>
      <c r="H116" t="s">
        <v>125</v>
      </c>
      <c r="I116" t="s">
        <v>1155</v>
      </c>
      <c r="J116" t="s">
        <v>1154</v>
      </c>
      <c r="K116" t="s">
        <v>1278</v>
      </c>
      <c r="L116" t="s">
        <v>1156</v>
      </c>
      <c r="M116" t="s">
        <v>144</v>
      </c>
      <c r="N116" s="162">
        <v>45266</v>
      </c>
      <c r="O116" s="162">
        <v>45657</v>
      </c>
    </row>
    <row r="117" spans="1:15" x14ac:dyDescent="0.25">
      <c r="A117" t="s">
        <v>186</v>
      </c>
      <c r="B117" t="s">
        <v>438</v>
      </c>
      <c r="C117" t="s">
        <v>439</v>
      </c>
      <c r="D117" t="s">
        <v>132</v>
      </c>
      <c r="E117" t="s">
        <v>183</v>
      </c>
      <c r="F117" s="163">
        <v>44228</v>
      </c>
      <c r="G117" t="s">
        <v>126</v>
      </c>
      <c r="H117" t="s">
        <v>125</v>
      </c>
      <c r="I117" t="s">
        <v>1155</v>
      </c>
      <c r="J117" t="s">
        <v>1154</v>
      </c>
      <c r="K117" t="s">
        <v>1278</v>
      </c>
      <c r="L117" t="s">
        <v>1156</v>
      </c>
      <c r="M117" t="s">
        <v>144</v>
      </c>
      <c r="N117" s="162">
        <v>45266</v>
      </c>
      <c r="O117" s="162">
        <v>45657</v>
      </c>
    </row>
    <row r="118" spans="1:15" x14ac:dyDescent="0.25">
      <c r="A118" t="s">
        <v>186</v>
      </c>
      <c r="B118" t="s">
        <v>440</v>
      </c>
      <c r="C118" t="s">
        <v>441</v>
      </c>
      <c r="D118" t="s">
        <v>132</v>
      </c>
      <c r="E118" t="s">
        <v>183</v>
      </c>
      <c r="F118" s="163">
        <v>44228</v>
      </c>
      <c r="G118" t="s">
        <v>126</v>
      </c>
      <c r="H118" t="s">
        <v>125</v>
      </c>
      <c r="I118" t="s">
        <v>1155</v>
      </c>
      <c r="J118" t="s">
        <v>1154</v>
      </c>
      <c r="K118" t="s">
        <v>1278</v>
      </c>
      <c r="L118" t="s">
        <v>1156</v>
      </c>
      <c r="M118" t="s">
        <v>144</v>
      </c>
      <c r="N118" s="162">
        <v>45266</v>
      </c>
      <c r="O118" s="162">
        <v>45657</v>
      </c>
    </row>
    <row r="119" spans="1:15" x14ac:dyDescent="0.25">
      <c r="A119" t="s">
        <v>186</v>
      </c>
      <c r="B119" t="s">
        <v>442</v>
      </c>
      <c r="C119" t="s">
        <v>443</v>
      </c>
      <c r="D119" t="s">
        <v>132</v>
      </c>
      <c r="E119" t="s">
        <v>183</v>
      </c>
      <c r="F119" s="163">
        <v>44228</v>
      </c>
      <c r="G119" t="s">
        <v>126</v>
      </c>
      <c r="H119" t="s">
        <v>125</v>
      </c>
      <c r="I119" t="s">
        <v>1155</v>
      </c>
      <c r="J119" t="s">
        <v>1154</v>
      </c>
      <c r="K119" t="s">
        <v>1278</v>
      </c>
      <c r="L119" t="s">
        <v>1156</v>
      </c>
      <c r="M119" t="s">
        <v>144</v>
      </c>
      <c r="N119" s="162">
        <v>45266</v>
      </c>
      <c r="O119" s="162">
        <v>45657</v>
      </c>
    </row>
    <row r="120" spans="1:15" x14ac:dyDescent="0.25">
      <c r="A120" t="s">
        <v>186</v>
      </c>
      <c r="B120" t="s">
        <v>444</v>
      </c>
      <c r="C120" t="s">
        <v>445</v>
      </c>
      <c r="D120" t="s">
        <v>132</v>
      </c>
      <c r="E120" t="s">
        <v>183</v>
      </c>
      <c r="F120" s="163">
        <v>44228</v>
      </c>
      <c r="G120" t="s">
        <v>126</v>
      </c>
      <c r="H120" t="s">
        <v>125</v>
      </c>
      <c r="I120" t="s">
        <v>1155</v>
      </c>
      <c r="J120" t="s">
        <v>1154</v>
      </c>
      <c r="K120" t="s">
        <v>1278</v>
      </c>
      <c r="L120" t="s">
        <v>1156</v>
      </c>
      <c r="M120" t="s">
        <v>144</v>
      </c>
      <c r="N120" s="162">
        <v>45266</v>
      </c>
      <c r="O120" s="162">
        <v>45657</v>
      </c>
    </row>
    <row r="121" spans="1:15" x14ac:dyDescent="0.25">
      <c r="A121" t="s">
        <v>186</v>
      </c>
      <c r="B121" t="s">
        <v>446</v>
      </c>
      <c r="C121" t="s">
        <v>447</v>
      </c>
      <c r="D121" t="s">
        <v>132</v>
      </c>
      <c r="E121" t="s">
        <v>183</v>
      </c>
      <c r="F121" s="163">
        <v>44228</v>
      </c>
      <c r="G121" t="s">
        <v>126</v>
      </c>
      <c r="H121" t="s">
        <v>125</v>
      </c>
      <c r="I121" t="s">
        <v>1155</v>
      </c>
      <c r="J121" t="s">
        <v>1154</v>
      </c>
      <c r="K121" t="s">
        <v>1278</v>
      </c>
      <c r="L121" t="s">
        <v>1156</v>
      </c>
      <c r="M121" t="s">
        <v>144</v>
      </c>
      <c r="N121" s="162">
        <v>45266</v>
      </c>
      <c r="O121" s="162">
        <v>45657</v>
      </c>
    </row>
    <row r="122" spans="1:15" x14ac:dyDescent="0.25">
      <c r="A122" t="s">
        <v>186</v>
      </c>
      <c r="B122" t="s">
        <v>448</v>
      </c>
      <c r="C122" t="s">
        <v>449</v>
      </c>
      <c r="D122" t="s">
        <v>132</v>
      </c>
      <c r="E122" t="s">
        <v>183</v>
      </c>
      <c r="F122" s="163">
        <v>44228</v>
      </c>
      <c r="G122" t="s">
        <v>126</v>
      </c>
      <c r="H122" t="s">
        <v>125</v>
      </c>
      <c r="I122" t="s">
        <v>1155</v>
      </c>
      <c r="J122" t="s">
        <v>1154</v>
      </c>
      <c r="K122" t="s">
        <v>1278</v>
      </c>
      <c r="L122" t="s">
        <v>1156</v>
      </c>
      <c r="M122" t="s">
        <v>144</v>
      </c>
      <c r="N122" s="162">
        <v>45266</v>
      </c>
      <c r="O122" s="162">
        <v>45657</v>
      </c>
    </row>
    <row r="123" spans="1:15" x14ac:dyDescent="0.25">
      <c r="A123" t="s">
        <v>186</v>
      </c>
      <c r="B123" t="s">
        <v>450</v>
      </c>
      <c r="C123" t="s">
        <v>451</v>
      </c>
      <c r="D123" t="s">
        <v>132</v>
      </c>
      <c r="E123" t="s">
        <v>183</v>
      </c>
      <c r="F123" s="163">
        <v>44228</v>
      </c>
      <c r="G123" t="s">
        <v>126</v>
      </c>
      <c r="H123" t="s">
        <v>125</v>
      </c>
      <c r="I123" t="s">
        <v>1155</v>
      </c>
      <c r="J123" t="s">
        <v>1154</v>
      </c>
      <c r="K123" t="s">
        <v>1278</v>
      </c>
      <c r="L123" t="s">
        <v>1156</v>
      </c>
      <c r="M123" t="s">
        <v>144</v>
      </c>
      <c r="N123" s="162">
        <v>45266</v>
      </c>
      <c r="O123" s="162">
        <v>45657</v>
      </c>
    </row>
    <row r="124" spans="1:15" x14ac:dyDescent="0.25">
      <c r="A124" t="s">
        <v>186</v>
      </c>
      <c r="B124" t="s">
        <v>452</v>
      </c>
      <c r="C124" t="s">
        <v>453</v>
      </c>
      <c r="D124" t="s">
        <v>132</v>
      </c>
      <c r="E124" t="s">
        <v>183</v>
      </c>
      <c r="F124" s="163">
        <v>44228</v>
      </c>
      <c r="G124" t="s">
        <v>126</v>
      </c>
      <c r="H124" t="s">
        <v>125</v>
      </c>
      <c r="I124" t="s">
        <v>1155</v>
      </c>
      <c r="J124" t="s">
        <v>1154</v>
      </c>
      <c r="K124" t="s">
        <v>1278</v>
      </c>
      <c r="L124" t="s">
        <v>1156</v>
      </c>
      <c r="M124" t="s">
        <v>144</v>
      </c>
      <c r="N124" s="162">
        <v>45266</v>
      </c>
      <c r="O124" s="162">
        <v>45657</v>
      </c>
    </row>
    <row r="125" spans="1:15" x14ac:dyDescent="0.25">
      <c r="A125" t="s">
        <v>186</v>
      </c>
      <c r="B125" t="s">
        <v>454</v>
      </c>
      <c r="C125" t="s">
        <v>455</v>
      </c>
      <c r="D125" t="s">
        <v>132</v>
      </c>
      <c r="E125" t="s">
        <v>183</v>
      </c>
      <c r="F125" s="163">
        <v>44228</v>
      </c>
      <c r="G125" t="s">
        <v>126</v>
      </c>
      <c r="H125" t="s">
        <v>125</v>
      </c>
      <c r="I125" t="s">
        <v>1155</v>
      </c>
      <c r="J125" t="s">
        <v>1154</v>
      </c>
      <c r="K125" t="s">
        <v>1278</v>
      </c>
      <c r="L125" t="s">
        <v>1156</v>
      </c>
      <c r="M125" t="s">
        <v>144</v>
      </c>
      <c r="N125" s="162">
        <v>45266</v>
      </c>
      <c r="O125" s="162">
        <v>45657</v>
      </c>
    </row>
    <row r="126" spans="1:15" x14ac:dyDescent="0.25">
      <c r="A126" t="s">
        <v>186</v>
      </c>
      <c r="B126" t="s">
        <v>456</v>
      </c>
      <c r="C126" t="s">
        <v>457</v>
      </c>
      <c r="D126" t="s">
        <v>132</v>
      </c>
      <c r="E126" t="s">
        <v>183</v>
      </c>
      <c r="F126" s="163">
        <v>44228</v>
      </c>
      <c r="G126" t="s">
        <v>126</v>
      </c>
      <c r="H126" t="s">
        <v>125</v>
      </c>
      <c r="I126" t="s">
        <v>1155</v>
      </c>
      <c r="J126" t="s">
        <v>1154</v>
      </c>
      <c r="K126" t="s">
        <v>1278</v>
      </c>
      <c r="L126" t="s">
        <v>1156</v>
      </c>
      <c r="M126" t="s">
        <v>144</v>
      </c>
      <c r="N126" s="162">
        <v>45266</v>
      </c>
      <c r="O126" s="162">
        <v>45657</v>
      </c>
    </row>
    <row r="127" spans="1:15" x14ac:dyDescent="0.25">
      <c r="A127" t="s">
        <v>186</v>
      </c>
      <c r="B127" t="s">
        <v>458</v>
      </c>
      <c r="C127" t="s">
        <v>459</v>
      </c>
      <c r="D127" t="s">
        <v>132</v>
      </c>
      <c r="E127" t="s">
        <v>183</v>
      </c>
      <c r="F127" s="163">
        <v>44228</v>
      </c>
      <c r="G127" t="s">
        <v>126</v>
      </c>
      <c r="H127" t="s">
        <v>125</v>
      </c>
      <c r="I127" t="s">
        <v>1155</v>
      </c>
      <c r="J127" t="s">
        <v>1154</v>
      </c>
      <c r="K127" t="s">
        <v>1278</v>
      </c>
      <c r="L127" t="s">
        <v>1156</v>
      </c>
      <c r="M127" t="s">
        <v>144</v>
      </c>
      <c r="N127" s="162">
        <v>45266</v>
      </c>
      <c r="O127" s="162">
        <v>45657</v>
      </c>
    </row>
    <row r="128" spans="1:15" x14ac:dyDescent="0.25">
      <c r="A128" t="s">
        <v>186</v>
      </c>
      <c r="B128" t="s">
        <v>460</v>
      </c>
      <c r="C128" t="s">
        <v>461</v>
      </c>
      <c r="D128" t="s">
        <v>132</v>
      </c>
      <c r="E128" t="s">
        <v>183</v>
      </c>
      <c r="F128" s="163">
        <v>44228</v>
      </c>
      <c r="G128" t="s">
        <v>126</v>
      </c>
      <c r="H128" t="s">
        <v>125</v>
      </c>
      <c r="I128" t="s">
        <v>1155</v>
      </c>
      <c r="J128" t="s">
        <v>1154</v>
      </c>
      <c r="K128" t="s">
        <v>1278</v>
      </c>
      <c r="L128" t="s">
        <v>1156</v>
      </c>
      <c r="M128" t="s">
        <v>144</v>
      </c>
      <c r="N128" s="162">
        <v>45266</v>
      </c>
      <c r="O128" s="162">
        <v>45657</v>
      </c>
    </row>
    <row r="129" spans="1:15" x14ac:dyDescent="0.25">
      <c r="A129" t="s">
        <v>186</v>
      </c>
      <c r="B129" t="s">
        <v>462</v>
      </c>
      <c r="C129" t="s">
        <v>463</v>
      </c>
      <c r="D129" t="s">
        <v>132</v>
      </c>
      <c r="E129" t="s">
        <v>183</v>
      </c>
      <c r="F129" s="163">
        <v>44228</v>
      </c>
      <c r="G129" t="s">
        <v>126</v>
      </c>
      <c r="H129" t="s">
        <v>125</v>
      </c>
      <c r="I129" t="s">
        <v>1155</v>
      </c>
      <c r="J129" t="s">
        <v>1154</v>
      </c>
      <c r="K129" t="s">
        <v>1278</v>
      </c>
      <c r="L129" t="s">
        <v>1156</v>
      </c>
      <c r="M129" t="s">
        <v>144</v>
      </c>
      <c r="N129" s="162">
        <v>45266</v>
      </c>
      <c r="O129" s="162">
        <v>45657</v>
      </c>
    </row>
    <row r="130" spans="1:15" x14ac:dyDescent="0.25">
      <c r="A130" t="s">
        <v>189</v>
      </c>
      <c r="B130" t="s">
        <v>466</v>
      </c>
      <c r="C130" t="s">
        <v>1294</v>
      </c>
      <c r="D130" t="s">
        <v>132</v>
      </c>
      <c r="E130" t="s">
        <v>177</v>
      </c>
      <c r="F130" s="163" t="s">
        <v>468</v>
      </c>
      <c r="G130" t="s">
        <v>126</v>
      </c>
      <c r="H130" t="s">
        <v>125</v>
      </c>
      <c r="I130" t="s">
        <v>1155</v>
      </c>
      <c r="J130" t="s">
        <v>1154</v>
      </c>
      <c r="K130" t="s">
        <v>1278</v>
      </c>
      <c r="L130" t="s">
        <v>1156</v>
      </c>
      <c r="M130" t="s">
        <v>144</v>
      </c>
      <c r="N130" s="162">
        <v>45266</v>
      </c>
      <c r="O130" s="162">
        <v>45657</v>
      </c>
    </row>
    <row r="131" spans="1:15" x14ac:dyDescent="0.25">
      <c r="A131" t="s">
        <v>189</v>
      </c>
      <c r="B131" t="s">
        <v>466</v>
      </c>
      <c r="C131" t="s">
        <v>1295</v>
      </c>
      <c r="D131" t="s">
        <v>132</v>
      </c>
      <c r="E131" t="s">
        <v>177</v>
      </c>
      <c r="F131" s="163" t="s">
        <v>1296</v>
      </c>
      <c r="G131" t="s">
        <v>126</v>
      </c>
      <c r="H131" t="s">
        <v>125</v>
      </c>
      <c r="I131" t="s">
        <v>1155</v>
      </c>
      <c r="J131" t="s">
        <v>1154</v>
      </c>
      <c r="K131" t="s">
        <v>1278</v>
      </c>
      <c r="L131" t="s">
        <v>1156</v>
      </c>
      <c r="M131" t="s">
        <v>144</v>
      </c>
      <c r="N131" s="162">
        <v>45266</v>
      </c>
      <c r="O131" s="162">
        <v>45657</v>
      </c>
    </row>
    <row r="132" spans="1:15" x14ac:dyDescent="0.25">
      <c r="A132" t="s">
        <v>189</v>
      </c>
      <c r="B132" t="s">
        <v>466</v>
      </c>
      <c r="C132" t="s">
        <v>1297</v>
      </c>
      <c r="D132" t="s">
        <v>132</v>
      </c>
      <c r="E132" t="s">
        <v>177</v>
      </c>
      <c r="F132" s="163" t="s">
        <v>1298</v>
      </c>
      <c r="G132" t="s">
        <v>126</v>
      </c>
      <c r="H132" t="s">
        <v>125</v>
      </c>
      <c r="I132" t="s">
        <v>1155</v>
      </c>
      <c r="J132" t="s">
        <v>1154</v>
      </c>
      <c r="K132" t="s">
        <v>1278</v>
      </c>
      <c r="L132" t="s">
        <v>1156</v>
      </c>
      <c r="M132" t="s">
        <v>144</v>
      </c>
      <c r="N132" s="162">
        <v>45266</v>
      </c>
      <c r="O132" s="162">
        <v>45657</v>
      </c>
    </row>
    <row r="133" spans="1:15" x14ac:dyDescent="0.25">
      <c r="A133" t="s">
        <v>189</v>
      </c>
      <c r="B133" t="s">
        <v>466</v>
      </c>
      <c r="C133" t="s">
        <v>1299</v>
      </c>
      <c r="D133" t="s">
        <v>132</v>
      </c>
      <c r="E133" t="s">
        <v>177</v>
      </c>
      <c r="F133" s="163" t="s">
        <v>1300</v>
      </c>
      <c r="G133" t="s">
        <v>126</v>
      </c>
      <c r="H133" t="s">
        <v>125</v>
      </c>
      <c r="I133" t="s">
        <v>1155</v>
      </c>
      <c r="J133" t="s">
        <v>1154</v>
      </c>
      <c r="K133" t="s">
        <v>1278</v>
      </c>
      <c r="L133" t="s">
        <v>1156</v>
      </c>
      <c r="M133" t="s">
        <v>144</v>
      </c>
      <c r="N133" s="162">
        <v>45266</v>
      </c>
      <c r="O133" s="162">
        <v>45657</v>
      </c>
    </row>
    <row r="134" spans="1:15" x14ac:dyDescent="0.25">
      <c r="A134" t="s">
        <v>189</v>
      </c>
      <c r="B134" t="s">
        <v>466</v>
      </c>
      <c r="C134" t="s">
        <v>1301</v>
      </c>
      <c r="D134" t="s">
        <v>132</v>
      </c>
      <c r="E134" t="s">
        <v>177</v>
      </c>
      <c r="F134" s="163" t="s">
        <v>1302</v>
      </c>
      <c r="G134" t="s">
        <v>126</v>
      </c>
      <c r="H134" t="s">
        <v>125</v>
      </c>
      <c r="I134" t="s">
        <v>1155</v>
      </c>
      <c r="J134" t="s">
        <v>1154</v>
      </c>
      <c r="K134" t="s">
        <v>1278</v>
      </c>
      <c r="L134" t="s">
        <v>1156</v>
      </c>
      <c r="M134" t="s">
        <v>144</v>
      </c>
      <c r="N134" s="162">
        <v>45266</v>
      </c>
      <c r="O134" s="162">
        <v>45657</v>
      </c>
    </row>
    <row r="135" spans="1:15" x14ac:dyDescent="0.25">
      <c r="A135" t="s">
        <v>189</v>
      </c>
      <c r="B135" t="s">
        <v>1303</v>
      </c>
      <c r="C135" t="s">
        <v>1304</v>
      </c>
      <c r="D135" t="s">
        <v>132</v>
      </c>
      <c r="E135" t="s">
        <v>177</v>
      </c>
      <c r="F135" s="163" t="s">
        <v>1305</v>
      </c>
      <c r="G135" t="s">
        <v>126</v>
      </c>
      <c r="H135" t="s">
        <v>125</v>
      </c>
      <c r="I135" t="s">
        <v>1155</v>
      </c>
      <c r="J135" t="s">
        <v>1154</v>
      </c>
      <c r="K135" t="s">
        <v>1278</v>
      </c>
      <c r="L135" t="s">
        <v>1156</v>
      </c>
      <c r="M135" t="s">
        <v>144</v>
      </c>
      <c r="N135" s="162">
        <v>45266</v>
      </c>
      <c r="O135" s="162">
        <v>45657</v>
      </c>
    </row>
    <row r="136" spans="1:15" x14ac:dyDescent="0.25">
      <c r="A136" t="s">
        <v>189</v>
      </c>
      <c r="B136" t="s">
        <v>1303</v>
      </c>
      <c r="C136" t="s">
        <v>1306</v>
      </c>
      <c r="D136" t="s">
        <v>132</v>
      </c>
      <c r="E136" t="s">
        <v>177</v>
      </c>
      <c r="F136" s="163" t="s">
        <v>1307</v>
      </c>
      <c r="G136" t="s">
        <v>126</v>
      </c>
      <c r="H136" t="s">
        <v>125</v>
      </c>
      <c r="I136" t="s">
        <v>1155</v>
      </c>
      <c r="J136" t="s">
        <v>1154</v>
      </c>
      <c r="K136" t="s">
        <v>1278</v>
      </c>
      <c r="L136" t="s">
        <v>1156</v>
      </c>
      <c r="M136" t="s">
        <v>144</v>
      </c>
      <c r="N136" s="162">
        <v>45266</v>
      </c>
      <c r="O136" s="162">
        <v>45657</v>
      </c>
    </row>
    <row r="137" spans="1:15" x14ac:dyDescent="0.25">
      <c r="A137" t="s">
        <v>189</v>
      </c>
      <c r="B137" t="s">
        <v>472</v>
      </c>
      <c r="C137" t="s">
        <v>1308</v>
      </c>
      <c r="D137" t="s">
        <v>132</v>
      </c>
      <c r="E137" t="s">
        <v>177</v>
      </c>
      <c r="F137" s="163" t="s">
        <v>475</v>
      </c>
      <c r="G137" t="s">
        <v>126</v>
      </c>
      <c r="H137" t="s">
        <v>125</v>
      </c>
      <c r="I137" t="s">
        <v>1155</v>
      </c>
      <c r="J137" t="s">
        <v>1154</v>
      </c>
      <c r="K137" t="s">
        <v>1278</v>
      </c>
      <c r="L137" t="s">
        <v>1156</v>
      </c>
      <c r="M137" t="s">
        <v>144</v>
      </c>
      <c r="N137" s="162">
        <v>45266</v>
      </c>
      <c r="O137" s="162">
        <v>45657</v>
      </c>
    </row>
    <row r="138" spans="1:15" x14ac:dyDescent="0.25">
      <c r="A138" t="s">
        <v>189</v>
      </c>
      <c r="B138" t="s">
        <v>472</v>
      </c>
      <c r="C138" t="s">
        <v>1309</v>
      </c>
      <c r="D138" t="s">
        <v>132</v>
      </c>
      <c r="E138" t="s">
        <v>177</v>
      </c>
      <c r="F138" s="163" t="s">
        <v>1310</v>
      </c>
      <c r="G138" t="s">
        <v>126</v>
      </c>
      <c r="H138" t="s">
        <v>125</v>
      </c>
      <c r="I138" t="s">
        <v>1155</v>
      </c>
      <c r="J138" t="s">
        <v>1154</v>
      </c>
      <c r="K138" t="s">
        <v>1278</v>
      </c>
      <c r="L138" t="s">
        <v>1156</v>
      </c>
      <c r="M138" t="s">
        <v>144</v>
      </c>
      <c r="N138" s="162">
        <v>45266</v>
      </c>
      <c r="O138" s="162">
        <v>45657</v>
      </c>
    </row>
    <row r="139" spans="1:15" x14ac:dyDescent="0.25">
      <c r="A139" t="s">
        <v>189</v>
      </c>
      <c r="B139" t="s">
        <v>472</v>
      </c>
      <c r="C139" t="s">
        <v>1311</v>
      </c>
      <c r="D139" t="s">
        <v>132</v>
      </c>
      <c r="E139" t="s">
        <v>177</v>
      </c>
      <c r="F139" s="163" t="s">
        <v>1312</v>
      </c>
      <c r="G139" t="s">
        <v>126</v>
      </c>
      <c r="H139" t="s">
        <v>125</v>
      </c>
      <c r="I139" t="s">
        <v>1155</v>
      </c>
      <c r="J139" t="s">
        <v>1154</v>
      </c>
      <c r="K139" t="s">
        <v>1278</v>
      </c>
      <c r="L139" t="s">
        <v>1156</v>
      </c>
      <c r="M139" t="s">
        <v>144</v>
      </c>
      <c r="N139" s="162">
        <v>45266</v>
      </c>
      <c r="O139" s="162">
        <v>45657</v>
      </c>
    </row>
    <row r="140" spans="1:15" x14ac:dyDescent="0.25">
      <c r="A140" t="s">
        <v>189</v>
      </c>
      <c r="B140" t="s">
        <v>472</v>
      </c>
      <c r="C140" t="s">
        <v>1313</v>
      </c>
      <c r="D140" t="s">
        <v>132</v>
      </c>
      <c r="E140" t="s">
        <v>177</v>
      </c>
      <c r="F140" s="163" t="s">
        <v>1314</v>
      </c>
      <c r="G140" t="s">
        <v>126</v>
      </c>
      <c r="H140" t="s">
        <v>125</v>
      </c>
      <c r="I140" t="s">
        <v>1155</v>
      </c>
      <c r="J140" t="s">
        <v>1154</v>
      </c>
      <c r="K140" t="s">
        <v>1278</v>
      </c>
      <c r="L140" t="s">
        <v>1156</v>
      </c>
      <c r="M140" t="s">
        <v>144</v>
      </c>
      <c r="N140" s="162">
        <v>45266</v>
      </c>
      <c r="O140" s="162">
        <v>45657</v>
      </c>
    </row>
    <row r="141" spans="1:15" x14ac:dyDescent="0.25">
      <c r="A141" t="s">
        <v>189</v>
      </c>
      <c r="B141" t="s">
        <v>472</v>
      </c>
      <c r="C141" t="s">
        <v>1315</v>
      </c>
      <c r="D141" t="s">
        <v>132</v>
      </c>
      <c r="E141" t="s">
        <v>177</v>
      </c>
      <c r="F141" s="163" t="s">
        <v>1316</v>
      </c>
      <c r="G141" t="s">
        <v>126</v>
      </c>
      <c r="H141" t="s">
        <v>125</v>
      </c>
      <c r="I141" t="s">
        <v>1155</v>
      </c>
      <c r="J141" t="s">
        <v>1154</v>
      </c>
      <c r="K141" t="s">
        <v>1278</v>
      </c>
      <c r="L141" t="s">
        <v>1156</v>
      </c>
      <c r="M141" t="s">
        <v>144</v>
      </c>
      <c r="N141" s="162">
        <v>45266</v>
      </c>
      <c r="O141" s="162">
        <v>45657</v>
      </c>
    </row>
    <row r="142" spans="1:15" x14ac:dyDescent="0.25">
      <c r="A142" t="s">
        <v>189</v>
      </c>
      <c r="B142" t="s">
        <v>472</v>
      </c>
      <c r="C142" t="s">
        <v>1317</v>
      </c>
      <c r="D142" t="s">
        <v>132</v>
      </c>
      <c r="E142" t="s">
        <v>177</v>
      </c>
      <c r="F142" s="163" t="s">
        <v>1318</v>
      </c>
      <c r="G142" t="s">
        <v>126</v>
      </c>
      <c r="H142" t="s">
        <v>125</v>
      </c>
      <c r="I142" t="s">
        <v>1155</v>
      </c>
      <c r="J142" t="s">
        <v>1154</v>
      </c>
      <c r="K142" t="s">
        <v>1278</v>
      </c>
      <c r="L142" t="s">
        <v>1156</v>
      </c>
      <c r="M142" t="s">
        <v>144</v>
      </c>
      <c r="N142" s="162">
        <v>45266</v>
      </c>
      <c r="O142" s="162">
        <v>45657</v>
      </c>
    </row>
    <row r="143" spans="1:15" x14ac:dyDescent="0.25">
      <c r="A143" t="s">
        <v>189</v>
      </c>
      <c r="B143" t="s">
        <v>476</v>
      </c>
      <c r="C143" t="s">
        <v>1319</v>
      </c>
      <c r="D143" t="s">
        <v>132</v>
      </c>
      <c r="E143" t="s">
        <v>177</v>
      </c>
      <c r="F143" s="163" t="s">
        <v>478</v>
      </c>
      <c r="G143" t="s">
        <v>126</v>
      </c>
      <c r="H143" t="s">
        <v>125</v>
      </c>
      <c r="I143" t="s">
        <v>1155</v>
      </c>
      <c r="J143" t="s">
        <v>1154</v>
      </c>
      <c r="K143" t="s">
        <v>1278</v>
      </c>
      <c r="L143" t="s">
        <v>1156</v>
      </c>
      <c r="M143" t="s">
        <v>144</v>
      </c>
      <c r="N143" s="162">
        <v>45266</v>
      </c>
      <c r="O143" s="162">
        <v>45657</v>
      </c>
    </row>
    <row r="144" spans="1:15" x14ac:dyDescent="0.25">
      <c r="A144" t="s">
        <v>189</v>
      </c>
      <c r="B144" t="s">
        <v>476</v>
      </c>
      <c r="C144" t="s">
        <v>1320</v>
      </c>
      <c r="D144" t="s">
        <v>132</v>
      </c>
      <c r="E144" t="s">
        <v>177</v>
      </c>
      <c r="F144" s="163" t="s">
        <v>475</v>
      </c>
      <c r="G144" t="s">
        <v>126</v>
      </c>
      <c r="H144" t="s">
        <v>125</v>
      </c>
      <c r="I144" t="s">
        <v>1155</v>
      </c>
      <c r="J144" t="s">
        <v>1154</v>
      </c>
      <c r="K144" t="s">
        <v>1278</v>
      </c>
      <c r="L144" t="s">
        <v>1156</v>
      </c>
      <c r="M144" t="s">
        <v>144</v>
      </c>
      <c r="N144" s="162">
        <v>45266</v>
      </c>
      <c r="O144" s="162">
        <v>45657</v>
      </c>
    </row>
    <row r="145" spans="1:15" x14ac:dyDescent="0.25">
      <c r="A145" t="s">
        <v>189</v>
      </c>
      <c r="B145" t="s">
        <v>476</v>
      </c>
      <c r="C145" t="s">
        <v>1321</v>
      </c>
      <c r="D145" t="s">
        <v>132</v>
      </c>
      <c r="E145" t="s">
        <v>177</v>
      </c>
      <c r="F145" s="163" t="s">
        <v>1310</v>
      </c>
      <c r="G145" t="s">
        <v>126</v>
      </c>
      <c r="H145" t="s">
        <v>125</v>
      </c>
      <c r="I145" t="s">
        <v>1155</v>
      </c>
      <c r="J145" t="s">
        <v>1154</v>
      </c>
      <c r="K145" t="s">
        <v>1278</v>
      </c>
      <c r="L145" t="s">
        <v>1156</v>
      </c>
      <c r="M145" t="s">
        <v>144</v>
      </c>
      <c r="N145" s="162">
        <v>45266</v>
      </c>
      <c r="O145" s="162">
        <v>45657</v>
      </c>
    </row>
    <row r="146" spans="1:15" x14ac:dyDescent="0.25">
      <c r="A146" t="s">
        <v>189</v>
      </c>
      <c r="B146" t="s">
        <v>476</v>
      </c>
      <c r="C146" t="s">
        <v>1322</v>
      </c>
      <c r="D146" t="s">
        <v>132</v>
      </c>
      <c r="E146" t="s">
        <v>177</v>
      </c>
      <c r="F146" s="163" t="s">
        <v>1312</v>
      </c>
      <c r="G146" t="s">
        <v>126</v>
      </c>
      <c r="H146" t="s">
        <v>125</v>
      </c>
      <c r="I146" t="s">
        <v>1155</v>
      </c>
      <c r="J146" t="s">
        <v>1154</v>
      </c>
      <c r="K146" t="s">
        <v>1278</v>
      </c>
      <c r="L146" t="s">
        <v>1156</v>
      </c>
      <c r="M146" t="s">
        <v>144</v>
      </c>
      <c r="N146" s="162">
        <v>45266</v>
      </c>
      <c r="O146" s="162">
        <v>45657</v>
      </c>
    </row>
    <row r="147" spans="1:15" x14ac:dyDescent="0.25">
      <c r="A147" t="s">
        <v>189</v>
      </c>
      <c r="B147" t="s">
        <v>476</v>
      </c>
      <c r="C147" t="s">
        <v>1323</v>
      </c>
      <c r="D147" t="s">
        <v>132</v>
      </c>
      <c r="E147" t="s">
        <v>177</v>
      </c>
      <c r="F147" s="163" t="s">
        <v>1314</v>
      </c>
      <c r="G147" t="s">
        <v>126</v>
      </c>
      <c r="H147" t="s">
        <v>125</v>
      </c>
      <c r="I147" t="s">
        <v>1155</v>
      </c>
      <c r="J147" t="s">
        <v>1154</v>
      </c>
      <c r="K147" t="s">
        <v>1278</v>
      </c>
      <c r="L147" t="s">
        <v>1156</v>
      </c>
      <c r="M147" t="s">
        <v>144</v>
      </c>
      <c r="N147" s="162">
        <v>45266</v>
      </c>
      <c r="O147" s="162">
        <v>45657</v>
      </c>
    </row>
    <row r="148" spans="1:15" x14ac:dyDescent="0.25">
      <c r="A148" t="s">
        <v>189</v>
      </c>
      <c r="B148" t="s">
        <v>476</v>
      </c>
      <c r="C148" t="s">
        <v>1324</v>
      </c>
      <c r="D148" t="s">
        <v>132</v>
      </c>
      <c r="E148" t="s">
        <v>177</v>
      </c>
      <c r="F148" s="163" t="s">
        <v>1316</v>
      </c>
      <c r="G148" t="s">
        <v>126</v>
      </c>
      <c r="H148" t="s">
        <v>125</v>
      </c>
      <c r="I148" t="s">
        <v>1155</v>
      </c>
      <c r="J148" t="s">
        <v>1154</v>
      </c>
      <c r="K148" t="s">
        <v>1278</v>
      </c>
      <c r="L148" t="s">
        <v>1156</v>
      </c>
      <c r="M148" t="s">
        <v>144</v>
      </c>
      <c r="N148" s="162">
        <v>45266</v>
      </c>
      <c r="O148" s="162">
        <v>45657</v>
      </c>
    </row>
    <row r="149" spans="1:15" x14ac:dyDescent="0.25">
      <c r="A149" t="s">
        <v>189</v>
      </c>
      <c r="B149" t="s">
        <v>476</v>
      </c>
      <c r="C149" t="s">
        <v>1325</v>
      </c>
      <c r="D149" t="s">
        <v>132</v>
      </c>
      <c r="E149" t="s">
        <v>177</v>
      </c>
      <c r="F149" s="163" t="s">
        <v>1318</v>
      </c>
      <c r="G149" t="s">
        <v>126</v>
      </c>
      <c r="H149" t="s">
        <v>125</v>
      </c>
      <c r="I149" t="s">
        <v>1155</v>
      </c>
      <c r="J149" t="s">
        <v>1154</v>
      </c>
      <c r="K149" t="s">
        <v>1278</v>
      </c>
      <c r="L149" t="s">
        <v>1156</v>
      </c>
      <c r="M149" t="s">
        <v>144</v>
      </c>
      <c r="N149" s="162">
        <v>45266</v>
      </c>
      <c r="O149" s="162">
        <v>45657</v>
      </c>
    </row>
    <row r="150" spans="1:15" x14ac:dyDescent="0.25">
      <c r="A150" t="s">
        <v>479</v>
      </c>
      <c r="B150" t="s">
        <v>186</v>
      </c>
      <c r="C150" t="s">
        <v>1326</v>
      </c>
      <c r="D150" t="s">
        <v>132</v>
      </c>
      <c r="E150" t="s">
        <v>177</v>
      </c>
      <c r="F150" s="163" t="s">
        <v>478</v>
      </c>
      <c r="G150" t="s">
        <v>126</v>
      </c>
      <c r="H150" t="s">
        <v>125</v>
      </c>
      <c r="I150" t="s">
        <v>1155</v>
      </c>
      <c r="J150" t="s">
        <v>1154</v>
      </c>
      <c r="K150" t="s">
        <v>1278</v>
      </c>
      <c r="L150" t="s">
        <v>1156</v>
      </c>
      <c r="M150" t="s">
        <v>144</v>
      </c>
      <c r="N150" s="162">
        <v>45266</v>
      </c>
      <c r="O150" s="162">
        <v>45657</v>
      </c>
    </row>
    <row r="151" spans="1:15" x14ac:dyDescent="0.25">
      <c r="A151" t="s">
        <v>479</v>
      </c>
      <c r="B151" t="s">
        <v>186</v>
      </c>
      <c r="C151" t="s">
        <v>1327</v>
      </c>
      <c r="D151" t="s">
        <v>132</v>
      </c>
      <c r="E151" t="s">
        <v>177</v>
      </c>
      <c r="F151" s="163" t="s">
        <v>475</v>
      </c>
      <c r="G151" t="s">
        <v>126</v>
      </c>
      <c r="H151" t="s">
        <v>125</v>
      </c>
      <c r="I151" t="s">
        <v>1155</v>
      </c>
      <c r="J151" t="s">
        <v>1154</v>
      </c>
      <c r="K151" t="s">
        <v>1278</v>
      </c>
      <c r="L151" t="s">
        <v>1156</v>
      </c>
      <c r="M151" t="s">
        <v>144</v>
      </c>
      <c r="N151" s="162">
        <v>45266</v>
      </c>
      <c r="O151" s="162">
        <v>45657</v>
      </c>
    </row>
    <row r="152" spans="1:15" x14ac:dyDescent="0.25">
      <c r="A152" t="s">
        <v>479</v>
      </c>
      <c r="B152" t="s">
        <v>186</v>
      </c>
      <c r="C152" t="s">
        <v>1328</v>
      </c>
      <c r="D152" t="s">
        <v>132</v>
      </c>
      <c r="E152" t="s">
        <v>177</v>
      </c>
      <c r="F152" s="163" t="s">
        <v>1310</v>
      </c>
      <c r="G152" t="s">
        <v>126</v>
      </c>
      <c r="H152" t="s">
        <v>125</v>
      </c>
      <c r="I152" t="s">
        <v>1155</v>
      </c>
      <c r="J152" t="s">
        <v>1154</v>
      </c>
      <c r="K152" t="s">
        <v>1278</v>
      </c>
      <c r="L152" t="s">
        <v>1156</v>
      </c>
      <c r="M152" t="s">
        <v>144</v>
      </c>
      <c r="N152" s="162">
        <v>45266</v>
      </c>
      <c r="O152" s="162">
        <v>45657</v>
      </c>
    </row>
    <row r="153" spans="1:15" x14ac:dyDescent="0.25">
      <c r="A153" t="s">
        <v>479</v>
      </c>
      <c r="B153" t="s">
        <v>186</v>
      </c>
      <c r="C153" t="s">
        <v>1329</v>
      </c>
      <c r="D153" t="s">
        <v>132</v>
      </c>
      <c r="E153" t="s">
        <v>177</v>
      </c>
      <c r="F153" s="163" t="s">
        <v>1312</v>
      </c>
      <c r="G153" t="s">
        <v>126</v>
      </c>
      <c r="H153" t="s">
        <v>125</v>
      </c>
      <c r="I153" t="s">
        <v>1155</v>
      </c>
      <c r="J153" t="s">
        <v>1154</v>
      </c>
      <c r="K153" t="s">
        <v>1278</v>
      </c>
      <c r="L153" t="s">
        <v>1156</v>
      </c>
      <c r="M153" t="s">
        <v>144</v>
      </c>
      <c r="N153" s="162">
        <v>45266</v>
      </c>
      <c r="O153" s="162">
        <v>45657</v>
      </c>
    </row>
    <row r="154" spans="1:15" x14ac:dyDescent="0.25">
      <c r="A154" t="s">
        <v>479</v>
      </c>
      <c r="B154" t="s">
        <v>186</v>
      </c>
      <c r="C154" t="s">
        <v>1330</v>
      </c>
      <c r="D154" t="s">
        <v>132</v>
      </c>
      <c r="E154" t="s">
        <v>177</v>
      </c>
      <c r="F154" s="163" t="s">
        <v>1314</v>
      </c>
      <c r="G154" t="s">
        <v>126</v>
      </c>
      <c r="H154" t="s">
        <v>125</v>
      </c>
      <c r="I154" t="s">
        <v>1155</v>
      </c>
      <c r="J154" t="s">
        <v>1154</v>
      </c>
      <c r="K154" t="s">
        <v>1278</v>
      </c>
      <c r="L154" t="s">
        <v>1156</v>
      </c>
      <c r="M154" t="s">
        <v>144</v>
      </c>
      <c r="N154" s="162">
        <v>45266</v>
      </c>
      <c r="O154" s="162">
        <v>45657</v>
      </c>
    </row>
    <row r="155" spans="1:15" x14ac:dyDescent="0.25">
      <c r="A155" t="s">
        <v>479</v>
      </c>
      <c r="B155" t="s">
        <v>186</v>
      </c>
      <c r="C155" t="s">
        <v>1331</v>
      </c>
      <c r="D155" t="s">
        <v>132</v>
      </c>
      <c r="E155" t="s">
        <v>177</v>
      </c>
      <c r="F155" s="163" t="s">
        <v>1316</v>
      </c>
      <c r="G155" t="s">
        <v>126</v>
      </c>
      <c r="H155" t="s">
        <v>125</v>
      </c>
      <c r="I155" t="s">
        <v>1155</v>
      </c>
      <c r="J155" t="s">
        <v>1154</v>
      </c>
      <c r="K155" t="s">
        <v>1278</v>
      </c>
      <c r="L155" t="s">
        <v>1156</v>
      </c>
      <c r="M155" t="s">
        <v>144</v>
      </c>
      <c r="N155" s="162">
        <v>45266</v>
      </c>
      <c r="O155" s="162">
        <v>45657</v>
      </c>
    </row>
    <row r="156" spans="1:15" x14ac:dyDescent="0.25">
      <c r="A156" t="s">
        <v>479</v>
      </c>
      <c r="B156" t="s">
        <v>186</v>
      </c>
      <c r="C156" t="s">
        <v>1332</v>
      </c>
      <c r="D156" t="s">
        <v>132</v>
      </c>
      <c r="E156" t="s">
        <v>177</v>
      </c>
      <c r="F156" s="163" t="s">
        <v>1318</v>
      </c>
      <c r="G156" t="s">
        <v>126</v>
      </c>
      <c r="H156" t="s">
        <v>125</v>
      </c>
      <c r="I156" t="s">
        <v>1155</v>
      </c>
      <c r="J156" t="s">
        <v>1154</v>
      </c>
      <c r="K156" t="s">
        <v>1278</v>
      </c>
      <c r="L156" t="s">
        <v>1156</v>
      </c>
      <c r="M156" t="s">
        <v>144</v>
      </c>
      <c r="N156" s="162">
        <v>45266</v>
      </c>
      <c r="O156" s="162">
        <v>45657</v>
      </c>
    </row>
    <row r="157" spans="1:15" x14ac:dyDescent="0.25">
      <c r="A157" t="s">
        <v>479</v>
      </c>
      <c r="B157" t="s">
        <v>186</v>
      </c>
      <c r="C157" t="s">
        <v>1333</v>
      </c>
      <c r="D157" t="s">
        <v>132</v>
      </c>
      <c r="E157" t="s">
        <v>177</v>
      </c>
      <c r="F157" s="163" t="s">
        <v>478</v>
      </c>
      <c r="G157" t="s">
        <v>126</v>
      </c>
      <c r="H157" t="s">
        <v>125</v>
      </c>
      <c r="I157" t="s">
        <v>1155</v>
      </c>
      <c r="J157" t="s">
        <v>1154</v>
      </c>
      <c r="K157" t="s">
        <v>1278</v>
      </c>
      <c r="L157" t="s">
        <v>1156</v>
      </c>
      <c r="M157" t="s">
        <v>144</v>
      </c>
      <c r="N157" s="162">
        <v>45266</v>
      </c>
      <c r="O157" s="162">
        <v>45657</v>
      </c>
    </row>
    <row r="158" spans="1:15" x14ac:dyDescent="0.25">
      <c r="A158" t="s">
        <v>479</v>
      </c>
      <c r="B158" t="s">
        <v>186</v>
      </c>
      <c r="C158" t="s">
        <v>1334</v>
      </c>
      <c r="D158" t="s">
        <v>132</v>
      </c>
      <c r="E158" t="s">
        <v>177</v>
      </c>
      <c r="F158" s="163" t="s">
        <v>475</v>
      </c>
      <c r="G158" t="s">
        <v>126</v>
      </c>
      <c r="H158" t="s">
        <v>125</v>
      </c>
      <c r="I158" t="s">
        <v>1155</v>
      </c>
      <c r="J158" t="s">
        <v>1154</v>
      </c>
      <c r="K158" t="s">
        <v>1278</v>
      </c>
      <c r="L158" t="s">
        <v>1156</v>
      </c>
      <c r="M158" t="s">
        <v>144</v>
      </c>
      <c r="N158" s="162">
        <v>45266</v>
      </c>
      <c r="O158" s="162">
        <v>45657</v>
      </c>
    </row>
    <row r="159" spans="1:15" x14ac:dyDescent="0.25">
      <c r="A159" t="s">
        <v>479</v>
      </c>
      <c r="B159" t="s">
        <v>186</v>
      </c>
      <c r="C159" t="s">
        <v>1335</v>
      </c>
      <c r="D159" t="s">
        <v>132</v>
      </c>
      <c r="E159" t="s">
        <v>177</v>
      </c>
      <c r="F159" s="163" t="s">
        <v>1310</v>
      </c>
      <c r="G159" t="s">
        <v>126</v>
      </c>
      <c r="H159" t="s">
        <v>125</v>
      </c>
      <c r="I159" t="s">
        <v>1155</v>
      </c>
      <c r="J159" t="s">
        <v>1154</v>
      </c>
      <c r="K159" t="s">
        <v>1278</v>
      </c>
      <c r="L159" t="s">
        <v>1156</v>
      </c>
      <c r="M159" t="s">
        <v>144</v>
      </c>
      <c r="N159" s="162">
        <v>45266</v>
      </c>
      <c r="O159" s="162">
        <v>45657</v>
      </c>
    </row>
    <row r="160" spans="1:15" x14ac:dyDescent="0.25">
      <c r="A160" t="s">
        <v>479</v>
      </c>
      <c r="B160" t="s">
        <v>186</v>
      </c>
      <c r="C160" t="s">
        <v>1336</v>
      </c>
      <c r="D160" t="s">
        <v>132</v>
      </c>
      <c r="E160" t="s">
        <v>177</v>
      </c>
      <c r="F160" s="163" t="s">
        <v>1312</v>
      </c>
      <c r="G160" t="s">
        <v>126</v>
      </c>
      <c r="H160" t="s">
        <v>125</v>
      </c>
      <c r="I160" t="s">
        <v>1155</v>
      </c>
      <c r="J160" t="s">
        <v>1154</v>
      </c>
      <c r="K160" t="s">
        <v>1278</v>
      </c>
      <c r="L160" t="s">
        <v>1156</v>
      </c>
      <c r="M160" t="s">
        <v>144</v>
      </c>
      <c r="N160" s="162">
        <v>45266</v>
      </c>
      <c r="O160" s="162">
        <v>45657</v>
      </c>
    </row>
    <row r="161" spans="1:15" x14ac:dyDescent="0.25">
      <c r="A161" t="s">
        <v>479</v>
      </c>
      <c r="B161" t="s">
        <v>186</v>
      </c>
      <c r="C161" t="s">
        <v>1337</v>
      </c>
      <c r="D161" t="s">
        <v>132</v>
      </c>
      <c r="E161" t="s">
        <v>177</v>
      </c>
      <c r="F161" s="163" t="s">
        <v>1314</v>
      </c>
      <c r="G161" t="s">
        <v>126</v>
      </c>
      <c r="H161" t="s">
        <v>125</v>
      </c>
      <c r="I161" t="s">
        <v>1155</v>
      </c>
      <c r="J161" t="s">
        <v>1154</v>
      </c>
      <c r="K161" t="s">
        <v>1278</v>
      </c>
      <c r="L161" t="s">
        <v>1156</v>
      </c>
      <c r="M161" t="s">
        <v>144</v>
      </c>
      <c r="N161" s="162">
        <v>45266</v>
      </c>
      <c r="O161" s="162">
        <v>45657</v>
      </c>
    </row>
    <row r="162" spans="1:15" x14ac:dyDescent="0.25">
      <c r="A162" t="s">
        <v>479</v>
      </c>
      <c r="B162" t="s">
        <v>186</v>
      </c>
      <c r="C162" t="s">
        <v>1338</v>
      </c>
      <c r="D162" t="s">
        <v>132</v>
      </c>
      <c r="E162" t="s">
        <v>177</v>
      </c>
      <c r="F162" s="163" t="s">
        <v>1316</v>
      </c>
      <c r="G162" t="s">
        <v>126</v>
      </c>
      <c r="H162" t="s">
        <v>125</v>
      </c>
      <c r="I162" t="s">
        <v>1155</v>
      </c>
      <c r="J162" t="s">
        <v>1154</v>
      </c>
      <c r="K162" t="s">
        <v>1278</v>
      </c>
      <c r="L162" t="s">
        <v>1156</v>
      </c>
      <c r="M162" t="s">
        <v>144</v>
      </c>
      <c r="N162" s="162">
        <v>45266</v>
      </c>
      <c r="O162" s="162">
        <v>45657</v>
      </c>
    </row>
    <row r="163" spans="1:15" x14ac:dyDescent="0.25">
      <c r="A163" t="s">
        <v>479</v>
      </c>
      <c r="B163" t="s">
        <v>186</v>
      </c>
      <c r="C163" t="s">
        <v>1339</v>
      </c>
      <c r="D163" t="s">
        <v>132</v>
      </c>
      <c r="E163" t="s">
        <v>177</v>
      </c>
      <c r="F163" s="163" t="s">
        <v>1318</v>
      </c>
      <c r="G163" t="s">
        <v>126</v>
      </c>
      <c r="H163" t="s">
        <v>125</v>
      </c>
      <c r="I163" t="s">
        <v>1155</v>
      </c>
      <c r="J163" t="s">
        <v>1154</v>
      </c>
      <c r="K163" t="s">
        <v>1278</v>
      </c>
      <c r="L163" t="s">
        <v>1156</v>
      </c>
      <c r="M163" t="s">
        <v>144</v>
      </c>
      <c r="N163" s="162">
        <v>45266</v>
      </c>
      <c r="O163" s="162">
        <v>45657</v>
      </c>
    </row>
    <row r="164" spans="1:15" x14ac:dyDescent="0.25">
      <c r="A164" t="s">
        <v>162</v>
      </c>
      <c r="B164" t="s">
        <v>186</v>
      </c>
      <c r="C164" t="s">
        <v>1340</v>
      </c>
      <c r="D164" t="s">
        <v>132</v>
      </c>
      <c r="E164" t="s">
        <v>177</v>
      </c>
      <c r="F164" s="163" t="s">
        <v>478</v>
      </c>
      <c r="G164" t="s">
        <v>126</v>
      </c>
      <c r="H164" t="s">
        <v>125</v>
      </c>
      <c r="I164" t="s">
        <v>1155</v>
      </c>
      <c r="J164" t="s">
        <v>1154</v>
      </c>
      <c r="K164" t="s">
        <v>1278</v>
      </c>
      <c r="L164" t="s">
        <v>1156</v>
      </c>
      <c r="M164" t="s">
        <v>144</v>
      </c>
      <c r="N164" s="162">
        <v>45266</v>
      </c>
      <c r="O164" s="162">
        <v>45657</v>
      </c>
    </row>
    <row r="165" spans="1:15" x14ac:dyDescent="0.25">
      <c r="A165" t="s">
        <v>162</v>
      </c>
      <c r="B165" t="s">
        <v>186</v>
      </c>
      <c r="C165" t="s">
        <v>1341</v>
      </c>
      <c r="D165" t="s">
        <v>132</v>
      </c>
      <c r="E165" t="s">
        <v>177</v>
      </c>
      <c r="F165" s="163" t="s">
        <v>475</v>
      </c>
      <c r="G165" t="s">
        <v>126</v>
      </c>
      <c r="H165" t="s">
        <v>125</v>
      </c>
      <c r="I165" t="s">
        <v>1155</v>
      </c>
      <c r="J165" t="s">
        <v>1154</v>
      </c>
      <c r="K165" t="s">
        <v>1278</v>
      </c>
      <c r="L165" t="s">
        <v>1156</v>
      </c>
      <c r="M165" t="s">
        <v>144</v>
      </c>
      <c r="N165" s="162">
        <v>45266</v>
      </c>
      <c r="O165" s="162">
        <v>45657</v>
      </c>
    </row>
    <row r="166" spans="1:15" x14ac:dyDescent="0.25">
      <c r="A166" t="s">
        <v>162</v>
      </c>
      <c r="B166" t="s">
        <v>186</v>
      </c>
      <c r="C166" t="s">
        <v>1342</v>
      </c>
      <c r="D166" t="s">
        <v>132</v>
      </c>
      <c r="E166" t="s">
        <v>177</v>
      </c>
      <c r="F166" s="163" t="s">
        <v>1310</v>
      </c>
      <c r="G166" t="s">
        <v>126</v>
      </c>
      <c r="H166" t="s">
        <v>125</v>
      </c>
      <c r="I166" t="s">
        <v>1155</v>
      </c>
      <c r="J166" t="s">
        <v>1154</v>
      </c>
      <c r="K166" t="s">
        <v>1278</v>
      </c>
      <c r="L166" t="s">
        <v>1156</v>
      </c>
      <c r="M166" t="s">
        <v>144</v>
      </c>
      <c r="N166" s="162">
        <v>45266</v>
      </c>
      <c r="O166" s="162">
        <v>45657</v>
      </c>
    </row>
    <row r="167" spans="1:15" x14ac:dyDescent="0.25">
      <c r="A167" t="s">
        <v>162</v>
      </c>
      <c r="B167" t="s">
        <v>186</v>
      </c>
      <c r="C167" t="s">
        <v>1343</v>
      </c>
      <c r="D167" t="s">
        <v>132</v>
      </c>
      <c r="E167" t="s">
        <v>177</v>
      </c>
      <c r="F167" s="163" t="s">
        <v>1312</v>
      </c>
      <c r="G167" t="s">
        <v>126</v>
      </c>
      <c r="H167" t="s">
        <v>125</v>
      </c>
      <c r="I167" t="s">
        <v>1155</v>
      </c>
      <c r="J167" t="s">
        <v>1154</v>
      </c>
      <c r="K167" t="s">
        <v>1278</v>
      </c>
      <c r="L167" t="s">
        <v>1156</v>
      </c>
      <c r="M167" t="s">
        <v>144</v>
      </c>
      <c r="N167" s="162">
        <v>45266</v>
      </c>
      <c r="O167" s="162">
        <v>45657</v>
      </c>
    </row>
    <row r="168" spans="1:15" x14ac:dyDescent="0.25">
      <c r="A168" t="s">
        <v>162</v>
      </c>
      <c r="B168" t="s">
        <v>186</v>
      </c>
      <c r="C168" t="s">
        <v>1344</v>
      </c>
      <c r="D168" t="s">
        <v>132</v>
      </c>
      <c r="E168" t="s">
        <v>177</v>
      </c>
      <c r="F168" s="163" t="s">
        <v>1314</v>
      </c>
      <c r="G168" t="s">
        <v>126</v>
      </c>
      <c r="H168" t="s">
        <v>125</v>
      </c>
      <c r="I168" t="s">
        <v>1155</v>
      </c>
      <c r="J168" t="s">
        <v>1154</v>
      </c>
      <c r="K168" t="s">
        <v>1278</v>
      </c>
      <c r="L168" t="s">
        <v>1156</v>
      </c>
      <c r="M168" t="s">
        <v>144</v>
      </c>
      <c r="N168" s="162">
        <v>45266</v>
      </c>
      <c r="O168" s="162">
        <v>45657</v>
      </c>
    </row>
    <row r="169" spans="1:15" x14ac:dyDescent="0.25">
      <c r="A169" t="s">
        <v>162</v>
      </c>
      <c r="B169" t="s">
        <v>186</v>
      </c>
      <c r="C169" t="s">
        <v>1345</v>
      </c>
      <c r="D169" t="s">
        <v>132</v>
      </c>
      <c r="E169" t="s">
        <v>177</v>
      </c>
      <c r="F169" s="163" t="s">
        <v>1316</v>
      </c>
      <c r="G169" t="s">
        <v>126</v>
      </c>
      <c r="H169" t="s">
        <v>125</v>
      </c>
      <c r="I169" t="s">
        <v>1155</v>
      </c>
      <c r="J169" t="s">
        <v>1154</v>
      </c>
      <c r="K169" t="s">
        <v>1278</v>
      </c>
      <c r="L169" t="s">
        <v>1156</v>
      </c>
      <c r="M169" t="s">
        <v>144</v>
      </c>
      <c r="N169" s="162">
        <v>45266</v>
      </c>
      <c r="O169" s="162">
        <v>45657</v>
      </c>
    </row>
    <row r="170" spans="1:15" x14ac:dyDescent="0.25">
      <c r="A170" t="s">
        <v>162</v>
      </c>
      <c r="B170" t="s">
        <v>186</v>
      </c>
      <c r="C170" t="s">
        <v>1346</v>
      </c>
      <c r="D170" t="s">
        <v>132</v>
      </c>
      <c r="E170" t="s">
        <v>177</v>
      </c>
      <c r="F170" s="163" t="s">
        <v>1318</v>
      </c>
      <c r="G170" t="s">
        <v>126</v>
      </c>
      <c r="H170" t="s">
        <v>125</v>
      </c>
      <c r="I170" t="s">
        <v>1155</v>
      </c>
      <c r="J170" t="s">
        <v>1154</v>
      </c>
      <c r="K170" t="s">
        <v>1278</v>
      </c>
      <c r="L170" t="s">
        <v>1156</v>
      </c>
      <c r="M170" t="s">
        <v>144</v>
      </c>
      <c r="N170" s="162">
        <v>45266</v>
      </c>
      <c r="O170" s="162">
        <v>45657</v>
      </c>
    </row>
    <row r="171" spans="1:15" x14ac:dyDescent="0.25">
      <c r="A171" t="s">
        <v>162</v>
      </c>
      <c r="B171" t="s">
        <v>186</v>
      </c>
      <c r="C171" t="s">
        <v>1347</v>
      </c>
      <c r="D171" t="s">
        <v>132</v>
      </c>
      <c r="E171" t="s">
        <v>177</v>
      </c>
      <c r="F171" s="163" t="s">
        <v>478</v>
      </c>
      <c r="G171" t="s">
        <v>126</v>
      </c>
      <c r="H171" t="s">
        <v>125</v>
      </c>
      <c r="I171" t="s">
        <v>1155</v>
      </c>
      <c r="J171" t="s">
        <v>1154</v>
      </c>
      <c r="K171" t="s">
        <v>1278</v>
      </c>
      <c r="L171" t="s">
        <v>1156</v>
      </c>
      <c r="M171" t="s">
        <v>144</v>
      </c>
      <c r="N171" s="162">
        <v>45266</v>
      </c>
      <c r="O171" s="162">
        <v>45657</v>
      </c>
    </row>
    <row r="172" spans="1:15" x14ac:dyDescent="0.25">
      <c r="A172" t="s">
        <v>162</v>
      </c>
      <c r="B172" t="s">
        <v>186</v>
      </c>
      <c r="C172" t="s">
        <v>1348</v>
      </c>
      <c r="D172" t="s">
        <v>132</v>
      </c>
      <c r="E172" t="s">
        <v>177</v>
      </c>
      <c r="F172" s="163" t="s">
        <v>475</v>
      </c>
      <c r="G172" t="s">
        <v>126</v>
      </c>
      <c r="H172" t="s">
        <v>125</v>
      </c>
      <c r="I172" t="s">
        <v>1155</v>
      </c>
      <c r="J172" t="s">
        <v>1154</v>
      </c>
      <c r="K172" t="s">
        <v>1278</v>
      </c>
      <c r="L172" t="s">
        <v>1156</v>
      </c>
      <c r="M172" t="s">
        <v>144</v>
      </c>
      <c r="N172" s="162">
        <v>45266</v>
      </c>
      <c r="O172" s="162">
        <v>45657</v>
      </c>
    </row>
    <row r="173" spans="1:15" x14ac:dyDescent="0.25">
      <c r="A173" t="s">
        <v>162</v>
      </c>
      <c r="B173" t="s">
        <v>186</v>
      </c>
      <c r="C173" t="s">
        <v>1349</v>
      </c>
      <c r="D173" t="s">
        <v>132</v>
      </c>
      <c r="E173" t="s">
        <v>177</v>
      </c>
      <c r="F173" s="163" t="s">
        <v>1310</v>
      </c>
      <c r="G173" t="s">
        <v>126</v>
      </c>
      <c r="H173" t="s">
        <v>125</v>
      </c>
      <c r="I173" t="s">
        <v>1155</v>
      </c>
      <c r="J173" t="s">
        <v>1154</v>
      </c>
      <c r="K173" t="s">
        <v>1278</v>
      </c>
      <c r="L173" t="s">
        <v>1156</v>
      </c>
      <c r="M173" t="s">
        <v>144</v>
      </c>
      <c r="N173" s="162">
        <v>45266</v>
      </c>
      <c r="O173" s="162">
        <v>45657</v>
      </c>
    </row>
    <row r="174" spans="1:15" x14ac:dyDescent="0.25">
      <c r="A174" t="s">
        <v>162</v>
      </c>
      <c r="B174" t="s">
        <v>186</v>
      </c>
      <c r="C174" t="s">
        <v>1350</v>
      </c>
      <c r="D174" t="s">
        <v>132</v>
      </c>
      <c r="E174" t="s">
        <v>177</v>
      </c>
      <c r="F174" s="163" t="s">
        <v>1312</v>
      </c>
      <c r="G174" t="s">
        <v>126</v>
      </c>
      <c r="H174" t="s">
        <v>125</v>
      </c>
      <c r="I174" t="s">
        <v>1155</v>
      </c>
      <c r="J174" t="s">
        <v>1154</v>
      </c>
      <c r="K174" t="s">
        <v>1278</v>
      </c>
      <c r="L174" t="s">
        <v>1156</v>
      </c>
      <c r="M174" t="s">
        <v>144</v>
      </c>
      <c r="N174" s="162">
        <v>45266</v>
      </c>
      <c r="O174" s="162">
        <v>45657</v>
      </c>
    </row>
    <row r="175" spans="1:15" x14ac:dyDescent="0.25">
      <c r="A175" t="s">
        <v>162</v>
      </c>
      <c r="B175" t="s">
        <v>186</v>
      </c>
      <c r="C175" t="s">
        <v>1351</v>
      </c>
      <c r="D175" t="s">
        <v>132</v>
      </c>
      <c r="E175" t="s">
        <v>177</v>
      </c>
      <c r="F175" s="163" t="s">
        <v>1314</v>
      </c>
      <c r="G175" t="s">
        <v>126</v>
      </c>
      <c r="H175" t="s">
        <v>125</v>
      </c>
      <c r="I175" t="s">
        <v>1155</v>
      </c>
      <c r="J175" t="s">
        <v>1154</v>
      </c>
      <c r="K175" t="s">
        <v>1278</v>
      </c>
      <c r="L175" t="s">
        <v>1156</v>
      </c>
      <c r="M175" t="s">
        <v>144</v>
      </c>
      <c r="N175" s="162">
        <v>45266</v>
      </c>
      <c r="O175" s="162">
        <v>45657</v>
      </c>
    </row>
    <row r="176" spans="1:15" x14ac:dyDescent="0.25">
      <c r="A176" t="s">
        <v>162</v>
      </c>
      <c r="B176" t="s">
        <v>186</v>
      </c>
      <c r="C176" t="s">
        <v>1352</v>
      </c>
      <c r="D176" t="s">
        <v>132</v>
      </c>
      <c r="E176" t="s">
        <v>177</v>
      </c>
      <c r="F176" s="163" t="s">
        <v>1316</v>
      </c>
      <c r="G176" t="s">
        <v>126</v>
      </c>
      <c r="H176" t="s">
        <v>125</v>
      </c>
      <c r="I176" t="s">
        <v>1155</v>
      </c>
      <c r="J176" t="s">
        <v>1154</v>
      </c>
      <c r="K176" t="s">
        <v>1278</v>
      </c>
      <c r="L176" t="s">
        <v>1156</v>
      </c>
      <c r="M176" t="s">
        <v>144</v>
      </c>
      <c r="N176" s="162">
        <v>45266</v>
      </c>
      <c r="O176" s="162">
        <v>45657</v>
      </c>
    </row>
    <row r="177" spans="1:15" x14ac:dyDescent="0.25">
      <c r="A177" t="s">
        <v>162</v>
      </c>
      <c r="B177" t="s">
        <v>186</v>
      </c>
      <c r="C177" t="s">
        <v>1353</v>
      </c>
      <c r="D177" t="s">
        <v>132</v>
      </c>
      <c r="E177" t="s">
        <v>177</v>
      </c>
      <c r="F177" s="163" t="s">
        <v>1318</v>
      </c>
      <c r="G177" t="s">
        <v>126</v>
      </c>
      <c r="H177" t="s">
        <v>125</v>
      </c>
      <c r="I177" t="s">
        <v>1155</v>
      </c>
      <c r="J177" t="s">
        <v>1154</v>
      </c>
      <c r="K177" t="s">
        <v>1278</v>
      </c>
      <c r="L177" t="s">
        <v>1156</v>
      </c>
      <c r="M177" t="s">
        <v>144</v>
      </c>
      <c r="N177" s="162">
        <v>45266</v>
      </c>
      <c r="O177" s="162">
        <v>45657</v>
      </c>
    </row>
    <row r="178" spans="1:15" x14ac:dyDescent="0.25">
      <c r="A178" t="s">
        <v>484</v>
      </c>
      <c r="B178" t="s">
        <v>186</v>
      </c>
      <c r="C178" t="s">
        <v>1354</v>
      </c>
      <c r="D178" t="s">
        <v>132</v>
      </c>
      <c r="E178" t="s">
        <v>177</v>
      </c>
      <c r="F178" s="163">
        <v>44306</v>
      </c>
      <c r="G178" t="s">
        <v>126</v>
      </c>
      <c r="H178" t="s">
        <v>125</v>
      </c>
      <c r="I178" t="s">
        <v>1155</v>
      </c>
      <c r="J178" t="s">
        <v>1154</v>
      </c>
      <c r="K178" t="s">
        <v>1278</v>
      </c>
      <c r="L178" t="s">
        <v>1156</v>
      </c>
      <c r="M178" t="s">
        <v>144</v>
      </c>
      <c r="N178" s="162">
        <v>45266</v>
      </c>
      <c r="O178" s="162">
        <v>45657</v>
      </c>
    </row>
    <row r="179" spans="1:15" x14ac:dyDescent="0.25">
      <c r="A179" t="s">
        <v>162</v>
      </c>
      <c r="B179" t="s">
        <v>1355</v>
      </c>
      <c r="C179" t="s">
        <v>1355</v>
      </c>
      <c r="D179" t="s">
        <v>132</v>
      </c>
      <c r="E179" t="s">
        <v>183</v>
      </c>
      <c r="F179" s="163">
        <v>44228</v>
      </c>
      <c r="G179" t="s">
        <v>126</v>
      </c>
      <c r="H179" t="s">
        <v>125</v>
      </c>
      <c r="I179" t="s">
        <v>1155</v>
      </c>
      <c r="J179" t="s">
        <v>1154</v>
      </c>
      <c r="K179" t="s">
        <v>1278</v>
      </c>
      <c r="L179" t="s">
        <v>1156</v>
      </c>
      <c r="M179" t="s">
        <v>144</v>
      </c>
      <c r="N179" s="162">
        <v>45266</v>
      </c>
      <c r="O179" s="162">
        <v>45657</v>
      </c>
    </row>
    <row r="180" spans="1:15" x14ac:dyDescent="0.25">
      <c r="A180" t="s">
        <v>211</v>
      </c>
      <c r="B180" t="s">
        <v>1356</v>
      </c>
      <c r="C180" t="s">
        <v>1356</v>
      </c>
      <c r="D180" t="s">
        <v>132</v>
      </c>
      <c r="E180" t="s">
        <v>183</v>
      </c>
      <c r="F180" s="163">
        <v>44228</v>
      </c>
      <c r="G180" t="s">
        <v>126</v>
      </c>
      <c r="H180" t="s">
        <v>125</v>
      </c>
      <c r="I180" t="s">
        <v>1155</v>
      </c>
      <c r="J180" t="s">
        <v>1154</v>
      </c>
      <c r="K180" t="s">
        <v>1278</v>
      </c>
      <c r="L180" t="s">
        <v>1156</v>
      </c>
      <c r="M180" t="s">
        <v>144</v>
      </c>
      <c r="N180" s="162">
        <v>45266</v>
      </c>
      <c r="O180" s="162">
        <v>45657</v>
      </c>
    </row>
    <row r="181" spans="1:15" x14ac:dyDescent="0.25">
      <c r="A181" t="s">
        <v>241</v>
      </c>
      <c r="B181" t="s">
        <v>1357</v>
      </c>
      <c r="C181" t="s">
        <v>1357</v>
      </c>
      <c r="D181" t="s">
        <v>132</v>
      </c>
      <c r="E181" t="s">
        <v>183</v>
      </c>
      <c r="F181" s="163">
        <v>44228</v>
      </c>
      <c r="G181" t="s">
        <v>126</v>
      </c>
      <c r="H181" t="s">
        <v>125</v>
      </c>
      <c r="I181" t="s">
        <v>1155</v>
      </c>
      <c r="J181" t="s">
        <v>1154</v>
      </c>
      <c r="K181" t="s">
        <v>1278</v>
      </c>
      <c r="L181" t="s">
        <v>1156</v>
      </c>
      <c r="M181" t="s">
        <v>144</v>
      </c>
      <c r="N181" s="162">
        <v>45266</v>
      </c>
      <c r="O181" s="162">
        <v>45657</v>
      </c>
    </row>
    <row r="182" spans="1:15" x14ac:dyDescent="0.25">
      <c r="A182" t="s">
        <v>486</v>
      </c>
      <c r="B182" t="s">
        <v>487</v>
      </c>
      <c r="C182" t="s">
        <v>488</v>
      </c>
      <c r="D182" t="s">
        <v>132</v>
      </c>
      <c r="E182" t="s">
        <v>177</v>
      </c>
      <c r="F182" s="163" t="s">
        <v>252</v>
      </c>
      <c r="G182" t="s">
        <v>126</v>
      </c>
      <c r="H182" t="s">
        <v>125</v>
      </c>
      <c r="I182" t="s">
        <v>1155</v>
      </c>
      <c r="J182" t="s">
        <v>1154</v>
      </c>
      <c r="K182" t="s">
        <v>1278</v>
      </c>
      <c r="L182" t="s">
        <v>1156</v>
      </c>
      <c r="M182" t="s">
        <v>144</v>
      </c>
      <c r="N182" s="162">
        <v>45266</v>
      </c>
      <c r="O182" s="162">
        <v>45657</v>
      </c>
    </row>
    <row r="183" spans="1:15" x14ac:dyDescent="0.25">
      <c r="A183" t="s">
        <v>486</v>
      </c>
      <c r="B183" t="s">
        <v>489</v>
      </c>
      <c r="C183" t="s">
        <v>490</v>
      </c>
      <c r="D183" t="s">
        <v>132</v>
      </c>
      <c r="E183" t="s">
        <v>177</v>
      </c>
      <c r="F183" s="163" t="s">
        <v>252</v>
      </c>
      <c r="G183" t="s">
        <v>126</v>
      </c>
      <c r="H183" t="s">
        <v>125</v>
      </c>
      <c r="I183" t="s">
        <v>1155</v>
      </c>
      <c r="J183" t="s">
        <v>1154</v>
      </c>
      <c r="K183" t="s">
        <v>1278</v>
      </c>
      <c r="L183" t="s">
        <v>1156</v>
      </c>
      <c r="M183" t="s">
        <v>144</v>
      </c>
      <c r="N183" s="162">
        <v>45266</v>
      </c>
      <c r="O183" s="162">
        <v>45657</v>
      </c>
    </row>
    <row r="184" spans="1:15" x14ac:dyDescent="0.25">
      <c r="A184" t="s">
        <v>486</v>
      </c>
      <c r="B184" t="s">
        <v>491</v>
      </c>
      <c r="C184" t="s">
        <v>492</v>
      </c>
      <c r="D184" t="s">
        <v>132</v>
      </c>
      <c r="E184" t="s">
        <v>177</v>
      </c>
      <c r="F184" s="163" t="s">
        <v>252</v>
      </c>
      <c r="G184" t="s">
        <v>126</v>
      </c>
      <c r="H184" t="s">
        <v>125</v>
      </c>
      <c r="I184" t="s">
        <v>1155</v>
      </c>
      <c r="J184" t="s">
        <v>1154</v>
      </c>
      <c r="K184" t="s">
        <v>1278</v>
      </c>
      <c r="L184" t="s">
        <v>1156</v>
      </c>
      <c r="M184" t="s">
        <v>144</v>
      </c>
      <c r="N184" s="162">
        <v>45266</v>
      </c>
      <c r="O184" s="162">
        <v>45657</v>
      </c>
    </row>
    <row r="185" spans="1:15" x14ac:dyDescent="0.25">
      <c r="A185" t="s">
        <v>493</v>
      </c>
      <c r="B185" t="s">
        <v>186</v>
      </c>
      <c r="C185" t="s">
        <v>494</v>
      </c>
      <c r="D185" t="s">
        <v>132</v>
      </c>
      <c r="E185" t="s">
        <v>183</v>
      </c>
      <c r="F185" s="163">
        <v>41649</v>
      </c>
      <c r="G185" t="s">
        <v>126</v>
      </c>
      <c r="H185" t="s">
        <v>125</v>
      </c>
      <c r="I185" t="s">
        <v>1155</v>
      </c>
      <c r="J185" t="s">
        <v>1154</v>
      </c>
      <c r="K185" t="s">
        <v>1278</v>
      </c>
      <c r="L185" t="s">
        <v>1156</v>
      </c>
      <c r="M185" t="s">
        <v>144</v>
      </c>
      <c r="N185" s="162">
        <v>45266</v>
      </c>
      <c r="O185" s="162">
        <v>45657</v>
      </c>
    </row>
    <row r="186" spans="1:15" x14ac:dyDescent="0.25">
      <c r="A186" t="s">
        <v>495</v>
      </c>
      <c r="B186" t="s">
        <v>186</v>
      </c>
      <c r="C186" t="s">
        <v>496</v>
      </c>
      <c r="D186" t="s">
        <v>132</v>
      </c>
      <c r="E186" t="s">
        <v>183</v>
      </c>
      <c r="F186" s="163" t="s">
        <v>497</v>
      </c>
      <c r="G186" t="s">
        <v>126</v>
      </c>
      <c r="H186" t="s">
        <v>125</v>
      </c>
      <c r="I186" t="s">
        <v>1155</v>
      </c>
      <c r="J186" t="s">
        <v>1154</v>
      </c>
      <c r="K186" t="s">
        <v>1278</v>
      </c>
      <c r="L186" t="s">
        <v>1156</v>
      </c>
      <c r="M186" t="s">
        <v>144</v>
      </c>
      <c r="N186" s="162">
        <v>45266</v>
      </c>
      <c r="O186" s="162">
        <v>45657</v>
      </c>
    </row>
    <row r="187" spans="1:15" x14ac:dyDescent="0.25">
      <c r="A187" t="s">
        <v>498</v>
      </c>
      <c r="B187" t="s">
        <v>186</v>
      </c>
      <c r="C187" t="s">
        <v>499</v>
      </c>
      <c r="D187" t="s">
        <v>132</v>
      </c>
      <c r="E187" t="s">
        <v>183</v>
      </c>
      <c r="F187" s="163" t="s">
        <v>500</v>
      </c>
      <c r="G187" t="s">
        <v>126</v>
      </c>
      <c r="H187" t="s">
        <v>125</v>
      </c>
      <c r="I187" t="s">
        <v>1155</v>
      </c>
      <c r="J187" t="s">
        <v>1154</v>
      </c>
      <c r="K187" t="s">
        <v>1278</v>
      </c>
      <c r="L187" t="s">
        <v>1156</v>
      </c>
      <c r="M187" t="s">
        <v>144</v>
      </c>
      <c r="N187" s="162">
        <v>45266</v>
      </c>
      <c r="O187" s="162">
        <v>45657</v>
      </c>
    </row>
    <row r="188" spans="1:15" x14ac:dyDescent="0.25">
      <c r="A188" t="s">
        <v>501</v>
      </c>
      <c r="B188" t="s">
        <v>186</v>
      </c>
      <c r="C188" t="s">
        <v>502</v>
      </c>
      <c r="D188" t="s">
        <v>132</v>
      </c>
      <c r="E188" t="s">
        <v>183</v>
      </c>
      <c r="F188" s="163" t="s">
        <v>503</v>
      </c>
      <c r="G188" t="s">
        <v>126</v>
      </c>
      <c r="H188" t="s">
        <v>125</v>
      </c>
      <c r="I188" t="s">
        <v>1155</v>
      </c>
      <c r="J188" t="s">
        <v>1154</v>
      </c>
      <c r="K188" t="s">
        <v>1278</v>
      </c>
      <c r="L188" t="s">
        <v>1156</v>
      </c>
      <c r="M188" t="s">
        <v>144</v>
      </c>
      <c r="N188" s="162">
        <v>45266</v>
      </c>
      <c r="O188" s="162">
        <v>45657</v>
      </c>
    </row>
    <row r="189" spans="1:15" x14ac:dyDescent="0.25">
      <c r="A189" t="s">
        <v>504</v>
      </c>
      <c r="B189" t="s">
        <v>505</v>
      </c>
      <c r="C189" t="s">
        <v>506</v>
      </c>
      <c r="D189" t="s">
        <v>132</v>
      </c>
      <c r="E189" t="s">
        <v>183</v>
      </c>
      <c r="F189" s="163" t="s">
        <v>507</v>
      </c>
      <c r="G189" t="s">
        <v>126</v>
      </c>
      <c r="H189" t="s">
        <v>125</v>
      </c>
      <c r="I189" t="s">
        <v>1155</v>
      </c>
      <c r="J189" t="s">
        <v>1154</v>
      </c>
      <c r="K189" t="s">
        <v>1278</v>
      </c>
      <c r="L189" t="s">
        <v>1156</v>
      </c>
      <c r="M189" t="s">
        <v>144</v>
      </c>
      <c r="N189" s="162">
        <v>45266</v>
      </c>
      <c r="O189" s="162">
        <v>45657</v>
      </c>
    </row>
    <row r="190" spans="1:15" x14ac:dyDescent="0.25">
      <c r="A190" t="s">
        <v>504</v>
      </c>
      <c r="B190" t="s">
        <v>508</v>
      </c>
      <c r="C190" t="s">
        <v>506</v>
      </c>
      <c r="D190" t="s">
        <v>132</v>
      </c>
      <c r="E190" t="s">
        <v>183</v>
      </c>
      <c r="F190" s="163" t="s">
        <v>509</v>
      </c>
      <c r="G190" t="s">
        <v>126</v>
      </c>
      <c r="H190" t="s">
        <v>125</v>
      </c>
      <c r="I190" t="s">
        <v>1155</v>
      </c>
      <c r="J190" t="s">
        <v>1154</v>
      </c>
      <c r="K190" t="s">
        <v>1278</v>
      </c>
      <c r="L190" t="s">
        <v>1156</v>
      </c>
      <c r="M190" t="s">
        <v>144</v>
      </c>
      <c r="N190" s="162">
        <v>45266</v>
      </c>
      <c r="O190" s="162">
        <v>45657</v>
      </c>
    </row>
    <row r="191" spans="1:15" x14ac:dyDescent="0.25">
      <c r="A191" t="s">
        <v>510</v>
      </c>
      <c r="B191" t="s">
        <v>186</v>
      </c>
      <c r="C191" t="s">
        <v>511</v>
      </c>
      <c r="D191" t="s">
        <v>132</v>
      </c>
      <c r="E191" t="s">
        <v>183</v>
      </c>
      <c r="F191" s="163" t="s">
        <v>512</v>
      </c>
      <c r="G191" t="s">
        <v>126</v>
      </c>
      <c r="H191" t="s">
        <v>125</v>
      </c>
      <c r="I191" t="s">
        <v>1155</v>
      </c>
      <c r="J191" t="s">
        <v>1154</v>
      </c>
      <c r="K191" t="s">
        <v>1278</v>
      </c>
      <c r="L191" t="s">
        <v>1156</v>
      </c>
      <c r="M191" t="s">
        <v>144</v>
      </c>
      <c r="N191" s="162">
        <v>45266</v>
      </c>
      <c r="O191" s="162">
        <v>45657</v>
      </c>
    </row>
    <row r="192" spans="1:15" x14ac:dyDescent="0.25">
      <c r="A192" t="s">
        <v>513</v>
      </c>
      <c r="B192" t="s">
        <v>186</v>
      </c>
      <c r="C192" t="s">
        <v>514</v>
      </c>
      <c r="D192" t="s">
        <v>132</v>
      </c>
      <c r="E192" t="s">
        <v>183</v>
      </c>
      <c r="F192" s="163" t="s">
        <v>512</v>
      </c>
      <c r="G192" t="s">
        <v>126</v>
      </c>
      <c r="H192" t="s">
        <v>125</v>
      </c>
      <c r="I192" t="s">
        <v>1155</v>
      </c>
      <c r="J192" t="s">
        <v>1154</v>
      </c>
      <c r="K192" t="s">
        <v>1278</v>
      </c>
      <c r="L192" t="s">
        <v>1156</v>
      </c>
      <c r="M192" t="s">
        <v>144</v>
      </c>
      <c r="N192" s="162">
        <v>45266</v>
      </c>
      <c r="O192" s="162">
        <v>45657</v>
      </c>
    </row>
    <row r="193" spans="1:15" x14ac:dyDescent="0.25">
      <c r="A193" t="s">
        <v>515</v>
      </c>
      <c r="B193" t="s">
        <v>516</v>
      </c>
      <c r="C193" t="s">
        <v>517</v>
      </c>
      <c r="D193" t="s">
        <v>132</v>
      </c>
      <c r="E193" t="s">
        <v>183</v>
      </c>
      <c r="F193" s="163" t="s">
        <v>518</v>
      </c>
      <c r="G193" t="s">
        <v>126</v>
      </c>
      <c r="H193" t="s">
        <v>125</v>
      </c>
      <c r="I193" t="s">
        <v>1155</v>
      </c>
      <c r="J193" t="s">
        <v>1154</v>
      </c>
      <c r="K193" t="s">
        <v>1278</v>
      </c>
      <c r="L193" t="s">
        <v>1156</v>
      </c>
      <c r="M193" t="s">
        <v>144</v>
      </c>
      <c r="N193" s="162">
        <v>45266</v>
      </c>
      <c r="O193" s="162">
        <v>45657</v>
      </c>
    </row>
    <row r="194" spans="1:15" x14ac:dyDescent="0.25">
      <c r="A194" t="s">
        <v>519</v>
      </c>
      <c r="B194" t="s">
        <v>520</v>
      </c>
      <c r="C194" t="s">
        <v>521</v>
      </c>
      <c r="D194" t="s">
        <v>132</v>
      </c>
      <c r="E194" t="s">
        <v>183</v>
      </c>
      <c r="F194" s="163" t="s">
        <v>518</v>
      </c>
      <c r="G194" t="s">
        <v>126</v>
      </c>
      <c r="H194" t="s">
        <v>125</v>
      </c>
      <c r="I194" t="s">
        <v>1155</v>
      </c>
      <c r="J194" t="s">
        <v>1154</v>
      </c>
      <c r="K194" t="s">
        <v>1278</v>
      </c>
      <c r="L194" t="s">
        <v>1156</v>
      </c>
      <c r="M194" t="s">
        <v>144</v>
      </c>
      <c r="N194" s="162">
        <v>45266</v>
      </c>
      <c r="O194" s="162">
        <v>45657</v>
      </c>
    </row>
    <row r="195" spans="1:15" x14ac:dyDescent="0.25">
      <c r="A195" t="s">
        <v>522</v>
      </c>
      <c r="B195" t="s">
        <v>186</v>
      </c>
      <c r="C195" t="s">
        <v>523</v>
      </c>
      <c r="D195" t="s">
        <v>132</v>
      </c>
      <c r="E195" t="s">
        <v>183</v>
      </c>
      <c r="F195" s="163" t="s">
        <v>518</v>
      </c>
      <c r="G195" t="s">
        <v>126</v>
      </c>
      <c r="H195" t="s">
        <v>125</v>
      </c>
      <c r="I195" t="s">
        <v>1155</v>
      </c>
      <c r="J195" t="s">
        <v>1154</v>
      </c>
      <c r="K195" t="s">
        <v>1278</v>
      </c>
      <c r="L195" t="s">
        <v>1156</v>
      </c>
      <c r="M195" t="s">
        <v>144</v>
      </c>
      <c r="N195" s="162">
        <v>45266</v>
      </c>
      <c r="O195" s="162">
        <v>45657</v>
      </c>
    </row>
    <row r="196" spans="1:15" x14ac:dyDescent="0.25">
      <c r="A196" t="s">
        <v>162</v>
      </c>
      <c r="B196" t="s">
        <v>524</v>
      </c>
      <c r="C196" t="s">
        <v>525</v>
      </c>
      <c r="D196" t="s">
        <v>132</v>
      </c>
      <c r="E196" t="s">
        <v>183</v>
      </c>
      <c r="F196" s="163" t="s">
        <v>518</v>
      </c>
      <c r="G196" t="s">
        <v>126</v>
      </c>
      <c r="H196" t="s">
        <v>125</v>
      </c>
      <c r="I196" t="s">
        <v>1155</v>
      </c>
      <c r="J196" t="s">
        <v>1154</v>
      </c>
      <c r="K196" t="s">
        <v>1278</v>
      </c>
      <c r="L196" t="s">
        <v>1156</v>
      </c>
      <c r="M196" t="s">
        <v>144</v>
      </c>
      <c r="N196" s="162">
        <v>45266</v>
      </c>
      <c r="O196" s="162">
        <v>45657</v>
      </c>
    </row>
    <row r="197" spans="1:15" x14ac:dyDescent="0.25">
      <c r="A197" t="s">
        <v>526</v>
      </c>
      <c r="B197" t="s">
        <v>527</v>
      </c>
      <c r="C197" t="s">
        <v>528</v>
      </c>
      <c r="D197" t="s">
        <v>132</v>
      </c>
      <c r="E197" t="s">
        <v>183</v>
      </c>
      <c r="F197" s="163" t="s">
        <v>518</v>
      </c>
      <c r="G197" t="s">
        <v>126</v>
      </c>
      <c r="H197" t="s">
        <v>125</v>
      </c>
      <c r="I197" t="s">
        <v>1155</v>
      </c>
      <c r="J197" t="s">
        <v>1154</v>
      </c>
      <c r="K197" t="s">
        <v>1278</v>
      </c>
      <c r="L197" t="s">
        <v>1156</v>
      </c>
      <c r="M197" t="s">
        <v>144</v>
      </c>
      <c r="N197" s="162">
        <v>45266</v>
      </c>
      <c r="O197" s="162">
        <v>45657</v>
      </c>
    </row>
    <row r="198" spans="1:15" x14ac:dyDescent="0.25">
      <c r="A198" t="s">
        <v>162</v>
      </c>
      <c r="B198" t="s">
        <v>529</v>
      </c>
      <c r="C198" t="s">
        <v>530</v>
      </c>
      <c r="D198" t="s">
        <v>132</v>
      </c>
      <c r="E198" t="s">
        <v>183</v>
      </c>
      <c r="F198" s="163" t="s">
        <v>518</v>
      </c>
      <c r="G198" t="s">
        <v>126</v>
      </c>
      <c r="H198" t="s">
        <v>125</v>
      </c>
      <c r="I198" t="s">
        <v>1155</v>
      </c>
      <c r="J198" t="s">
        <v>1154</v>
      </c>
      <c r="K198" t="s">
        <v>1278</v>
      </c>
      <c r="L198" t="s">
        <v>1156</v>
      </c>
      <c r="M198" t="s">
        <v>144</v>
      </c>
      <c r="N198" s="162">
        <v>45266</v>
      </c>
      <c r="O198" s="162">
        <v>45657</v>
      </c>
    </row>
    <row r="199" spans="1:15" x14ac:dyDescent="0.25">
      <c r="A199" t="s">
        <v>531</v>
      </c>
      <c r="B199" t="s">
        <v>186</v>
      </c>
      <c r="C199" t="s">
        <v>532</v>
      </c>
      <c r="D199" t="s">
        <v>132</v>
      </c>
      <c r="E199" t="s">
        <v>183</v>
      </c>
      <c r="F199" s="163" t="s">
        <v>252</v>
      </c>
      <c r="G199" t="s">
        <v>126</v>
      </c>
      <c r="H199" t="s">
        <v>125</v>
      </c>
      <c r="I199" t="s">
        <v>1155</v>
      </c>
      <c r="J199" t="s">
        <v>1154</v>
      </c>
      <c r="K199" t="s">
        <v>1278</v>
      </c>
      <c r="L199" t="s">
        <v>1156</v>
      </c>
      <c r="M199" t="s">
        <v>144</v>
      </c>
      <c r="N199" s="162">
        <v>45266</v>
      </c>
      <c r="O199" s="162">
        <v>45657</v>
      </c>
    </row>
    <row r="200" spans="1:15" x14ac:dyDescent="0.25">
      <c r="A200" t="s">
        <v>533</v>
      </c>
      <c r="B200" t="s">
        <v>534</v>
      </c>
      <c r="C200" t="s">
        <v>535</v>
      </c>
      <c r="D200" t="s">
        <v>132</v>
      </c>
      <c r="E200" t="s">
        <v>281</v>
      </c>
      <c r="F200" s="163" t="s">
        <v>536</v>
      </c>
      <c r="G200" t="s">
        <v>126</v>
      </c>
      <c r="H200" t="s">
        <v>125</v>
      </c>
      <c r="I200" t="s">
        <v>1155</v>
      </c>
      <c r="J200" t="s">
        <v>1154</v>
      </c>
      <c r="K200" t="s">
        <v>1278</v>
      </c>
      <c r="L200" t="s">
        <v>1156</v>
      </c>
      <c r="M200" t="s">
        <v>144</v>
      </c>
      <c r="N200" s="162">
        <v>45266</v>
      </c>
      <c r="O200" s="162">
        <v>45657</v>
      </c>
    </row>
    <row r="201" spans="1:15" x14ac:dyDescent="0.25">
      <c r="A201" t="s">
        <v>537</v>
      </c>
      <c r="B201" t="s">
        <v>538</v>
      </c>
      <c r="C201" t="s">
        <v>539</v>
      </c>
      <c r="D201" t="s">
        <v>132</v>
      </c>
      <c r="E201" t="s">
        <v>540</v>
      </c>
      <c r="F201" s="163" t="s">
        <v>542</v>
      </c>
      <c r="G201" t="s">
        <v>126</v>
      </c>
      <c r="H201" t="s">
        <v>125</v>
      </c>
      <c r="I201" t="s">
        <v>1155</v>
      </c>
      <c r="J201" t="s">
        <v>1154</v>
      </c>
      <c r="K201" t="s">
        <v>1278</v>
      </c>
      <c r="L201" t="s">
        <v>1156</v>
      </c>
      <c r="M201" t="s">
        <v>543</v>
      </c>
      <c r="N201" s="162">
        <v>45266</v>
      </c>
      <c r="O201" s="162">
        <v>45657</v>
      </c>
    </row>
    <row r="202" spans="1:15" x14ac:dyDescent="0.25">
      <c r="A202" t="s">
        <v>544</v>
      </c>
      <c r="B202" t="s">
        <v>545</v>
      </c>
      <c r="C202" t="s">
        <v>546</v>
      </c>
      <c r="D202" t="s">
        <v>132</v>
      </c>
      <c r="E202" t="s">
        <v>540</v>
      </c>
      <c r="F202" s="163" t="s">
        <v>547</v>
      </c>
      <c r="G202" t="s">
        <v>126</v>
      </c>
      <c r="H202" t="s">
        <v>125</v>
      </c>
      <c r="I202" t="s">
        <v>1155</v>
      </c>
      <c r="J202" t="s">
        <v>1154</v>
      </c>
      <c r="K202" t="s">
        <v>1278</v>
      </c>
      <c r="L202" t="s">
        <v>1156</v>
      </c>
      <c r="M202" t="s">
        <v>543</v>
      </c>
      <c r="N202" s="162">
        <v>45266</v>
      </c>
      <c r="O202" s="162">
        <v>45657</v>
      </c>
    </row>
    <row r="203" spans="1:15" x14ac:dyDescent="0.25">
      <c r="A203" t="s">
        <v>544</v>
      </c>
      <c r="B203" t="s">
        <v>548</v>
      </c>
      <c r="C203" t="s">
        <v>549</v>
      </c>
      <c r="D203" t="s">
        <v>132</v>
      </c>
      <c r="E203" t="s">
        <v>540</v>
      </c>
      <c r="F203" s="163" t="s">
        <v>550</v>
      </c>
      <c r="G203" t="s">
        <v>126</v>
      </c>
      <c r="H203" t="s">
        <v>125</v>
      </c>
      <c r="I203" t="s">
        <v>1155</v>
      </c>
      <c r="J203" t="s">
        <v>1154</v>
      </c>
      <c r="K203" t="s">
        <v>1278</v>
      </c>
      <c r="L203" t="s">
        <v>1156</v>
      </c>
      <c r="M203" t="s">
        <v>543</v>
      </c>
      <c r="N203" s="162">
        <v>45266</v>
      </c>
      <c r="O203" s="162">
        <v>45657</v>
      </c>
    </row>
    <row r="204" spans="1:15" x14ac:dyDescent="0.25">
      <c r="A204" t="s">
        <v>551</v>
      </c>
      <c r="B204" t="s">
        <v>552</v>
      </c>
      <c r="C204" t="s">
        <v>553</v>
      </c>
      <c r="D204" t="s">
        <v>132</v>
      </c>
      <c r="E204" t="s">
        <v>281</v>
      </c>
      <c r="F204" s="163" t="s">
        <v>542</v>
      </c>
      <c r="G204" t="s">
        <v>126</v>
      </c>
      <c r="H204" t="s">
        <v>125</v>
      </c>
      <c r="I204" t="s">
        <v>1155</v>
      </c>
      <c r="J204" t="s">
        <v>1154</v>
      </c>
      <c r="K204" t="s">
        <v>1278</v>
      </c>
      <c r="L204" t="s">
        <v>1156</v>
      </c>
      <c r="M204" t="s">
        <v>543</v>
      </c>
      <c r="N204" s="162">
        <v>45266</v>
      </c>
      <c r="O204" s="162">
        <v>45657</v>
      </c>
    </row>
    <row r="205" spans="1:15" x14ac:dyDescent="0.25">
      <c r="A205" t="s">
        <v>544</v>
      </c>
      <c r="B205" t="s">
        <v>554</v>
      </c>
      <c r="C205" t="s">
        <v>555</v>
      </c>
      <c r="D205" t="s">
        <v>132</v>
      </c>
      <c r="E205" t="s">
        <v>540</v>
      </c>
      <c r="F205" s="163" t="s">
        <v>556</v>
      </c>
      <c r="G205" t="s">
        <v>126</v>
      </c>
      <c r="H205" t="s">
        <v>125</v>
      </c>
      <c r="I205" t="s">
        <v>1155</v>
      </c>
      <c r="J205" t="s">
        <v>1154</v>
      </c>
      <c r="K205" t="s">
        <v>1278</v>
      </c>
      <c r="L205" t="s">
        <v>1156</v>
      </c>
      <c r="M205" t="s">
        <v>543</v>
      </c>
      <c r="N205" s="162">
        <v>45266</v>
      </c>
      <c r="O205" s="162">
        <v>45657</v>
      </c>
    </row>
    <row r="206" spans="1:15" x14ac:dyDescent="0.25">
      <c r="A206" t="s">
        <v>544</v>
      </c>
      <c r="B206" t="s">
        <v>557</v>
      </c>
      <c r="C206" t="s">
        <v>558</v>
      </c>
      <c r="D206" t="s">
        <v>132</v>
      </c>
      <c r="E206" t="s">
        <v>540</v>
      </c>
      <c r="F206" s="163" t="s">
        <v>542</v>
      </c>
      <c r="G206" t="s">
        <v>126</v>
      </c>
      <c r="H206" t="s">
        <v>125</v>
      </c>
      <c r="I206" t="s">
        <v>1155</v>
      </c>
      <c r="J206" t="s">
        <v>1154</v>
      </c>
      <c r="K206" t="s">
        <v>1278</v>
      </c>
      <c r="L206" t="s">
        <v>1156</v>
      </c>
      <c r="M206" t="s">
        <v>543</v>
      </c>
      <c r="N206" s="162">
        <v>45266</v>
      </c>
      <c r="O206" s="162">
        <v>45657</v>
      </c>
    </row>
    <row r="207" spans="1:15" x14ac:dyDescent="0.25">
      <c r="A207" t="s">
        <v>544</v>
      </c>
      <c r="B207" t="s">
        <v>559</v>
      </c>
      <c r="C207" t="s">
        <v>560</v>
      </c>
      <c r="D207" t="s">
        <v>132</v>
      </c>
      <c r="E207" t="s">
        <v>540</v>
      </c>
      <c r="F207" s="163" t="s">
        <v>561</v>
      </c>
      <c r="G207" t="s">
        <v>126</v>
      </c>
      <c r="H207" t="s">
        <v>125</v>
      </c>
      <c r="I207" t="s">
        <v>1159</v>
      </c>
      <c r="J207" t="s">
        <v>1158</v>
      </c>
      <c r="K207" t="s">
        <v>1278</v>
      </c>
      <c r="L207" t="s">
        <v>1160</v>
      </c>
      <c r="M207" t="s">
        <v>543</v>
      </c>
      <c r="N207" s="162">
        <v>45266</v>
      </c>
      <c r="O207" s="162">
        <v>45657</v>
      </c>
    </row>
    <row r="208" spans="1:15" x14ac:dyDescent="0.25">
      <c r="A208" t="s">
        <v>129</v>
      </c>
      <c r="B208" t="s">
        <v>563</v>
      </c>
      <c r="C208" t="s">
        <v>564</v>
      </c>
      <c r="D208" t="s">
        <v>132</v>
      </c>
      <c r="E208" t="s">
        <v>540</v>
      </c>
      <c r="F208" s="163" t="s">
        <v>565</v>
      </c>
      <c r="G208" t="s">
        <v>126</v>
      </c>
      <c r="H208" t="s">
        <v>125</v>
      </c>
      <c r="I208" t="s">
        <v>1155</v>
      </c>
      <c r="J208" t="s">
        <v>1154</v>
      </c>
      <c r="K208" t="s">
        <v>1278</v>
      </c>
      <c r="L208" t="s">
        <v>1156</v>
      </c>
      <c r="M208" t="s">
        <v>543</v>
      </c>
      <c r="N208" s="162">
        <v>45266</v>
      </c>
      <c r="O208" s="162">
        <v>45657</v>
      </c>
    </row>
    <row r="209" spans="1:15" x14ac:dyDescent="0.25">
      <c r="A209" t="s">
        <v>551</v>
      </c>
      <c r="B209" t="s">
        <v>566</v>
      </c>
      <c r="C209" t="s">
        <v>567</v>
      </c>
      <c r="D209" t="s">
        <v>132</v>
      </c>
      <c r="E209" t="s">
        <v>281</v>
      </c>
      <c r="F209" s="163" t="s">
        <v>542</v>
      </c>
      <c r="G209" t="s">
        <v>126</v>
      </c>
      <c r="H209" t="s">
        <v>125</v>
      </c>
      <c r="I209" t="s">
        <v>1155</v>
      </c>
      <c r="J209" t="s">
        <v>1154</v>
      </c>
      <c r="K209" t="s">
        <v>1278</v>
      </c>
      <c r="L209" t="s">
        <v>1156</v>
      </c>
      <c r="M209" t="s">
        <v>543</v>
      </c>
      <c r="N209" s="162">
        <v>45266</v>
      </c>
      <c r="O209" s="162">
        <v>45657</v>
      </c>
    </row>
    <row r="210" spans="1:15" x14ac:dyDescent="0.25">
      <c r="A210" t="s">
        <v>551</v>
      </c>
      <c r="B210" t="s">
        <v>568</v>
      </c>
      <c r="C210" t="s">
        <v>569</v>
      </c>
      <c r="D210" t="s">
        <v>132</v>
      </c>
      <c r="E210" t="s">
        <v>281</v>
      </c>
      <c r="F210" s="163" t="s">
        <v>570</v>
      </c>
      <c r="G210" t="s">
        <v>126</v>
      </c>
      <c r="H210" t="s">
        <v>125</v>
      </c>
      <c r="I210" t="s">
        <v>1155</v>
      </c>
      <c r="J210" t="s">
        <v>1154</v>
      </c>
      <c r="K210" t="s">
        <v>1278</v>
      </c>
      <c r="L210" t="s">
        <v>1156</v>
      </c>
      <c r="M210" t="s">
        <v>543</v>
      </c>
      <c r="N210" s="162">
        <v>45266</v>
      </c>
      <c r="O210" s="162">
        <v>45657</v>
      </c>
    </row>
    <row r="211" spans="1:15" x14ac:dyDescent="0.25">
      <c r="A211" t="s">
        <v>571</v>
      </c>
      <c r="B211" t="s">
        <v>572</v>
      </c>
      <c r="C211" t="s">
        <v>573</v>
      </c>
      <c r="D211" t="s">
        <v>132</v>
      </c>
      <c r="E211" t="s">
        <v>281</v>
      </c>
      <c r="F211" s="163" t="s">
        <v>574</v>
      </c>
      <c r="G211" t="s">
        <v>126</v>
      </c>
      <c r="H211" t="s">
        <v>125</v>
      </c>
      <c r="I211" t="s">
        <v>1155</v>
      </c>
      <c r="J211" t="s">
        <v>1154</v>
      </c>
      <c r="K211" t="s">
        <v>1278</v>
      </c>
      <c r="L211" t="s">
        <v>1156</v>
      </c>
      <c r="M211" t="s">
        <v>543</v>
      </c>
      <c r="N211" s="162">
        <v>45266</v>
      </c>
      <c r="O211" s="162">
        <v>45657</v>
      </c>
    </row>
    <row r="212" spans="1:15" x14ac:dyDescent="0.25">
      <c r="A212" t="s">
        <v>211</v>
      </c>
      <c r="B212" t="s">
        <v>575</v>
      </c>
      <c r="C212" t="s">
        <v>576</v>
      </c>
      <c r="D212" t="s">
        <v>132</v>
      </c>
      <c r="E212" t="s">
        <v>540</v>
      </c>
      <c r="F212" s="163" t="s">
        <v>536</v>
      </c>
      <c r="G212" t="s">
        <v>126</v>
      </c>
      <c r="H212" t="s">
        <v>125</v>
      </c>
      <c r="I212" t="s">
        <v>1155</v>
      </c>
      <c r="J212" t="s">
        <v>1154</v>
      </c>
      <c r="K212" t="s">
        <v>1278</v>
      </c>
      <c r="L212" t="s">
        <v>1156</v>
      </c>
      <c r="M212" t="s">
        <v>144</v>
      </c>
      <c r="N212" s="162">
        <v>45266</v>
      </c>
      <c r="O212" s="162">
        <v>45657</v>
      </c>
    </row>
    <row r="213" spans="1:15" x14ac:dyDescent="0.25">
      <c r="A213" t="s">
        <v>551</v>
      </c>
      <c r="B213" t="s">
        <v>577</v>
      </c>
      <c r="C213" t="s">
        <v>577</v>
      </c>
      <c r="D213" t="s">
        <v>132</v>
      </c>
      <c r="E213" t="s">
        <v>540</v>
      </c>
      <c r="F213" s="163">
        <v>44222</v>
      </c>
      <c r="G213" t="s">
        <v>126</v>
      </c>
      <c r="H213" t="s">
        <v>125</v>
      </c>
      <c r="I213" t="s">
        <v>1155</v>
      </c>
      <c r="J213" t="s">
        <v>1154</v>
      </c>
      <c r="K213" t="s">
        <v>1278</v>
      </c>
      <c r="L213" t="s">
        <v>1156</v>
      </c>
      <c r="M213" t="s">
        <v>543</v>
      </c>
      <c r="N213" s="162">
        <v>45266</v>
      </c>
      <c r="O213" s="162">
        <v>45657</v>
      </c>
    </row>
    <row r="214" spans="1:15" x14ac:dyDescent="0.25">
      <c r="A214" t="s">
        <v>551</v>
      </c>
      <c r="B214" t="s">
        <v>578</v>
      </c>
      <c r="C214" t="s">
        <v>578</v>
      </c>
      <c r="D214" t="s">
        <v>132</v>
      </c>
      <c r="E214" t="s">
        <v>540</v>
      </c>
      <c r="F214" s="163">
        <v>44223</v>
      </c>
      <c r="G214" t="s">
        <v>126</v>
      </c>
      <c r="H214" t="s">
        <v>125</v>
      </c>
      <c r="I214" t="s">
        <v>1155</v>
      </c>
      <c r="J214" t="s">
        <v>1154</v>
      </c>
      <c r="K214" t="s">
        <v>1278</v>
      </c>
      <c r="L214" t="s">
        <v>1156</v>
      </c>
      <c r="M214" t="s">
        <v>543</v>
      </c>
      <c r="N214" s="162">
        <v>45266</v>
      </c>
      <c r="O214" s="162">
        <v>45657</v>
      </c>
    </row>
    <row r="215" spans="1:15" x14ac:dyDescent="0.25">
      <c r="A215" t="s">
        <v>551</v>
      </c>
      <c r="B215" t="s">
        <v>579</v>
      </c>
      <c r="C215" t="s">
        <v>579</v>
      </c>
      <c r="D215" t="s">
        <v>132</v>
      </c>
      <c r="E215" t="s">
        <v>540</v>
      </c>
      <c r="F215" s="163">
        <v>44224</v>
      </c>
      <c r="G215" t="s">
        <v>126</v>
      </c>
      <c r="H215" t="s">
        <v>125</v>
      </c>
      <c r="I215" t="s">
        <v>1155</v>
      </c>
      <c r="J215" t="s">
        <v>1154</v>
      </c>
      <c r="K215" t="s">
        <v>1278</v>
      </c>
      <c r="L215" t="s">
        <v>1156</v>
      </c>
      <c r="M215" t="s">
        <v>543</v>
      </c>
      <c r="N215" s="162">
        <v>45266</v>
      </c>
      <c r="O215" s="162">
        <v>45657</v>
      </c>
    </row>
    <row r="216" spans="1:15" x14ac:dyDescent="0.25">
      <c r="A216" t="s">
        <v>551</v>
      </c>
      <c r="B216" t="s">
        <v>580</v>
      </c>
      <c r="C216" t="s">
        <v>580</v>
      </c>
      <c r="D216" t="s">
        <v>132</v>
      </c>
      <c r="E216" t="s">
        <v>540</v>
      </c>
      <c r="F216" s="163">
        <v>44225</v>
      </c>
      <c r="G216" t="s">
        <v>126</v>
      </c>
      <c r="H216" t="s">
        <v>125</v>
      </c>
      <c r="I216" t="s">
        <v>1155</v>
      </c>
      <c r="J216" t="s">
        <v>1154</v>
      </c>
      <c r="K216" t="s">
        <v>1278</v>
      </c>
      <c r="L216" t="s">
        <v>1156</v>
      </c>
      <c r="M216" t="s">
        <v>543</v>
      </c>
      <c r="N216" s="162">
        <v>45266</v>
      </c>
      <c r="O216" s="162">
        <v>45657</v>
      </c>
    </row>
    <row r="217" spans="1:15" x14ac:dyDescent="0.25">
      <c r="A217" t="s">
        <v>581</v>
      </c>
      <c r="B217" t="s">
        <v>582</v>
      </c>
      <c r="C217" t="s">
        <v>582</v>
      </c>
      <c r="D217" t="s">
        <v>132</v>
      </c>
      <c r="E217" t="s">
        <v>540</v>
      </c>
      <c r="F217" s="163">
        <v>44226</v>
      </c>
      <c r="G217" t="s">
        <v>126</v>
      </c>
      <c r="H217" t="s">
        <v>125</v>
      </c>
      <c r="I217" t="s">
        <v>1155</v>
      </c>
      <c r="J217" t="s">
        <v>1154</v>
      </c>
      <c r="K217" t="s">
        <v>1278</v>
      </c>
      <c r="L217" t="s">
        <v>1156</v>
      </c>
      <c r="M217" t="s">
        <v>543</v>
      </c>
      <c r="N217" s="162">
        <v>45266</v>
      </c>
      <c r="O217" s="162">
        <v>45657</v>
      </c>
    </row>
    <row r="218" spans="1:15" x14ac:dyDescent="0.25">
      <c r="A218" t="s">
        <v>581</v>
      </c>
      <c r="B218" t="s">
        <v>583</v>
      </c>
      <c r="C218" t="s">
        <v>583</v>
      </c>
      <c r="D218" t="s">
        <v>132</v>
      </c>
      <c r="E218" t="s">
        <v>540</v>
      </c>
      <c r="F218" s="163">
        <v>44227</v>
      </c>
      <c r="G218" t="s">
        <v>126</v>
      </c>
      <c r="H218" t="s">
        <v>125</v>
      </c>
      <c r="I218" t="s">
        <v>1155</v>
      </c>
      <c r="J218" t="s">
        <v>1154</v>
      </c>
      <c r="K218" t="s">
        <v>1278</v>
      </c>
      <c r="L218" t="s">
        <v>1156</v>
      </c>
      <c r="M218" t="s">
        <v>543</v>
      </c>
      <c r="N218" s="162">
        <v>45266</v>
      </c>
      <c r="O218" s="162">
        <v>45657</v>
      </c>
    </row>
    <row r="219" spans="1:15" x14ac:dyDescent="0.25">
      <c r="A219" t="s">
        <v>211</v>
      </c>
      <c r="B219" t="s">
        <v>584</v>
      </c>
      <c r="C219" t="s">
        <v>584</v>
      </c>
      <c r="D219" t="s">
        <v>132</v>
      </c>
      <c r="E219" t="s">
        <v>540</v>
      </c>
      <c r="F219" s="163">
        <v>44228</v>
      </c>
      <c r="G219" t="s">
        <v>126</v>
      </c>
      <c r="H219" t="s">
        <v>125</v>
      </c>
      <c r="I219" t="s">
        <v>1155</v>
      </c>
      <c r="J219" t="s">
        <v>1154</v>
      </c>
      <c r="K219" t="s">
        <v>1278</v>
      </c>
      <c r="L219" t="s">
        <v>1156</v>
      </c>
      <c r="M219" t="s">
        <v>144</v>
      </c>
      <c r="N219" s="162">
        <v>45266</v>
      </c>
      <c r="O219" s="162">
        <v>45657</v>
      </c>
    </row>
    <row r="220" spans="1:15" x14ac:dyDescent="0.25">
      <c r="A220" t="s">
        <v>533</v>
      </c>
      <c r="B220" t="s">
        <v>586</v>
      </c>
      <c r="C220" t="s">
        <v>587</v>
      </c>
      <c r="D220" t="s">
        <v>132</v>
      </c>
      <c r="E220" t="s">
        <v>540</v>
      </c>
      <c r="F220" s="163">
        <v>41390</v>
      </c>
      <c r="G220" t="s">
        <v>126</v>
      </c>
      <c r="H220" t="s">
        <v>125</v>
      </c>
      <c r="I220" t="s">
        <v>1155</v>
      </c>
      <c r="J220" t="s">
        <v>1154</v>
      </c>
      <c r="K220" t="s">
        <v>1278</v>
      </c>
      <c r="L220" t="s">
        <v>1156</v>
      </c>
      <c r="M220" t="s">
        <v>144</v>
      </c>
      <c r="N220" s="162">
        <v>45266</v>
      </c>
      <c r="O220" s="162">
        <v>45657</v>
      </c>
    </row>
    <row r="221" spans="1:15" x14ac:dyDescent="0.25">
      <c r="A221" t="s">
        <v>211</v>
      </c>
      <c r="B221" t="s">
        <v>588</v>
      </c>
      <c r="C221" t="s">
        <v>589</v>
      </c>
      <c r="D221" t="s">
        <v>132</v>
      </c>
      <c r="E221" t="s">
        <v>540</v>
      </c>
      <c r="F221" s="163">
        <v>43428</v>
      </c>
      <c r="G221" t="s">
        <v>126</v>
      </c>
      <c r="H221" t="s">
        <v>125</v>
      </c>
      <c r="I221" t="s">
        <v>1155</v>
      </c>
      <c r="J221" t="s">
        <v>1154</v>
      </c>
      <c r="K221" t="s">
        <v>1278</v>
      </c>
      <c r="L221" t="s">
        <v>1156</v>
      </c>
      <c r="M221" t="s">
        <v>144</v>
      </c>
      <c r="N221" s="162">
        <v>45266</v>
      </c>
      <c r="O221" s="162">
        <v>45657</v>
      </c>
    </row>
    <row r="222" spans="1:15" x14ac:dyDescent="0.25">
      <c r="A222" t="s">
        <v>590</v>
      </c>
      <c r="B222" t="s">
        <v>591</v>
      </c>
      <c r="C222" t="s">
        <v>592</v>
      </c>
      <c r="D222" t="s">
        <v>132</v>
      </c>
      <c r="E222" t="s">
        <v>159</v>
      </c>
      <c r="F222" s="163">
        <v>41398</v>
      </c>
      <c r="G222" t="s">
        <v>126</v>
      </c>
      <c r="H222" t="s">
        <v>125</v>
      </c>
      <c r="I222" t="s">
        <v>1155</v>
      </c>
      <c r="J222" t="s">
        <v>1154</v>
      </c>
      <c r="K222" t="s">
        <v>1278</v>
      </c>
      <c r="L222" t="s">
        <v>1156</v>
      </c>
      <c r="M222" t="s">
        <v>144</v>
      </c>
      <c r="N222" s="162">
        <v>45266</v>
      </c>
      <c r="O222" s="162">
        <v>45657</v>
      </c>
    </row>
    <row r="223" spans="1:15" x14ac:dyDescent="0.25">
      <c r="A223" t="s">
        <v>590</v>
      </c>
      <c r="B223" t="s">
        <v>593</v>
      </c>
      <c r="C223" t="s">
        <v>592</v>
      </c>
      <c r="D223" t="s">
        <v>132</v>
      </c>
      <c r="E223" t="s">
        <v>159</v>
      </c>
      <c r="F223" s="163">
        <v>41634</v>
      </c>
      <c r="G223" t="s">
        <v>126</v>
      </c>
      <c r="H223" t="s">
        <v>125</v>
      </c>
      <c r="I223" t="s">
        <v>1155</v>
      </c>
      <c r="J223" t="s">
        <v>1154</v>
      </c>
      <c r="K223" t="s">
        <v>1278</v>
      </c>
      <c r="L223" t="s">
        <v>1156</v>
      </c>
      <c r="M223" t="s">
        <v>144</v>
      </c>
      <c r="N223" s="162">
        <v>45266</v>
      </c>
      <c r="O223" s="162">
        <v>45657</v>
      </c>
    </row>
    <row r="224" spans="1:15" x14ac:dyDescent="0.25">
      <c r="A224" t="s">
        <v>594</v>
      </c>
      <c r="B224" t="s">
        <v>595</v>
      </c>
      <c r="C224" t="s">
        <v>596</v>
      </c>
      <c r="D224" t="s">
        <v>132</v>
      </c>
      <c r="E224" t="s">
        <v>159</v>
      </c>
      <c r="F224" s="163">
        <v>41796</v>
      </c>
      <c r="G224" t="s">
        <v>126</v>
      </c>
      <c r="H224" t="s">
        <v>125</v>
      </c>
      <c r="I224" t="s">
        <v>1155</v>
      </c>
      <c r="J224" t="s">
        <v>1154</v>
      </c>
      <c r="K224" t="s">
        <v>1278</v>
      </c>
      <c r="L224" t="s">
        <v>1156</v>
      </c>
      <c r="M224" t="s">
        <v>156</v>
      </c>
      <c r="N224" s="162">
        <v>45266</v>
      </c>
      <c r="O224" s="162">
        <v>45657</v>
      </c>
    </row>
    <row r="225" spans="1:15" x14ac:dyDescent="0.25">
      <c r="A225" t="s">
        <v>594</v>
      </c>
      <c r="B225" t="s">
        <v>597</v>
      </c>
      <c r="C225" t="s">
        <v>598</v>
      </c>
      <c r="D225" t="s">
        <v>132</v>
      </c>
      <c r="E225" t="s">
        <v>159</v>
      </c>
      <c r="F225" s="163" t="s">
        <v>252</v>
      </c>
      <c r="G225" t="s">
        <v>126</v>
      </c>
      <c r="H225" t="s">
        <v>125</v>
      </c>
      <c r="I225" t="s">
        <v>1155</v>
      </c>
      <c r="J225" t="s">
        <v>1154</v>
      </c>
      <c r="K225" t="s">
        <v>1278</v>
      </c>
      <c r="L225" t="s">
        <v>1156</v>
      </c>
      <c r="M225" t="s">
        <v>156</v>
      </c>
      <c r="N225" s="162">
        <v>45266</v>
      </c>
      <c r="O225" s="162">
        <v>45657</v>
      </c>
    </row>
    <row r="226" spans="1:15" x14ac:dyDescent="0.25">
      <c r="A226" t="s">
        <v>599</v>
      </c>
      <c r="B226" t="s">
        <v>186</v>
      </c>
      <c r="C226" t="s">
        <v>600</v>
      </c>
      <c r="D226" t="s">
        <v>132</v>
      </c>
      <c r="E226" t="s">
        <v>159</v>
      </c>
      <c r="F226" s="163">
        <v>41009</v>
      </c>
      <c r="G226" t="s">
        <v>126</v>
      </c>
      <c r="H226" t="s">
        <v>125</v>
      </c>
      <c r="I226" t="s">
        <v>1155</v>
      </c>
      <c r="J226" t="s">
        <v>1154</v>
      </c>
      <c r="K226" t="s">
        <v>1278</v>
      </c>
      <c r="L226" t="s">
        <v>1156</v>
      </c>
      <c r="M226" t="s">
        <v>144</v>
      </c>
      <c r="N226" s="162">
        <v>45266</v>
      </c>
      <c r="O226" s="162">
        <v>45657</v>
      </c>
    </row>
    <row r="227" spans="1:15" x14ac:dyDescent="0.25">
      <c r="A227" t="s">
        <v>533</v>
      </c>
      <c r="B227" t="s">
        <v>601</v>
      </c>
      <c r="C227" t="s">
        <v>602</v>
      </c>
      <c r="D227" t="s">
        <v>132</v>
      </c>
      <c r="E227" t="s">
        <v>540</v>
      </c>
      <c r="F227" s="163">
        <v>44197</v>
      </c>
      <c r="G227" t="s">
        <v>126</v>
      </c>
      <c r="H227" t="s">
        <v>125</v>
      </c>
      <c r="I227" t="s">
        <v>1155</v>
      </c>
      <c r="J227" t="s">
        <v>1154</v>
      </c>
      <c r="K227" t="s">
        <v>1278</v>
      </c>
      <c r="L227" t="s">
        <v>1156</v>
      </c>
      <c r="M227" t="s">
        <v>144</v>
      </c>
      <c r="N227" s="162">
        <v>45266</v>
      </c>
      <c r="O227" s="162">
        <v>45657</v>
      </c>
    </row>
    <row r="228" spans="1:15" x14ac:dyDescent="0.25">
      <c r="A228" t="s">
        <v>533</v>
      </c>
      <c r="B228" t="s">
        <v>603</v>
      </c>
      <c r="C228" t="s">
        <v>604</v>
      </c>
      <c r="D228" t="s">
        <v>132</v>
      </c>
      <c r="E228" t="s">
        <v>540</v>
      </c>
      <c r="F228" s="163">
        <v>44197</v>
      </c>
      <c r="G228" t="s">
        <v>126</v>
      </c>
      <c r="H228" t="s">
        <v>125</v>
      </c>
      <c r="I228" t="s">
        <v>1155</v>
      </c>
      <c r="J228" t="s">
        <v>1154</v>
      </c>
      <c r="K228" t="s">
        <v>1278</v>
      </c>
      <c r="L228" t="s">
        <v>1156</v>
      </c>
      <c r="M228" t="s">
        <v>144</v>
      </c>
      <c r="N228" s="162">
        <v>45266</v>
      </c>
      <c r="O228" s="162">
        <v>45657</v>
      </c>
    </row>
    <row r="229" spans="1:15" x14ac:dyDescent="0.25">
      <c r="A229" t="s">
        <v>162</v>
      </c>
      <c r="B229" t="s">
        <v>605</v>
      </c>
      <c r="C229" t="s">
        <v>606</v>
      </c>
      <c r="D229" t="s">
        <v>132</v>
      </c>
      <c r="E229" t="s">
        <v>281</v>
      </c>
      <c r="F229" s="163">
        <v>44198</v>
      </c>
      <c r="G229" t="s">
        <v>126</v>
      </c>
      <c r="H229" t="s">
        <v>125</v>
      </c>
      <c r="I229" t="s">
        <v>1155</v>
      </c>
      <c r="J229" t="s">
        <v>1154</v>
      </c>
      <c r="K229" t="s">
        <v>1278</v>
      </c>
      <c r="L229" t="s">
        <v>1156</v>
      </c>
      <c r="M229" t="s">
        <v>144</v>
      </c>
      <c r="N229" s="162">
        <v>45266</v>
      </c>
      <c r="O229" s="162">
        <v>45657</v>
      </c>
    </row>
    <row r="230" spans="1:15" x14ac:dyDescent="0.25">
      <c r="A230" t="s">
        <v>162</v>
      </c>
      <c r="B230" t="s">
        <v>607</v>
      </c>
      <c r="C230" t="s">
        <v>608</v>
      </c>
      <c r="D230" t="s">
        <v>132</v>
      </c>
      <c r="E230" t="s">
        <v>281</v>
      </c>
      <c r="F230" s="163">
        <v>44199</v>
      </c>
      <c r="G230" t="s">
        <v>126</v>
      </c>
      <c r="H230" t="s">
        <v>125</v>
      </c>
      <c r="I230" t="s">
        <v>1155</v>
      </c>
      <c r="J230" t="s">
        <v>1154</v>
      </c>
      <c r="K230" t="s">
        <v>1278</v>
      </c>
      <c r="L230" t="s">
        <v>1156</v>
      </c>
      <c r="M230" t="s">
        <v>144</v>
      </c>
      <c r="N230" s="162">
        <v>45266</v>
      </c>
      <c r="O230" s="162">
        <v>45657</v>
      </c>
    </row>
    <row r="231" spans="1:15" x14ac:dyDescent="0.25">
      <c r="A231" t="s">
        <v>129</v>
      </c>
      <c r="B231" t="s">
        <v>609</v>
      </c>
      <c r="C231" t="s">
        <v>1358</v>
      </c>
      <c r="D231" t="s">
        <v>132</v>
      </c>
      <c r="E231" t="s">
        <v>540</v>
      </c>
      <c r="F231" s="163" t="s">
        <v>1359</v>
      </c>
      <c r="G231" t="s">
        <v>126</v>
      </c>
      <c r="H231" t="s">
        <v>125</v>
      </c>
      <c r="I231" t="s">
        <v>1155</v>
      </c>
      <c r="J231" t="s">
        <v>1154</v>
      </c>
      <c r="K231" t="s">
        <v>1278</v>
      </c>
      <c r="L231" t="s">
        <v>1156</v>
      </c>
      <c r="M231" t="s">
        <v>144</v>
      </c>
      <c r="N231" s="162">
        <v>45266</v>
      </c>
      <c r="O231" s="162">
        <v>45657</v>
      </c>
    </row>
    <row r="232" spans="1:15" x14ac:dyDescent="0.25">
      <c r="A232" t="s">
        <v>129</v>
      </c>
      <c r="B232" t="s">
        <v>616</v>
      </c>
      <c r="C232" t="s">
        <v>1360</v>
      </c>
      <c r="D232" t="s">
        <v>132</v>
      </c>
      <c r="E232" t="s">
        <v>540</v>
      </c>
      <c r="F232" s="163" t="s">
        <v>618</v>
      </c>
      <c r="G232" t="s">
        <v>126</v>
      </c>
      <c r="H232" t="s">
        <v>125</v>
      </c>
      <c r="I232" t="s">
        <v>1155</v>
      </c>
      <c r="J232" t="s">
        <v>1154</v>
      </c>
      <c r="K232" t="s">
        <v>1278</v>
      </c>
      <c r="L232" t="s">
        <v>1156</v>
      </c>
      <c r="M232" t="s">
        <v>144</v>
      </c>
      <c r="N232" s="162">
        <v>45266</v>
      </c>
      <c r="O232" s="162">
        <v>45657</v>
      </c>
    </row>
    <row r="233" spans="1:15" x14ac:dyDescent="0.25">
      <c r="A233" t="s">
        <v>129</v>
      </c>
      <c r="B233" t="s">
        <v>619</v>
      </c>
      <c r="C233" t="s">
        <v>1361</v>
      </c>
      <c r="D233" t="s">
        <v>132</v>
      </c>
      <c r="E233" t="s">
        <v>540</v>
      </c>
      <c r="F233" s="163" t="s">
        <v>620</v>
      </c>
      <c r="G233" t="s">
        <v>126</v>
      </c>
      <c r="H233" t="s">
        <v>125</v>
      </c>
      <c r="I233" t="s">
        <v>1155</v>
      </c>
      <c r="J233" t="s">
        <v>1154</v>
      </c>
      <c r="K233" t="s">
        <v>1278</v>
      </c>
      <c r="L233" t="s">
        <v>1156</v>
      </c>
      <c r="M233" t="s">
        <v>144</v>
      </c>
      <c r="N233" s="162">
        <v>45266</v>
      </c>
      <c r="O233" s="162">
        <v>45657</v>
      </c>
    </row>
    <row r="234" spans="1:15" x14ac:dyDescent="0.25">
      <c r="A234" t="s">
        <v>621</v>
      </c>
      <c r="B234" t="s">
        <v>186</v>
      </c>
      <c r="C234" t="s">
        <v>622</v>
      </c>
      <c r="D234" t="s">
        <v>132</v>
      </c>
      <c r="E234" t="s">
        <v>281</v>
      </c>
      <c r="F234" s="163" t="s">
        <v>623</v>
      </c>
      <c r="G234" t="s">
        <v>126</v>
      </c>
      <c r="H234" t="s">
        <v>125</v>
      </c>
      <c r="I234" t="s">
        <v>1155</v>
      </c>
      <c r="J234" t="s">
        <v>1154</v>
      </c>
      <c r="K234" t="s">
        <v>1278</v>
      </c>
      <c r="L234" t="s">
        <v>1156</v>
      </c>
      <c r="M234" t="s">
        <v>144</v>
      </c>
      <c r="N234" s="162">
        <v>45266</v>
      </c>
      <c r="O234" s="162">
        <v>45657</v>
      </c>
    </row>
    <row r="235" spans="1:15" x14ac:dyDescent="0.25">
      <c r="A235" t="s">
        <v>162</v>
      </c>
      <c r="B235" t="s">
        <v>624</v>
      </c>
      <c r="C235" t="s">
        <v>1362</v>
      </c>
      <c r="D235" t="s">
        <v>132</v>
      </c>
      <c r="E235" t="s">
        <v>281</v>
      </c>
      <c r="F235" s="163" t="s">
        <v>626</v>
      </c>
      <c r="G235" t="s">
        <v>126</v>
      </c>
      <c r="H235" t="s">
        <v>125</v>
      </c>
      <c r="I235" t="s">
        <v>1155</v>
      </c>
      <c r="J235" t="s">
        <v>1154</v>
      </c>
      <c r="K235" t="s">
        <v>1278</v>
      </c>
      <c r="L235" t="s">
        <v>1156</v>
      </c>
      <c r="M235" t="s">
        <v>144</v>
      </c>
      <c r="N235" s="162">
        <v>45266</v>
      </c>
      <c r="O235" s="162">
        <v>45657</v>
      </c>
    </row>
    <row r="236" spans="1:15" x14ac:dyDescent="0.25">
      <c r="A236" t="s">
        <v>162</v>
      </c>
      <c r="B236" t="s">
        <v>627</v>
      </c>
      <c r="C236" t="s">
        <v>1363</v>
      </c>
      <c r="D236" t="s">
        <v>132</v>
      </c>
      <c r="E236" t="s">
        <v>281</v>
      </c>
      <c r="F236" s="163" t="s">
        <v>478</v>
      </c>
      <c r="G236" t="s">
        <v>126</v>
      </c>
      <c r="H236" t="s">
        <v>125</v>
      </c>
      <c r="I236" t="s">
        <v>1155</v>
      </c>
      <c r="J236" t="s">
        <v>1154</v>
      </c>
      <c r="K236" t="s">
        <v>1278</v>
      </c>
      <c r="L236" t="s">
        <v>1156</v>
      </c>
      <c r="M236" t="s">
        <v>144</v>
      </c>
      <c r="N236" s="162">
        <v>45266</v>
      </c>
      <c r="O236" s="162">
        <v>45657</v>
      </c>
    </row>
    <row r="237" spans="1:15" x14ac:dyDescent="0.25">
      <c r="A237" t="s">
        <v>162</v>
      </c>
      <c r="B237" t="s">
        <v>629</v>
      </c>
      <c r="C237" t="s">
        <v>1364</v>
      </c>
      <c r="D237" t="s">
        <v>132</v>
      </c>
      <c r="E237" t="s">
        <v>281</v>
      </c>
      <c r="F237" s="163" t="s">
        <v>1365</v>
      </c>
      <c r="G237" t="s">
        <v>126</v>
      </c>
      <c r="H237" t="s">
        <v>125</v>
      </c>
      <c r="I237" t="s">
        <v>1155</v>
      </c>
      <c r="J237" t="s">
        <v>1154</v>
      </c>
      <c r="K237" t="s">
        <v>1278</v>
      </c>
      <c r="L237" t="s">
        <v>1156</v>
      </c>
      <c r="M237" t="s">
        <v>144</v>
      </c>
      <c r="N237" s="162">
        <v>45266</v>
      </c>
      <c r="O237" s="162">
        <v>45657</v>
      </c>
    </row>
    <row r="238" spans="1:15" x14ac:dyDescent="0.25">
      <c r="A238" t="s">
        <v>632</v>
      </c>
      <c r="B238" t="s">
        <v>633</v>
      </c>
      <c r="C238" t="s">
        <v>1366</v>
      </c>
      <c r="D238" t="s">
        <v>132</v>
      </c>
      <c r="E238" t="s">
        <v>281</v>
      </c>
      <c r="F238" s="163" t="s">
        <v>637</v>
      </c>
      <c r="G238" t="s">
        <v>126</v>
      </c>
      <c r="H238" t="s">
        <v>125</v>
      </c>
      <c r="I238" t="s">
        <v>1155</v>
      </c>
      <c r="J238" t="s">
        <v>1154</v>
      </c>
      <c r="K238" t="s">
        <v>1278</v>
      </c>
      <c r="L238" t="s">
        <v>1156</v>
      </c>
      <c r="M238" t="s">
        <v>144</v>
      </c>
      <c r="N238" s="162">
        <v>45266</v>
      </c>
      <c r="O238" s="162">
        <v>45657</v>
      </c>
    </row>
    <row r="239" spans="1:15" x14ac:dyDescent="0.25">
      <c r="A239" t="s">
        <v>639</v>
      </c>
      <c r="B239" t="s">
        <v>640</v>
      </c>
      <c r="C239" t="s">
        <v>1367</v>
      </c>
      <c r="D239" t="s">
        <v>132</v>
      </c>
      <c r="E239" t="s">
        <v>281</v>
      </c>
      <c r="F239" s="163" t="s">
        <v>620</v>
      </c>
      <c r="G239" t="s">
        <v>126</v>
      </c>
      <c r="H239" t="s">
        <v>125</v>
      </c>
      <c r="I239" t="s">
        <v>1155</v>
      </c>
      <c r="J239" t="s">
        <v>1154</v>
      </c>
      <c r="K239" t="s">
        <v>1278</v>
      </c>
      <c r="L239" t="s">
        <v>1156</v>
      </c>
      <c r="M239" t="s">
        <v>144</v>
      </c>
      <c r="N239" s="162">
        <v>45266</v>
      </c>
      <c r="O239" s="162">
        <v>45657</v>
      </c>
    </row>
    <row r="240" spans="1:15" x14ac:dyDescent="0.25">
      <c r="A240" t="s">
        <v>189</v>
      </c>
      <c r="B240" t="s">
        <v>642</v>
      </c>
      <c r="C240" t="s">
        <v>1368</v>
      </c>
      <c r="D240" t="s">
        <v>132</v>
      </c>
      <c r="E240" t="s">
        <v>540</v>
      </c>
      <c r="F240" s="163" t="s">
        <v>645</v>
      </c>
      <c r="G240" t="s">
        <v>126</v>
      </c>
      <c r="H240" t="s">
        <v>125</v>
      </c>
      <c r="I240" t="s">
        <v>1155</v>
      </c>
      <c r="J240" t="s">
        <v>1154</v>
      </c>
      <c r="K240" t="s">
        <v>1278</v>
      </c>
      <c r="L240" t="s">
        <v>1156</v>
      </c>
      <c r="M240" t="s">
        <v>144</v>
      </c>
      <c r="N240" s="162">
        <v>45266</v>
      </c>
      <c r="O240" s="162">
        <v>45657</v>
      </c>
    </row>
    <row r="241" spans="1:15" x14ac:dyDescent="0.25">
      <c r="A241" t="s">
        <v>189</v>
      </c>
      <c r="B241" t="s">
        <v>646</v>
      </c>
      <c r="C241" t="s">
        <v>647</v>
      </c>
      <c r="D241" t="s">
        <v>132</v>
      </c>
      <c r="E241" t="s">
        <v>540</v>
      </c>
      <c r="F241" s="163" t="s">
        <v>648</v>
      </c>
      <c r="G241" t="s">
        <v>126</v>
      </c>
      <c r="H241" t="s">
        <v>125</v>
      </c>
      <c r="I241" t="s">
        <v>1155</v>
      </c>
      <c r="J241" t="s">
        <v>1154</v>
      </c>
      <c r="K241" t="s">
        <v>1278</v>
      </c>
      <c r="L241" t="s">
        <v>1156</v>
      </c>
      <c r="M241" t="s">
        <v>144</v>
      </c>
      <c r="N241" s="162">
        <v>45266</v>
      </c>
      <c r="O241" s="162">
        <v>45657</v>
      </c>
    </row>
    <row r="242" spans="1:15" x14ac:dyDescent="0.25">
      <c r="A242" t="s">
        <v>211</v>
      </c>
      <c r="B242" t="s">
        <v>650</v>
      </c>
      <c r="C242" t="s">
        <v>1369</v>
      </c>
      <c r="D242" t="s">
        <v>132</v>
      </c>
      <c r="E242" t="s">
        <v>281</v>
      </c>
      <c r="F242" s="163" t="s">
        <v>1370</v>
      </c>
      <c r="G242" t="s">
        <v>126</v>
      </c>
      <c r="H242" t="s">
        <v>125</v>
      </c>
      <c r="I242" t="s">
        <v>1155</v>
      </c>
      <c r="J242" t="s">
        <v>1154</v>
      </c>
      <c r="K242" t="s">
        <v>1278</v>
      </c>
      <c r="L242" t="s">
        <v>1156</v>
      </c>
      <c r="M242" t="s">
        <v>144</v>
      </c>
      <c r="N242" s="162">
        <v>45266</v>
      </c>
      <c r="O242" s="162">
        <v>45657</v>
      </c>
    </row>
    <row r="243" spans="1:15" x14ac:dyDescent="0.25">
      <c r="A243" t="s">
        <v>129</v>
      </c>
      <c r="B243" t="s">
        <v>655</v>
      </c>
      <c r="C243" t="s">
        <v>656</v>
      </c>
      <c r="D243" t="s">
        <v>132</v>
      </c>
      <c r="E243" t="s">
        <v>159</v>
      </c>
      <c r="F243" s="163">
        <v>41292</v>
      </c>
      <c r="G243" t="s">
        <v>126</v>
      </c>
      <c r="H243" t="s">
        <v>125</v>
      </c>
      <c r="I243" t="s">
        <v>1155</v>
      </c>
      <c r="J243" t="s">
        <v>1154</v>
      </c>
      <c r="K243" t="s">
        <v>1278</v>
      </c>
      <c r="L243" t="s">
        <v>1156</v>
      </c>
      <c r="M243" t="s">
        <v>144</v>
      </c>
      <c r="N243" s="162">
        <v>45266</v>
      </c>
      <c r="O243" s="162">
        <v>45657</v>
      </c>
    </row>
    <row r="244" spans="1:15" x14ac:dyDescent="0.25">
      <c r="A244" t="s">
        <v>657</v>
      </c>
      <c r="B244" t="s">
        <v>658</v>
      </c>
      <c r="C244" t="s">
        <v>659</v>
      </c>
      <c r="D244" t="s">
        <v>132</v>
      </c>
      <c r="E244" t="s">
        <v>159</v>
      </c>
      <c r="F244" s="163">
        <v>42984</v>
      </c>
      <c r="G244" t="s">
        <v>126</v>
      </c>
      <c r="H244" t="s">
        <v>125</v>
      </c>
      <c r="I244" t="s">
        <v>1155</v>
      </c>
      <c r="J244" t="s">
        <v>1154</v>
      </c>
      <c r="K244" t="s">
        <v>1278</v>
      </c>
      <c r="L244" t="s">
        <v>1156</v>
      </c>
      <c r="M244" t="s">
        <v>144</v>
      </c>
      <c r="N244" s="162">
        <v>45266</v>
      </c>
      <c r="O244" s="162">
        <v>45657</v>
      </c>
    </row>
    <row r="245" spans="1:15" x14ac:dyDescent="0.25">
      <c r="A245" t="s">
        <v>663</v>
      </c>
      <c r="B245" t="s">
        <v>664</v>
      </c>
      <c r="C245" t="s">
        <v>665</v>
      </c>
      <c r="D245" t="s">
        <v>132</v>
      </c>
      <c r="E245" t="s">
        <v>183</v>
      </c>
      <c r="F245" s="163">
        <v>41656</v>
      </c>
      <c r="G245" t="s">
        <v>126</v>
      </c>
      <c r="H245" t="s">
        <v>125</v>
      </c>
      <c r="I245" t="s">
        <v>1155</v>
      </c>
      <c r="J245" t="s">
        <v>1154</v>
      </c>
      <c r="K245" t="s">
        <v>1278</v>
      </c>
      <c r="L245" t="s">
        <v>1156</v>
      </c>
      <c r="M245" t="s">
        <v>144</v>
      </c>
      <c r="N245" s="162">
        <v>45266</v>
      </c>
      <c r="O245" s="162">
        <v>45657</v>
      </c>
    </row>
    <row r="246" spans="1:15" x14ac:dyDescent="0.25">
      <c r="A246" t="s">
        <v>663</v>
      </c>
      <c r="B246" t="s">
        <v>666</v>
      </c>
      <c r="C246" t="s">
        <v>667</v>
      </c>
      <c r="D246" t="s">
        <v>132</v>
      </c>
      <c r="E246" t="s">
        <v>183</v>
      </c>
      <c r="F246" s="163">
        <v>42022</v>
      </c>
      <c r="G246" t="s">
        <v>126</v>
      </c>
      <c r="H246" t="s">
        <v>125</v>
      </c>
      <c r="I246" t="s">
        <v>1155</v>
      </c>
      <c r="J246" t="s">
        <v>1154</v>
      </c>
      <c r="K246" t="s">
        <v>1278</v>
      </c>
      <c r="L246" t="s">
        <v>1156</v>
      </c>
      <c r="M246" t="s">
        <v>144</v>
      </c>
      <c r="N246" s="162">
        <v>45266</v>
      </c>
      <c r="O246" s="162">
        <v>45657</v>
      </c>
    </row>
    <row r="247" spans="1:15" x14ac:dyDescent="0.25">
      <c r="A247" t="s">
        <v>663</v>
      </c>
      <c r="B247" t="s">
        <v>668</v>
      </c>
      <c r="C247" t="s">
        <v>669</v>
      </c>
      <c r="D247" t="s">
        <v>132</v>
      </c>
      <c r="E247" t="s">
        <v>183</v>
      </c>
      <c r="F247" s="163">
        <v>42370</v>
      </c>
      <c r="G247" t="s">
        <v>126</v>
      </c>
      <c r="H247" t="s">
        <v>125</v>
      </c>
      <c r="I247" t="s">
        <v>1155</v>
      </c>
      <c r="J247" t="s">
        <v>1154</v>
      </c>
      <c r="K247" t="s">
        <v>1278</v>
      </c>
      <c r="L247" t="s">
        <v>1156</v>
      </c>
      <c r="M247" t="s">
        <v>144</v>
      </c>
      <c r="N247" s="162">
        <v>45266</v>
      </c>
      <c r="O247" s="162">
        <v>45657</v>
      </c>
    </row>
    <row r="248" spans="1:15" x14ac:dyDescent="0.25">
      <c r="A248" t="s">
        <v>162</v>
      </c>
      <c r="B248" t="s">
        <v>670</v>
      </c>
      <c r="C248" t="s">
        <v>671</v>
      </c>
      <c r="D248" t="s">
        <v>132</v>
      </c>
      <c r="E248" t="s">
        <v>183</v>
      </c>
      <c r="F248" s="163" t="s">
        <v>672</v>
      </c>
      <c r="G248" t="s">
        <v>126</v>
      </c>
      <c r="H248" t="s">
        <v>125</v>
      </c>
      <c r="I248" t="s">
        <v>1155</v>
      </c>
      <c r="J248" t="s">
        <v>1154</v>
      </c>
      <c r="K248" t="s">
        <v>1278</v>
      </c>
      <c r="L248" t="s">
        <v>1156</v>
      </c>
      <c r="M248" t="s">
        <v>144</v>
      </c>
      <c r="N248" s="162">
        <v>45266</v>
      </c>
      <c r="O248" s="162">
        <v>45657</v>
      </c>
    </row>
    <row r="249" spans="1:15" x14ac:dyDescent="0.25">
      <c r="A249" t="s">
        <v>673</v>
      </c>
      <c r="B249" t="s">
        <v>674</v>
      </c>
      <c r="C249" t="s">
        <v>675</v>
      </c>
      <c r="D249" t="s">
        <v>132</v>
      </c>
      <c r="E249" t="s">
        <v>183</v>
      </c>
      <c r="F249" s="163" t="s">
        <v>676</v>
      </c>
      <c r="G249" t="s">
        <v>126</v>
      </c>
      <c r="H249" t="s">
        <v>125</v>
      </c>
      <c r="I249" t="s">
        <v>1155</v>
      </c>
      <c r="J249" t="s">
        <v>1154</v>
      </c>
      <c r="K249" t="s">
        <v>1278</v>
      </c>
      <c r="L249" t="s">
        <v>1156</v>
      </c>
      <c r="M249" t="s">
        <v>144</v>
      </c>
      <c r="N249" s="162">
        <v>45266</v>
      </c>
      <c r="O249" s="162">
        <v>45657</v>
      </c>
    </row>
    <row r="250" spans="1:15" x14ac:dyDescent="0.25">
      <c r="A250" t="s">
        <v>673</v>
      </c>
      <c r="B250" t="s">
        <v>677</v>
      </c>
      <c r="C250" t="s">
        <v>678</v>
      </c>
      <c r="D250" t="s">
        <v>132</v>
      </c>
      <c r="E250" t="s">
        <v>183</v>
      </c>
      <c r="F250" s="163" t="s">
        <v>672</v>
      </c>
      <c r="G250" t="s">
        <v>126</v>
      </c>
      <c r="H250" t="s">
        <v>125</v>
      </c>
      <c r="I250" t="s">
        <v>1155</v>
      </c>
      <c r="J250" t="s">
        <v>1154</v>
      </c>
      <c r="K250" t="s">
        <v>1278</v>
      </c>
      <c r="L250" t="s">
        <v>1156</v>
      </c>
      <c r="M250" t="s">
        <v>144</v>
      </c>
      <c r="N250" s="162">
        <v>45266</v>
      </c>
      <c r="O250" s="162">
        <v>45657</v>
      </c>
    </row>
    <row r="251" spans="1:15" x14ac:dyDescent="0.25">
      <c r="A251" t="s">
        <v>679</v>
      </c>
      <c r="B251" t="s">
        <v>680</v>
      </c>
      <c r="C251" t="s">
        <v>681</v>
      </c>
      <c r="D251" t="s">
        <v>132</v>
      </c>
      <c r="E251" t="s">
        <v>183</v>
      </c>
      <c r="F251" s="163" t="s">
        <v>682</v>
      </c>
      <c r="G251" t="s">
        <v>126</v>
      </c>
      <c r="H251" t="s">
        <v>125</v>
      </c>
      <c r="I251" t="s">
        <v>1155</v>
      </c>
      <c r="J251" t="s">
        <v>1154</v>
      </c>
      <c r="K251" t="s">
        <v>1278</v>
      </c>
      <c r="L251" t="s">
        <v>1156</v>
      </c>
      <c r="M251" t="s">
        <v>144</v>
      </c>
      <c r="N251" s="162">
        <v>45266</v>
      </c>
      <c r="O251" s="162">
        <v>45657</v>
      </c>
    </row>
    <row r="252" spans="1:15" x14ac:dyDescent="0.25">
      <c r="A252" t="s">
        <v>679</v>
      </c>
      <c r="B252" t="s">
        <v>683</v>
      </c>
      <c r="C252" t="s">
        <v>684</v>
      </c>
      <c r="D252" t="s">
        <v>132</v>
      </c>
      <c r="E252" t="s">
        <v>183</v>
      </c>
      <c r="F252" s="163" t="s">
        <v>685</v>
      </c>
      <c r="G252" t="s">
        <v>126</v>
      </c>
      <c r="H252" t="s">
        <v>125</v>
      </c>
      <c r="I252" t="s">
        <v>1155</v>
      </c>
      <c r="J252" t="s">
        <v>1154</v>
      </c>
      <c r="K252" t="s">
        <v>1278</v>
      </c>
      <c r="L252" t="s">
        <v>1156</v>
      </c>
      <c r="M252" t="s">
        <v>144</v>
      </c>
      <c r="N252" s="162">
        <v>45266</v>
      </c>
      <c r="O252" s="162">
        <v>45657</v>
      </c>
    </row>
    <row r="253" spans="1:15" x14ac:dyDescent="0.25">
      <c r="A253" t="s">
        <v>679</v>
      </c>
      <c r="B253" t="s">
        <v>686</v>
      </c>
      <c r="C253" t="s">
        <v>687</v>
      </c>
      <c r="D253" t="s">
        <v>132</v>
      </c>
      <c r="E253" t="s">
        <v>183</v>
      </c>
      <c r="F253" s="163" t="s">
        <v>685</v>
      </c>
      <c r="G253" t="s">
        <v>126</v>
      </c>
      <c r="H253" t="s">
        <v>125</v>
      </c>
      <c r="I253" t="s">
        <v>1155</v>
      </c>
      <c r="J253" t="s">
        <v>1154</v>
      </c>
      <c r="K253" t="s">
        <v>1278</v>
      </c>
      <c r="L253" t="s">
        <v>1156</v>
      </c>
      <c r="M253" t="s">
        <v>144</v>
      </c>
      <c r="N253" s="162">
        <v>45266</v>
      </c>
      <c r="O253" s="162">
        <v>45657</v>
      </c>
    </row>
    <row r="254" spans="1:15" x14ac:dyDescent="0.25">
      <c r="A254" t="s">
        <v>688</v>
      </c>
      <c r="B254" t="s">
        <v>689</v>
      </c>
      <c r="C254" t="s">
        <v>690</v>
      </c>
      <c r="D254" t="s">
        <v>132</v>
      </c>
      <c r="E254" t="s">
        <v>183</v>
      </c>
      <c r="F254" s="163" t="s">
        <v>691</v>
      </c>
      <c r="G254" t="s">
        <v>126</v>
      </c>
      <c r="H254" t="s">
        <v>125</v>
      </c>
      <c r="I254" t="s">
        <v>1155</v>
      </c>
      <c r="J254" t="s">
        <v>1154</v>
      </c>
      <c r="K254" t="s">
        <v>1278</v>
      </c>
      <c r="L254" t="s">
        <v>1156</v>
      </c>
      <c r="M254" t="s">
        <v>144</v>
      </c>
      <c r="N254" s="162">
        <v>45266</v>
      </c>
      <c r="O254" s="162">
        <v>45657</v>
      </c>
    </row>
    <row r="255" spans="1:15" x14ac:dyDescent="0.25">
      <c r="A255" t="s">
        <v>688</v>
      </c>
      <c r="B255" t="s">
        <v>692</v>
      </c>
      <c r="C255" t="s">
        <v>693</v>
      </c>
      <c r="D255" t="s">
        <v>132</v>
      </c>
      <c r="E255" t="s">
        <v>183</v>
      </c>
      <c r="F255" s="163" t="s">
        <v>694</v>
      </c>
      <c r="G255" t="s">
        <v>126</v>
      </c>
      <c r="H255" t="s">
        <v>125</v>
      </c>
      <c r="I255" t="s">
        <v>1155</v>
      </c>
      <c r="J255" t="s">
        <v>1154</v>
      </c>
      <c r="K255" t="s">
        <v>1278</v>
      </c>
      <c r="L255" t="s">
        <v>1156</v>
      </c>
      <c r="M255" t="s">
        <v>144</v>
      </c>
      <c r="N255" s="162">
        <v>45266</v>
      </c>
      <c r="O255" s="162">
        <v>45657</v>
      </c>
    </row>
    <row r="256" spans="1:15" x14ac:dyDescent="0.25">
      <c r="A256" t="s">
        <v>688</v>
      </c>
      <c r="B256" t="s">
        <v>695</v>
      </c>
      <c r="C256" t="s">
        <v>696</v>
      </c>
      <c r="D256" t="s">
        <v>132</v>
      </c>
      <c r="E256" t="s">
        <v>183</v>
      </c>
      <c r="F256" s="163" t="s">
        <v>697</v>
      </c>
      <c r="G256" t="s">
        <v>126</v>
      </c>
      <c r="H256" t="s">
        <v>125</v>
      </c>
      <c r="I256" t="s">
        <v>1155</v>
      </c>
      <c r="J256" t="s">
        <v>1154</v>
      </c>
      <c r="K256" t="s">
        <v>1278</v>
      </c>
      <c r="L256" t="s">
        <v>1156</v>
      </c>
      <c r="M256" t="s">
        <v>144</v>
      </c>
      <c r="N256" s="162">
        <v>45266</v>
      </c>
      <c r="O256" s="162">
        <v>45657</v>
      </c>
    </row>
    <row r="257" spans="1:15" x14ac:dyDescent="0.25">
      <c r="A257" t="s">
        <v>663</v>
      </c>
      <c r="B257" t="s">
        <v>698</v>
      </c>
      <c r="C257" t="s">
        <v>699</v>
      </c>
      <c r="D257" t="s">
        <v>132</v>
      </c>
      <c r="E257" t="s">
        <v>183</v>
      </c>
      <c r="F257" s="163">
        <v>44876</v>
      </c>
      <c r="G257" t="s">
        <v>126</v>
      </c>
      <c r="H257" t="s">
        <v>125</v>
      </c>
      <c r="I257" t="s">
        <v>1155</v>
      </c>
      <c r="J257" t="s">
        <v>1154</v>
      </c>
      <c r="K257" t="s">
        <v>1278</v>
      </c>
      <c r="L257" t="s">
        <v>1156</v>
      </c>
      <c r="M257" t="s">
        <v>144</v>
      </c>
      <c r="N257" s="162">
        <v>45266</v>
      </c>
      <c r="O257" s="162">
        <v>45657</v>
      </c>
    </row>
    <row r="258" spans="1:15" x14ac:dyDescent="0.25">
      <c r="A258" t="s">
        <v>663</v>
      </c>
      <c r="B258" t="s">
        <v>668</v>
      </c>
      <c r="C258" t="s">
        <v>700</v>
      </c>
      <c r="D258" t="s">
        <v>132</v>
      </c>
      <c r="E258" t="s">
        <v>183</v>
      </c>
      <c r="F258" s="163">
        <v>44876</v>
      </c>
      <c r="G258" t="s">
        <v>126</v>
      </c>
      <c r="H258" t="s">
        <v>125</v>
      </c>
      <c r="I258" t="s">
        <v>1155</v>
      </c>
      <c r="J258" t="s">
        <v>1154</v>
      </c>
      <c r="K258" t="s">
        <v>1278</v>
      </c>
      <c r="L258" t="s">
        <v>1156</v>
      </c>
      <c r="M258" t="s">
        <v>144</v>
      </c>
      <c r="N258" s="162">
        <v>45266</v>
      </c>
      <c r="O258" s="162">
        <v>45657</v>
      </c>
    </row>
    <row r="259" spans="1:15" x14ac:dyDescent="0.25">
      <c r="A259" t="s">
        <v>673</v>
      </c>
      <c r="B259" t="s">
        <v>701</v>
      </c>
      <c r="C259" t="s">
        <v>702</v>
      </c>
      <c r="D259" t="s">
        <v>132</v>
      </c>
      <c r="E259" t="s">
        <v>183</v>
      </c>
      <c r="F259" s="163">
        <v>44876</v>
      </c>
      <c r="G259" t="s">
        <v>126</v>
      </c>
      <c r="H259" t="s">
        <v>125</v>
      </c>
      <c r="I259" t="s">
        <v>1155</v>
      </c>
      <c r="J259" t="s">
        <v>1154</v>
      </c>
      <c r="K259" t="s">
        <v>1278</v>
      </c>
      <c r="L259" t="s">
        <v>1156</v>
      </c>
      <c r="M259" t="s">
        <v>144</v>
      </c>
      <c r="N259" s="162">
        <v>45266</v>
      </c>
      <c r="O259" s="162">
        <v>45657</v>
      </c>
    </row>
    <row r="260" spans="1:15" x14ac:dyDescent="0.25">
      <c r="A260" t="s">
        <v>673</v>
      </c>
      <c r="B260" t="s">
        <v>703</v>
      </c>
      <c r="C260" t="s">
        <v>704</v>
      </c>
      <c r="D260" t="s">
        <v>132</v>
      </c>
      <c r="E260" t="s">
        <v>183</v>
      </c>
      <c r="F260" s="163">
        <v>44876</v>
      </c>
      <c r="G260" t="s">
        <v>126</v>
      </c>
      <c r="H260" t="s">
        <v>125</v>
      </c>
      <c r="I260" t="s">
        <v>1155</v>
      </c>
      <c r="J260" t="s">
        <v>1154</v>
      </c>
      <c r="K260" t="s">
        <v>1278</v>
      </c>
      <c r="L260" t="s">
        <v>1156</v>
      </c>
      <c r="M260" t="s">
        <v>144</v>
      </c>
      <c r="N260" s="162">
        <v>45266</v>
      </c>
      <c r="O260" s="162">
        <v>45657</v>
      </c>
    </row>
    <row r="261" spans="1:15" x14ac:dyDescent="0.25">
      <c r="A261" t="s">
        <v>705</v>
      </c>
      <c r="B261" t="s">
        <v>680</v>
      </c>
      <c r="C261" t="s">
        <v>706</v>
      </c>
      <c r="D261" t="s">
        <v>132</v>
      </c>
      <c r="E261" t="s">
        <v>183</v>
      </c>
      <c r="F261" s="163">
        <v>44876</v>
      </c>
      <c r="G261" t="s">
        <v>126</v>
      </c>
      <c r="H261" t="s">
        <v>125</v>
      </c>
      <c r="I261" t="s">
        <v>1155</v>
      </c>
      <c r="J261" t="s">
        <v>1154</v>
      </c>
      <c r="K261" t="s">
        <v>1278</v>
      </c>
      <c r="L261" t="s">
        <v>1156</v>
      </c>
      <c r="M261" t="s">
        <v>144</v>
      </c>
      <c r="N261" s="162">
        <v>45266</v>
      </c>
      <c r="O261" s="162">
        <v>45657</v>
      </c>
    </row>
    <row r="262" spans="1:15" x14ac:dyDescent="0.25">
      <c r="A262" t="s">
        <v>707</v>
      </c>
      <c r="B262" t="s">
        <v>708</v>
      </c>
      <c r="C262" t="s">
        <v>709</v>
      </c>
      <c r="D262" t="s">
        <v>132</v>
      </c>
      <c r="E262" t="s">
        <v>183</v>
      </c>
      <c r="F262" s="163">
        <v>44876</v>
      </c>
      <c r="G262" t="s">
        <v>126</v>
      </c>
      <c r="H262" t="s">
        <v>125</v>
      </c>
      <c r="I262" t="s">
        <v>1155</v>
      </c>
      <c r="J262" t="s">
        <v>1154</v>
      </c>
      <c r="K262" t="s">
        <v>1278</v>
      </c>
      <c r="L262" t="s">
        <v>1156</v>
      </c>
      <c r="M262" t="s">
        <v>144</v>
      </c>
      <c r="N262" s="162">
        <v>45266</v>
      </c>
      <c r="O262" s="162">
        <v>45657</v>
      </c>
    </row>
    <row r="263" spans="1:15" x14ac:dyDescent="0.25">
      <c r="A263" t="s">
        <v>688</v>
      </c>
      <c r="B263" t="s">
        <v>710</v>
      </c>
      <c r="C263" t="s">
        <v>711</v>
      </c>
      <c r="D263" t="s">
        <v>132</v>
      </c>
      <c r="E263" t="s">
        <v>183</v>
      </c>
      <c r="F263" s="163">
        <v>44876</v>
      </c>
      <c r="G263" t="s">
        <v>126</v>
      </c>
      <c r="H263" t="s">
        <v>125</v>
      </c>
      <c r="I263" t="s">
        <v>1155</v>
      </c>
      <c r="J263" t="s">
        <v>1154</v>
      </c>
      <c r="K263" t="s">
        <v>1278</v>
      </c>
      <c r="L263" t="s">
        <v>1156</v>
      </c>
      <c r="M263" t="s">
        <v>144</v>
      </c>
      <c r="N263" s="162">
        <v>45266</v>
      </c>
      <c r="O263" s="162">
        <v>45657</v>
      </c>
    </row>
    <row r="264" spans="1:15" x14ac:dyDescent="0.25">
      <c r="A264" t="s">
        <v>688</v>
      </c>
      <c r="B264" t="s">
        <v>712</v>
      </c>
      <c r="C264" t="s">
        <v>713</v>
      </c>
      <c r="D264" t="s">
        <v>132</v>
      </c>
      <c r="E264" t="s">
        <v>183</v>
      </c>
      <c r="F264" s="163">
        <v>44876</v>
      </c>
      <c r="G264" t="s">
        <v>126</v>
      </c>
      <c r="H264" t="s">
        <v>125</v>
      </c>
      <c r="I264" t="s">
        <v>1155</v>
      </c>
      <c r="J264" t="s">
        <v>1154</v>
      </c>
      <c r="K264" t="s">
        <v>1278</v>
      </c>
      <c r="L264" t="s">
        <v>1156</v>
      </c>
      <c r="M264" t="s">
        <v>144</v>
      </c>
      <c r="N264" s="162">
        <v>45266</v>
      </c>
      <c r="O264" s="162">
        <v>45657</v>
      </c>
    </row>
    <row r="265" spans="1:15" x14ac:dyDescent="0.25">
      <c r="A265" t="s">
        <v>186</v>
      </c>
      <c r="B265" t="s">
        <v>658</v>
      </c>
      <c r="C265" t="s">
        <v>714</v>
      </c>
      <c r="D265" t="s">
        <v>132</v>
      </c>
      <c r="E265" t="s">
        <v>183</v>
      </c>
      <c r="F265" s="163">
        <v>43428</v>
      </c>
      <c r="G265" t="s">
        <v>126</v>
      </c>
      <c r="H265" t="s">
        <v>125</v>
      </c>
      <c r="I265" t="s">
        <v>1155</v>
      </c>
      <c r="J265" t="s">
        <v>1154</v>
      </c>
      <c r="K265" t="s">
        <v>1278</v>
      </c>
      <c r="L265" t="s">
        <v>1156</v>
      </c>
      <c r="M265" t="s">
        <v>144</v>
      </c>
      <c r="N265" s="162">
        <v>45266</v>
      </c>
      <c r="O265" s="162">
        <v>45657</v>
      </c>
    </row>
    <row r="266" spans="1:15" x14ac:dyDescent="0.25">
      <c r="A266" t="s">
        <v>663</v>
      </c>
      <c r="B266" t="s">
        <v>717</v>
      </c>
      <c r="C266" t="s">
        <v>718</v>
      </c>
      <c r="D266" t="s">
        <v>132</v>
      </c>
      <c r="E266" t="s">
        <v>183</v>
      </c>
      <c r="F266" s="163" t="s">
        <v>719</v>
      </c>
      <c r="G266" t="s">
        <v>126</v>
      </c>
      <c r="H266" t="s">
        <v>125</v>
      </c>
      <c r="I266" t="s">
        <v>1155</v>
      </c>
      <c r="J266" t="s">
        <v>1154</v>
      </c>
      <c r="K266" t="s">
        <v>1278</v>
      </c>
      <c r="L266" t="s">
        <v>1156</v>
      </c>
      <c r="M266" t="s">
        <v>144</v>
      </c>
      <c r="N266" s="162">
        <v>45266</v>
      </c>
      <c r="O266" s="162">
        <v>45657</v>
      </c>
    </row>
    <row r="267" spans="1:15" x14ac:dyDescent="0.25">
      <c r="A267" t="s">
        <v>663</v>
      </c>
      <c r="B267" t="s">
        <v>720</v>
      </c>
      <c r="C267" t="s">
        <v>721</v>
      </c>
      <c r="D267" t="s">
        <v>132</v>
      </c>
      <c r="E267" t="s">
        <v>183</v>
      </c>
      <c r="F267" s="163" t="s">
        <v>722</v>
      </c>
      <c r="G267" t="s">
        <v>126</v>
      </c>
      <c r="H267" t="s">
        <v>125</v>
      </c>
      <c r="I267" t="s">
        <v>1155</v>
      </c>
      <c r="J267" t="s">
        <v>1154</v>
      </c>
      <c r="K267" t="s">
        <v>1278</v>
      </c>
      <c r="L267" t="s">
        <v>1156</v>
      </c>
      <c r="M267" t="s">
        <v>144</v>
      </c>
      <c r="N267" s="162">
        <v>45266</v>
      </c>
      <c r="O267" s="162">
        <v>45657</v>
      </c>
    </row>
    <row r="268" spans="1:15" x14ac:dyDescent="0.25">
      <c r="A268" t="s">
        <v>663</v>
      </c>
      <c r="B268" t="s">
        <v>723</v>
      </c>
      <c r="C268" t="s">
        <v>724</v>
      </c>
      <c r="D268" t="s">
        <v>132</v>
      </c>
      <c r="E268" t="s">
        <v>183</v>
      </c>
      <c r="F268" s="163" t="s">
        <v>725</v>
      </c>
      <c r="G268" t="s">
        <v>126</v>
      </c>
      <c r="H268" t="s">
        <v>125</v>
      </c>
      <c r="I268" t="s">
        <v>1155</v>
      </c>
      <c r="J268" t="s">
        <v>1154</v>
      </c>
      <c r="K268" t="s">
        <v>1278</v>
      </c>
      <c r="L268" t="s">
        <v>1156</v>
      </c>
      <c r="M268" t="s">
        <v>144</v>
      </c>
      <c r="N268" s="162">
        <v>45266</v>
      </c>
      <c r="O268" s="162">
        <v>45657</v>
      </c>
    </row>
    <row r="269" spans="1:15" x14ac:dyDescent="0.25">
      <c r="A269" t="s">
        <v>663</v>
      </c>
      <c r="B269" t="s">
        <v>726</v>
      </c>
      <c r="C269" t="s">
        <v>727</v>
      </c>
      <c r="D269" t="s">
        <v>132</v>
      </c>
      <c r="E269" t="s">
        <v>183</v>
      </c>
      <c r="F269" s="163" t="s">
        <v>728</v>
      </c>
      <c r="G269" t="s">
        <v>126</v>
      </c>
      <c r="H269" t="s">
        <v>125</v>
      </c>
      <c r="I269" t="s">
        <v>1155</v>
      </c>
      <c r="J269" t="s">
        <v>1154</v>
      </c>
      <c r="K269" t="s">
        <v>1278</v>
      </c>
      <c r="L269" t="s">
        <v>1156</v>
      </c>
      <c r="M269" t="s">
        <v>144</v>
      </c>
      <c r="N269" s="162">
        <v>45266</v>
      </c>
      <c r="O269" s="162">
        <v>45657</v>
      </c>
    </row>
    <row r="270" spans="1:15" x14ac:dyDescent="0.25">
      <c r="A270" t="s">
        <v>186</v>
      </c>
      <c r="B270" t="s">
        <v>658</v>
      </c>
      <c r="C270" t="s">
        <v>729</v>
      </c>
      <c r="D270" t="s">
        <v>132</v>
      </c>
      <c r="E270" t="s">
        <v>183</v>
      </c>
      <c r="F270" s="163" t="s">
        <v>730</v>
      </c>
      <c r="G270" t="s">
        <v>126</v>
      </c>
      <c r="H270" t="s">
        <v>125</v>
      </c>
      <c r="I270" t="s">
        <v>1155</v>
      </c>
      <c r="J270" t="s">
        <v>1154</v>
      </c>
      <c r="K270" t="s">
        <v>1278</v>
      </c>
      <c r="L270" t="s">
        <v>1156</v>
      </c>
      <c r="M270" t="s">
        <v>144</v>
      </c>
      <c r="N270" s="162">
        <v>45266</v>
      </c>
      <c r="O270" s="162">
        <v>45657</v>
      </c>
    </row>
    <row r="271" spans="1:15" x14ac:dyDescent="0.25">
      <c r="A271" t="s">
        <v>162</v>
      </c>
      <c r="B271" t="s">
        <v>731</v>
      </c>
      <c r="C271" t="s">
        <v>732</v>
      </c>
      <c r="D271" t="s">
        <v>132</v>
      </c>
      <c r="E271" t="s">
        <v>183</v>
      </c>
      <c r="F271" s="163" t="s">
        <v>252</v>
      </c>
      <c r="G271" t="s">
        <v>126</v>
      </c>
      <c r="H271" t="s">
        <v>125</v>
      </c>
      <c r="I271" t="s">
        <v>1155</v>
      </c>
      <c r="J271" t="s">
        <v>1154</v>
      </c>
      <c r="K271" t="s">
        <v>1278</v>
      </c>
      <c r="L271" t="s">
        <v>1156</v>
      </c>
      <c r="M271" t="s">
        <v>144</v>
      </c>
      <c r="N271" s="162">
        <v>45266</v>
      </c>
      <c r="O271" s="162">
        <v>45657</v>
      </c>
    </row>
    <row r="272" spans="1:15" x14ac:dyDescent="0.25">
      <c r="A272" t="s">
        <v>673</v>
      </c>
      <c r="B272" t="s">
        <v>733</v>
      </c>
      <c r="C272" t="s">
        <v>734</v>
      </c>
      <c r="D272" t="s">
        <v>132</v>
      </c>
      <c r="E272" t="s">
        <v>183</v>
      </c>
      <c r="F272" s="163" t="s">
        <v>735</v>
      </c>
      <c r="G272" t="s">
        <v>126</v>
      </c>
      <c r="H272" t="s">
        <v>125</v>
      </c>
      <c r="I272" t="s">
        <v>1155</v>
      </c>
      <c r="J272" t="s">
        <v>1154</v>
      </c>
      <c r="K272" t="s">
        <v>1278</v>
      </c>
      <c r="L272" t="s">
        <v>1156</v>
      </c>
      <c r="M272" t="s">
        <v>144</v>
      </c>
      <c r="N272" s="162">
        <v>45266</v>
      </c>
      <c r="O272" s="162">
        <v>45657</v>
      </c>
    </row>
    <row r="273" spans="1:15" x14ac:dyDescent="0.25">
      <c r="A273" t="s">
        <v>736</v>
      </c>
      <c r="B273" t="s">
        <v>737</v>
      </c>
      <c r="C273" t="s">
        <v>738</v>
      </c>
      <c r="D273" t="s">
        <v>132</v>
      </c>
      <c r="E273" t="s">
        <v>183</v>
      </c>
      <c r="F273" s="163" t="s">
        <v>725</v>
      </c>
      <c r="G273" t="s">
        <v>126</v>
      </c>
      <c r="H273" t="s">
        <v>125</v>
      </c>
      <c r="I273" t="s">
        <v>1155</v>
      </c>
      <c r="J273" t="s">
        <v>1154</v>
      </c>
      <c r="K273" t="s">
        <v>1278</v>
      </c>
      <c r="L273" t="s">
        <v>1156</v>
      </c>
      <c r="M273" t="s">
        <v>144</v>
      </c>
      <c r="N273" s="162">
        <v>45266</v>
      </c>
      <c r="O273" s="162">
        <v>45657</v>
      </c>
    </row>
    <row r="274" spans="1:15" x14ac:dyDescent="0.25">
      <c r="A274" t="s">
        <v>739</v>
      </c>
      <c r="B274" t="s">
        <v>740</v>
      </c>
      <c r="C274" t="s">
        <v>741</v>
      </c>
      <c r="D274" t="s">
        <v>132</v>
      </c>
      <c r="E274" t="s">
        <v>183</v>
      </c>
      <c r="F274" s="163" t="s">
        <v>742</v>
      </c>
      <c r="G274" t="s">
        <v>126</v>
      </c>
      <c r="H274" t="s">
        <v>125</v>
      </c>
      <c r="I274" t="s">
        <v>1155</v>
      </c>
      <c r="J274" t="s">
        <v>1154</v>
      </c>
      <c r="K274" t="s">
        <v>1278</v>
      </c>
      <c r="L274" t="s">
        <v>1156</v>
      </c>
      <c r="M274" t="s">
        <v>144</v>
      </c>
      <c r="N274" s="162">
        <v>45266</v>
      </c>
      <c r="O274" s="162">
        <v>45657</v>
      </c>
    </row>
    <row r="275" spans="1:15" x14ac:dyDescent="0.25">
      <c r="A275" t="s">
        <v>743</v>
      </c>
      <c r="B275" t="s">
        <v>744</v>
      </c>
      <c r="C275" t="s">
        <v>745</v>
      </c>
      <c r="D275" t="s">
        <v>132</v>
      </c>
      <c r="E275" t="s">
        <v>183</v>
      </c>
      <c r="F275" s="163" t="s">
        <v>746</v>
      </c>
      <c r="G275" t="s">
        <v>126</v>
      </c>
      <c r="H275" t="s">
        <v>125</v>
      </c>
      <c r="I275" t="s">
        <v>1155</v>
      </c>
      <c r="J275" t="s">
        <v>1154</v>
      </c>
      <c r="K275" t="s">
        <v>1278</v>
      </c>
      <c r="L275" t="s">
        <v>1156</v>
      </c>
      <c r="M275" t="s">
        <v>144</v>
      </c>
      <c r="N275" s="162">
        <v>45266</v>
      </c>
      <c r="O275" s="162">
        <v>45657</v>
      </c>
    </row>
    <row r="276" spans="1:15" x14ac:dyDescent="0.25">
      <c r="A276" t="s">
        <v>679</v>
      </c>
      <c r="B276" t="s">
        <v>747</v>
      </c>
      <c r="C276" t="s">
        <v>748</v>
      </c>
      <c r="D276" t="s">
        <v>132</v>
      </c>
      <c r="E276" t="s">
        <v>183</v>
      </c>
      <c r="F276" s="163" t="s">
        <v>749</v>
      </c>
      <c r="G276" t="s">
        <v>126</v>
      </c>
      <c r="H276" t="s">
        <v>125</v>
      </c>
      <c r="I276" t="s">
        <v>1155</v>
      </c>
      <c r="J276" t="s">
        <v>1154</v>
      </c>
      <c r="K276" t="s">
        <v>1278</v>
      </c>
      <c r="L276" t="s">
        <v>1156</v>
      </c>
      <c r="M276" t="s">
        <v>144</v>
      </c>
      <c r="N276" s="162">
        <v>45266</v>
      </c>
      <c r="O276" s="162">
        <v>45657</v>
      </c>
    </row>
    <row r="277" spans="1:15" x14ac:dyDescent="0.25">
      <c r="A277" t="s">
        <v>679</v>
      </c>
      <c r="B277" t="s">
        <v>750</v>
      </c>
      <c r="C277" t="s">
        <v>751</v>
      </c>
      <c r="D277" t="s">
        <v>132</v>
      </c>
      <c r="E277" t="s">
        <v>183</v>
      </c>
      <c r="F277" s="163" t="s">
        <v>752</v>
      </c>
      <c r="G277" t="s">
        <v>126</v>
      </c>
      <c r="H277" t="s">
        <v>125</v>
      </c>
      <c r="I277" t="s">
        <v>1155</v>
      </c>
      <c r="J277" t="s">
        <v>1154</v>
      </c>
      <c r="K277" t="s">
        <v>1278</v>
      </c>
      <c r="L277" t="s">
        <v>1156</v>
      </c>
      <c r="M277" t="s">
        <v>144</v>
      </c>
      <c r="N277" s="162">
        <v>45266</v>
      </c>
      <c r="O277" s="162">
        <v>45657</v>
      </c>
    </row>
    <row r="278" spans="1:15" x14ac:dyDescent="0.25">
      <c r="A278" t="s">
        <v>753</v>
      </c>
      <c r="B278" t="s">
        <v>754</v>
      </c>
      <c r="C278" t="s">
        <v>755</v>
      </c>
      <c r="D278" t="s">
        <v>132</v>
      </c>
      <c r="E278" t="s">
        <v>183</v>
      </c>
      <c r="F278" s="163" t="s">
        <v>756</v>
      </c>
      <c r="G278" t="s">
        <v>126</v>
      </c>
      <c r="H278" t="s">
        <v>125</v>
      </c>
      <c r="I278" t="s">
        <v>1155</v>
      </c>
      <c r="J278" t="s">
        <v>1154</v>
      </c>
      <c r="K278" t="s">
        <v>1278</v>
      </c>
      <c r="L278" t="s">
        <v>1156</v>
      </c>
      <c r="M278" t="s">
        <v>144</v>
      </c>
      <c r="N278" s="162">
        <v>45266</v>
      </c>
      <c r="O278" s="162">
        <v>45657</v>
      </c>
    </row>
    <row r="279" spans="1:15" x14ac:dyDescent="0.25">
      <c r="A279" t="s">
        <v>688</v>
      </c>
      <c r="B279" t="s">
        <v>757</v>
      </c>
      <c r="C279" t="s">
        <v>758</v>
      </c>
      <c r="D279" t="s">
        <v>132</v>
      </c>
      <c r="E279" t="s">
        <v>183</v>
      </c>
      <c r="F279" s="163" t="s">
        <v>252</v>
      </c>
      <c r="G279" t="s">
        <v>126</v>
      </c>
      <c r="H279" t="s">
        <v>125</v>
      </c>
      <c r="I279" t="s">
        <v>1155</v>
      </c>
      <c r="J279" t="s">
        <v>1154</v>
      </c>
      <c r="K279" t="s">
        <v>1278</v>
      </c>
      <c r="L279" t="s">
        <v>1156</v>
      </c>
      <c r="M279" t="s">
        <v>144</v>
      </c>
      <c r="N279" s="162">
        <v>45266</v>
      </c>
      <c r="O279" s="162">
        <v>45657</v>
      </c>
    </row>
    <row r="280" spans="1:15" x14ac:dyDescent="0.25">
      <c r="A280" t="s">
        <v>688</v>
      </c>
      <c r="B280" t="s">
        <v>759</v>
      </c>
      <c r="C280" t="s">
        <v>760</v>
      </c>
      <c r="D280" t="s">
        <v>132</v>
      </c>
      <c r="E280" t="s">
        <v>183</v>
      </c>
      <c r="F280" s="163" t="s">
        <v>761</v>
      </c>
      <c r="G280" t="s">
        <v>126</v>
      </c>
      <c r="H280" t="s">
        <v>125</v>
      </c>
      <c r="I280" t="s">
        <v>1155</v>
      </c>
      <c r="J280" t="s">
        <v>1154</v>
      </c>
      <c r="K280" t="s">
        <v>1278</v>
      </c>
      <c r="L280" t="s">
        <v>1156</v>
      </c>
      <c r="M280" t="s">
        <v>144</v>
      </c>
      <c r="N280" s="162">
        <v>45266</v>
      </c>
      <c r="O280" s="162">
        <v>45657</v>
      </c>
    </row>
    <row r="281" spans="1:15" x14ac:dyDescent="0.25">
      <c r="A281" t="s">
        <v>688</v>
      </c>
      <c r="B281" t="s">
        <v>762</v>
      </c>
      <c r="C281" t="s">
        <v>763</v>
      </c>
      <c r="D281" t="s">
        <v>132</v>
      </c>
      <c r="E281" t="s">
        <v>183</v>
      </c>
      <c r="F281" s="163" t="s">
        <v>719</v>
      </c>
      <c r="G281" t="s">
        <v>126</v>
      </c>
      <c r="H281" t="s">
        <v>125</v>
      </c>
      <c r="I281" t="s">
        <v>1155</v>
      </c>
      <c r="J281" t="s">
        <v>1154</v>
      </c>
      <c r="K281" t="s">
        <v>1278</v>
      </c>
      <c r="L281" t="s">
        <v>1156</v>
      </c>
      <c r="M281" t="s">
        <v>144</v>
      </c>
      <c r="N281" s="162">
        <v>45266</v>
      </c>
      <c r="O281" s="162">
        <v>45657</v>
      </c>
    </row>
    <row r="282" spans="1:15" x14ac:dyDescent="0.25">
      <c r="A282" t="s">
        <v>688</v>
      </c>
      <c r="B282" t="s">
        <v>764</v>
      </c>
      <c r="C282" t="s">
        <v>765</v>
      </c>
      <c r="D282" t="s">
        <v>132</v>
      </c>
      <c r="E282" t="s">
        <v>183</v>
      </c>
      <c r="F282" s="163" t="s">
        <v>766</v>
      </c>
      <c r="G282" t="s">
        <v>126</v>
      </c>
      <c r="H282" t="s">
        <v>125</v>
      </c>
      <c r="I282" t="s">
        <v>1155</v>
      </c>
      <c r="J282" t="s">
        <v>1154</v>
      </c>
      <c r="K282" t="s">
        <v>1278</v>
      </c>
      <c r="L282" t="s">
        <v>1156</v>
      </c>
      <c r="M282" t="s">
        <v>144</v>
      </c>
      <c r="N282" s="162">
        <v>45266</v>
      </c>
      <c r="O282" s="162">
        <v>45657</v>
      </c>
    </row>
    <row r="283" spans="1:15" x14ac:dyDescent="0.25">
      <c r="A283" t="s">
        <v>688</v>
      </c>
      <c r="B283" t="s">
        <v>767</v>
      </c>
      <c r="C283" t="s">
        <v>768</v>
      </c>
      <c r="D283" t="s">
        <v>132</v>
      </c>
      <c r="E283" t="s">
        <v>183</v>
      </c>
      <c r="F283" s="163" t="s">
        <v>756</v>
      </c>
      <c r="G283" t="s">
        <v>126</v>
      </c>
      <c r="H283" t="s">
        <v>125</v>
      </c>
      <c r="I283" t="s">
        <v>1155</v>
      </c>
      <c r="J283" t="s">
        <v>1154</v>
      </c>
      <c r="K283" t="s">
        <v>1278</v>
      </c>
      <c r="L283" t="s">
        <v>1156</v>
      </c>
      <c r="M283" t="s">
        <v>144</v>
      </c>
      <c r="N283" s="162">
        <v>45266</v>
      </c>
      <c r="O283" s="162">
        <v>45657</v>
      </c>
    </row>
    <row r="284" spans="1:15" x14ac:dyDescent="0.25">
      <c r="A284" t="s">
        <v>189</v>
      </c>
      <c r="B284" t="s">
        <v>769</v>
      </c>
      <c r="C284" t="s">
        <v>770</v>
      </c>
      <c r="D284" t="s">
        <v>132</v>
      </c>
      <c r="E284" t="s">
        <v>183</v>
      </c>
      <c r="F284" s="163" t="s">
        <v>771</v>
      </c>
      <c r="G284" t="s">
        <v>126</v>
      </c>
      <c r="H284" t="s">
        <v>125</v>
      </c>
      <c r="I284" t="s">
        <v>1155</v>
      </c>
      <c r="J284" t="s">
        <v>1154</v>
      </c>
      <c r="K284" t="s">
        <v>1278</v>
      </c>
      <c r="L284" t="s">
        <v>1156</v>
      </c>
      <c r="M284" t="s">
        <v>144</v>
      </c>
      <c r="N284" s="162">
        <v>45266</v>
      </c>
      <c r="O284" s="162">
        <v>45657</v>
      </c>
    </row>
    <row r="285" spans="1:15" x14ac:dyDescent="0.25">
      <c r="A285" t="s">
        <v>663</v>
      </c>
      <c r="B285" t="s">
        <v>772</v>
      </c>
      <c r="C285" t="s">
        <v>772</v>
      </c>
      <c r="D285" t="s">
        <v>132</v>
      </c>
      <c r="E285" t="s">
        <v>540</v>
      </c>
      <c r="F285" s="163">
        <v>44228</v>
      </c>
      <c r="G285" t="s">
        <v>126</v>
      </c>
      <c r="H285" t="s">
        <v>125</v>
      </c>
      <c r="I285" t="s">
        <v>1155</v>
      </c>
      <c r="J285" t="s">
        <v>1154</v>
      </c>
      <c r="K285" t="s">
        <v>1278</v>
      </c>
      <c r="L285" t="s">
        <v>1156</v>
      </c>
      <c r="M285" t="s">
        <v>144</v>
      </c>
      <c r="N285" s="162">
        <v>45266</v>
      </c>
      <c r="O285" s="162">
        <v>45657</v>
      </c>
    </row>
    <row r="286" spans="1:15" x14ac:dyDescent="0.25">
      <c r="A286" t="s">
        <v>129</v>
      </c>
      <c r="B286" t="s">
        <v>773</v>
      </c>
      <c r="C286" t="s">
        <v>773</v>
      </c>
      <c r="D286" t="s">
        <v>132</v>
      </c>
      <c r="E286" t="s">
        <v>540</v>
      </c>
      <c r="F286" s="163" t="s">
        <v>252</v>
      </c>
      <c r="G286" t="s">
        <v>126</v>
      </c>
      <c r="H286" t="s">
        <v>125</v>
      </c>
      <c r="I286" t="s">
        <v>1155</v>
      </c>
      <c r="J286" t="s">
        <v>1154</v>
      </c>
      <c r="K286" t="s">
        <v>1278</v>
      </c>
      <c r="L286" t="s">
        <v>1156</v>
      </c>
      <c r="M286" t="s">
        <v>144</v>
      </c>
      <c r="N286" s="162">
        <v>45266</v>
      </c>
      <c r="O286" s="162">
        <v>45657</v>
      </c>
    </row>
    <row r="287" spans="1:15" x14ac:dyDescent="0.25">
      <c r="A287" t="s">
        <v>129</v>
      </c>
      <c r="B287" t="s">
        <v>775</v>
      </c>
      <c r="C287" t="s">
        <v>775</v>
      </c>
      <c r="D287" t="s">
        <v>132</v>
      </c>
      <c r="E287" t="s">
        <v>540</v>
      </c>
      <c r="F287" s="163" t="s">
        <v>252</v>
      </c>
      <c r="G287" t="s">
        <v>126</v>
      </c>
      <c r="H287" t="s">
        <v>375</v>
      </c>
      <c r="I287" t="s">
        <v>1155</v>
      </c>
      <c r="J287" t="s">
        <v>1154</v>
      </c>
      <c r="K287" t="s">
        <v>1278</v>
      </c>
      <c r="L287" t="s">
        <v>1156</v>
      </c>
      <c r="M287" t="s">
        <v>144</v>
      </c>
      <c r="N287" s="162">
        <v>45266</v>
      </c>
      <c r="O287" s="162">
        <v>45657</v>
      </c>
    </row>
    <row r="288" spans="1:15" x14ac:dyDescent="0.25">
      <c r="A288" t="s">
        <v>219</v>
      </c>
      <c r="B288" t="s">
        <v>776</v>
      </c>
      <c r="C288" t="s">
        <v>776</v>
      </c>
      <c r="D288" t="s">
        <v>132</v>
      </c>
      <c r="E288" t="s">
        <v>540</v>
      </c>
      <c r="F288" s="163" t="s">
        <v>252</v>
      </c>
      <c r="G288" t="s">
        <v>126</v>
      </c>
      <c r="H288" t="s">
        <v>125</v>
      </c>
      <c r="I288" t="s">
        <v>1155</v>
      </c>
      <c r="J288" t="s">
        <v>1154</v>
      </c>
      <c r="K288" t="s">
        <v>1278</v>
      </c>
      <c r="L288" t="s">
        <v>1156</v>
      </c>
      <c r="M288" t="s">
        <v>144</v>
      </c>
      <c r="N288" s="162">
        <v>45266</v>
      </c>
      <c r="O288" s="162">
        <v>45657</v>
      </c>
    </row>
    <row r="289" spans="1:15" x14ac:dyDescent="0.25">
      <c r="A289" t="s">
        <v>162</v>
      </c>
      <c r="B289" t="s">
        <v>777</v>
      </c>
      <c r="C289" t="s">
        <v>777</v>
      </c>
      <c r="D289" t="s">
        <v>132</v>
      </c>
      <c r="E289" t="s">
        <v>540</v>
      </c>
      <c r="F289" s="163" t="s">
        <v>252</v>
      </c>
      <c r="G289" t="s">
        <v>126</v>
      </c>
      <c r="H289" t="s">
        <v>125</v>
      </c>
      <c r="I289" t="s">
        <v>1155</v>
      </c>
      <c r="J289" t="s">
        <v>1154</v>
      </c>
      <c r="K289" t="s">
        <v>1278</v>
      </c>
      <c r="L289" t="s">
        <v>1156</v>
      </c>
      <c r="M289" t="s">
        <v>144</v>
      </c>
      <c r="N289" s="162">
        <v>45266</v>
      </c>
      <c r="O289" s="162">
        <v>45657</v>
      </c>
    </row>
    <row r="290" spans="1:15" x14ac:dyDescent="0.25">
      <c r="A290" t="s">
        <v>162</v>
      </c>
      <c r="B290" t="s">
        <v>1371</v>
      </c>
      <c r="C290" t="s">
        <v>1371</v>
      </c>
      <c r="D290" t="s">
        <v>132</v>
      </c>
      <c r="E290" t="s">
        <v>540</v>
      </c>
      <c r="F290" s="163" t="s">
        <v>252</v>
      </c>
      <c r="G290" t="s">
        <v>126</v>
      </c>
      <c r="H290" t="s">
        <v>125</v>
      </c>
      <c r="I290" t="s">
        <v>1155</v>
      </c>
      <c r="J290" t="s">
        <v>1154</v>
      </c>
      <c r="K290" t="s">
        <v>1278</v>
      </c>
      <c r="L290" t="s">
        <v>1156</v>
      </c>
      <c r="M290" t="s">
        <v>144</v>
      </c>
      <c r="N290" s="162">
        <v>45266</v>
      </c>
      <c r="O290" s="162">
        <v>45657</v>
      </c>
    </row>
    <row r="291" spans="1:15" x14ac:dyDescent="0.25">
      <c r="A291" t="s">
        <v>632</v>
      </c>
      <c r="B291" t="s">
        <v>1372</v>
      </c>
      <c r="C291" t="s">
        <v>1372</v>
      </c>
      <c r="D291" t="s">
        <v>132</v>
      </c>
      <c r="E291" t="s">
        <v>540</v>
      </c>
      <c r="F291" s="163" t="s">
        <v>252</v>
      </c>
      <c r="G291" t="s">
        <v>126</v>
      </c>
      <c r="H291" t="s">
        <v>125</v>
      </c>
      <c r="I291" t="s">
        <v>1155</v>
      </c>
      <c r="J291" t="s">
        <v>1154</v>
      </c>
      <c r="K291" t="s">
        <v>1278</v>
      </c>
      <c r="L291" t="s">
        <v>1156</v>
      </c>
      <c r="M291" t="s">
        <v>144</v>
      </c>
      <c r="N291" s="162">
        <v>45266</v>
      </c>
      <c r="O291" s="162">
        <v>45657</v>
      </c>
    </row>
    <row r="292" spans="1:15" x14ac:dyDescent="0.25">
      <c r="A292" t="s">
        <v>632</v>
      </c>
      <c r="B292" t="s">
        <v>1373</v>
      </c>
      <c r="C292" t="s">
        <v>1373</v>
      </c>
      <c r="D292" t="s">
        <v>132</v>
      </c>
      <c r="E292" t="s">
        <v>540</v>
      </c>
      <c r="F292" s="163" t="s">
        <v>252</v>
      </c>
      <c r="G292" t="s">
        <v>126</v>
      </c>
      <c r="H292" t="s">
        <v>125</v>
      </c>
      <c r="I292" t="s">
        <v>1155</v>
      </c>
      <c r="J292" t="s">
        <v>1154</v>
      </c>
      <c r="K292" t="s">
        <v>1278</v>
      </c>
      <c r="L292" t="s">
        <v>1156</v>
      </c>
      <c r="M292" t="s">
        <v>144</v>
      </c>
      <c r="N292" s="162">
        <v>45266</v>
      </c>
      <c r="O292" s="162">
        <v>45657</v>
      </c>
    </row>
    <row r="293" spans="1:15" x14ac:dyDescent="0.25">
      <c r="A293" t="s">
        <v>632</v>
      </c>
      <c r="B293" t="s">
        <v>1374</v>
      </c>
      <c r="C293" t="s">
        <v>1374</v>
      </c>
      <c r="D293" t="s">
        <v>132</v>
      </c>
      <c r="E293" t="s">
        <v>540</v>
      </c>
      <c r="F293" s="163" t="s">
        <v>252</v>
      </c>
      <c r="G293" t="s">
        <v>126</v>
      </c>
      <c r="H293" t="s">
        <v>375</v>
      </c>
      <c r="I293" t="s">
        <v>1155</v>
      </c>
      <c r="J293" t="s">
        <v>1154</v>
      </c>
      <c r="K293" t="s">
        <v>1278</v>
      </c>
      <c r="L293" t="s">
        <v>1156</v>
      </c>
      <c r="M293" t="s">
        <v>144</v>
      </c>
      <c r="N293" s="162">
        <v>45266</v>
      </c>
      <c r="O293" s="162">
        <v>45657</v>
      </c>
    </row>
    <row r="294" spans="1:15" x14ac:dyDescent="0.25">
      <c r="A294" t="s">
        <v>1375</v>
      </c>
      <c r="B294" t="s">
        <v>186</v>
      </c>
      <c r="C294" t="s">
        <v>1376</v>
      </c>
      <c r="D294" t="s">
        <v>132</v>
      </c>
      <c r="E294" t="s">
        <v>540</v>
      </c>
      <c r="F294" s="163" t="s">
        <v>252</v>
      </c>
      <c r="G294" t="s">
        <v>126</v>
      </c>
      <c r="H294" t="s">
        <v>375</v>
      </c>
      <c r="I294" t="s">
        <v>1155</v>
      </c>
      <c r="J294" t="s">
        <v>1154</v>
      </c>
      <c r="K294" t="s">
        <v>1278</v>
      </c>
      <c r="L294" t="s">
        <v>1156</v>
      </c>
      <c r="M294" t="s">
        <v>144</v>
      </c>
      <c r="N294" s="162">
        <v>45266</v>
      </c>
      <c r="O294" s="162">
        <v>45657</v>
      </c>
    </row>
    <row r="295" spans="1:15" x14ac:dyDescent="0.25">
      <c r="A295" t="s">
        <v>189</v>
      </c>
      <c r="B295" t="s">
        <v>1377</v>
      </c>
      <c r="C295" t="s">
        <v>1377</v>
      </c>
      <c r="D295" t="s">
        <v>132</v>
      </c>
      <c r="E295" t="s">
        <v>540</v>
      </c>
      <c r="F295" s="163" t="s">
        <v>252</v>
      </c>
      <c r="G295" t="s">
        <v>126</v>
      </c>
      <c r="H295" t="s">
        <v>375</v>
      </c>
      <c r="I295" t="s">
        <v>1155</v>
      </c>
      <c r="J295" t="s">
        <v>1154</v>
      </c>
      <c r="K295" t="s">
        <v>1278</v>
      </c>
      <c r="L295" t="s">
        <v>1156</v>
      </c>
      <c r="M295" t="s">
        <v>144</v>
      </c>
      <c r="N295" s="162">
        <v>45266</v>
      </c>
      <c r="O295" s="162">
        <v>45657</v>
      </c>
    </row>
    <row r="296" spans="1:15" x14ac:dyDescent="0.25">
      <c r="A296" t="s">
        <v>189</v>
      </c>
      <c r="B296" t="s">
        <v>778</v>
      </c>
      <c r="C296" t="s">
        <v>778</v>
      </c>
      <c r="D296" t="s">
        <v>132</v>
      </c>
      <c r="E296" t="s">
        <v>540</v>
      </c>
      <c r="F296" s="163" t="s">
        <v>252</v>
      </c>
      <c r="G296" t="s">
        <v>126</v>
      </c>
      <c r="H296" t="s">
        <v>307</v>
      </c>
      <c r="I296" t="s">
        <v>1155</v>
      </c>
      <c r="J296" t="s">
        <v>1154</v>
      </c>
      <c r="K296" t="s">
        <v>1278</v>
      </c>
      <c r="L296" t="s">
        <v>1156</v>
      </c>
      <c r="M296" t="s">
        <v>144</v>
      </c>
      <c r="N296" s="162">
        <v>45266</v>
      </c>
      <c r="O296" s="162">
        <v>45657</v>
      </c>
    </row>
    <row r="297" spans="1:15" x14ac:dyDescent="0.25">
      <c r="A297" t="s">
        <v>599</v>
      </c>
      <c r="B297" t="s">
        <v>186</v>
      </c>
      <c r="C297" t="s">
        <v>779</v>
      </c>
      <c r="D297" t="s">
        <v>132</v>
      </c>
      <c r="E297" t="s">
        <v>540</v>
      </c>
      <c r="F297" s="163" t="s">
        <v>252</v>
      </c>
      <c r="G297" t="s">
        <v>126</v>
      </c>
      <c r="H297" t="s">
        <v>307</v>
      </c>
      <c r="I297" t="s">
        <v>1155</v>
      </c>
      <c r="J297" t="s">
        <v>1154</v>
      </c>
      <c r="K297" t="s">
        <v>1278</v>
      </c>
      <c r="L297" t="s">
        <v>1156</v>
      </c>
      <c r="M297" t="s">
        <v>144</v>
      </c>
      <c r="N297" s="162">
        <v>45266</v>
      </c>
      <c r="O297" s="162">
        <v>45657</v>
      </c>
    </row>
    <row r="298" spans="1:15" x14ac:dyDescent="0.25">
      <c r="A298" t="s">
        <v>781</v>
      </c>
      <c r="B298" t="s">
        <v>186</v>
      </c>
      <c r="C298" t="s">
        <v>782</v>
      </c>
      <c r="D298" t="s">
        <v>132</v>
      </c>
      <c r="E298" t="s">
        <v>540</v>
      </c>
      <c r="F298" s="163" t="s">
        <v>252</v>
      </c>
      <c r="G298" t="s">
        <v>126</v>
      </c>
      <c r="H298" t="s">
        <v>307</v>
      </c>
      <c r="I298" t="s">
        <v>1155</v>
      </c>
      <c r="J298" t="s">
        <v>1154</v>
      </c>
      <c r="K298" t="s">
        <v>1278</v>
      </c>
      <c r="L298" t="s">
        <v>1156</v>
      </c>
      <c r="M298" t="s">
        <v>144</v>
      </c>
      <c r="N298" s="162">
        <v>45266</v>
      </c>
      <c r="O298" s="162">
        <v>45657</v>
      </c>
    </row>
    <row r="299" spans="1:15" x14ac:dyDescent="0.25">
      <c r="A299" t="s">
        <v>186</v>
      </c>
      <c r="B299" t="s">
        <v>793</v>
      </c>
      <c r="C299" t="s">
        <v>794</v>
      </c>
      <c r="D299" t="s">
        <v>132</v>
      </c>
      <c r="E299" t="s">
        <v>540</v>
      </c>
      <c r="F299" s="163">
        <v>44228</v>
      </c>
      <c r="G299" t="s">
        <v>126</v>
      </c>
      <c r="H299" t="s">
        <v>780</v>
      </c>
      <c r="I299" t="s">
        <v>1155</v>
      </c>
      <c r="J299" t="s">
        <v>1154</v>
      </c>
      <c r="K299" t="s">
        <v>1278</v>
      </c>
      <c r="L299" t="s">
        <v>1156</v>
      </c>
      <c r="M299" t="s">
        <v>144</v>
      </c>
      <c r="N299" s="162">
        <v>45266</v>
      </c>
      <c r="O299" s="162">
        <v>45657</v>
      </c>
    </row>
    <row r="300" spans="1:15" x14ac:dyDescent="0.25">
      <c r="A300" t="s">
        <v>186</v>
      </c>
      <c r="B300" t="s">
        <v>799</v>
      </c>
      <c r="C300" t="s">
        <v>800</v>
      </c>
      <c r="D300" t="s">
        <v>132</v>
      </c>
      <c r="E300" t="s">
        <v>540</v>
      </c>
      <c r="F300" s="163">
        <v>44228</v>
      </c>
      <c r="G300" t="s">
        <v>126</v>
      </c>
      <c r="H300" t="s">
        <v>780</v>
      </c>
      <c r="I300" t="s">
        <v>1155</v>
      </c>
      <c r="J300" t="s">
        <v>1154</v>
      </c>
      <c r="K300" t="s">
        <v>1278</v>
      </c>
      <c r="L300" t="s">
        <v>1156</v>
      </c>
      <c r="M300" t="s">
        <v>144</v>
      </c>
      <c r="N300" s="162">
        <v>45266</v>
      </c>
      <c r="O300" s="162">
        <v>45657</v>
      </c>
    </row>
    <row r="301" spans="1:15" x14ac:dyDescent="0.25">
      <c r="A301" t="s">
        <v>186</v>
      </c>
      <c r="B301" t="s">
        <v>801</v>
      </c>
      <c r="C301" t="s">
        <v>802</v>
      </c>
      <c r="D301" t="s">
        <v>132</v>
      </c>
      <c r="E301" t="s">
        <v>281</v>
      </c>
      <c r="F301" s="163" t="s">
        <v>806</v>
      </c>
      <c r="G301" t="s">
        <v>126</v>
      </c>
      <c r="H301" t="s">
        <v>125</v>
      </c>
      <c r="I301" t="s">
        <v>1155</v>
      </c>
      <c r="J301" t="s">
        <v>1154</v>
      </c>
      <c r="K301" t="s">
        <v>1278</v>
      </c>
      <c r="L301" t="s">
        <v>1156</v>
      </c>
      <c r="M301" t="s">
        <v>144</v>
      </c>
      <c r="N301" s="162">
        <v>45058</v>
      </c>
      <c r="O301" s="162">
        <v>45657</v>
      </c>
    </row>
    <row r="302" spans="1:15" x14ac:dyDescent="0.25">
      <c r="A302" t="s">
        <v>186</v>
      </c>
      <c r="B302" t="s">
        <v>807</v>
      </c>
      <c r="C302" t="s">
        <v>808</v>
      </c>
      <c r="D302" t="s">
        <v>132</v>
      </c>
      <c r="E302" t="s">
        <v>281</v>
      </c>
      <c r="F302" s="163">
        <v>43101</v>
      </c>
      <c r="G302" t="s">
        <v>126</v>
      </c>
      <c r="H302" t="s">
        <v>125</v>
      </c>
      <c r="I302" t="s">
        <v>1155</v>
      </c>
      <c r="J302" t="s">
        <v>1154</v>
      </c>
      <c r="K302" t="s">
        <v>1278</v>
      </c>
      <c r="L302" t="s">
        <v>1156</v>
      </c>
      <c r="M302" t="s">
        <v>144</v>
      </c>
      <c r="N302" s="162">
        <v>45058</v>
      </c>
      <c r="O302" s="162">
        <v>45657</v>
      </c>
    </row>
    <row r="303" spans="1:15" x14ac:dyDescent="0.25">
      <c r="A303" t="s">
        <v>186</v>
      </c>
      <c r="B303" t="s">
        <v>809</v>
      </c>
      <c r="C303" t="s">
        <v>810</v>
      </c>
      <c r="D303" t="s">
        <v>132</v>
      </c>
      <c r="E303" t="s">
        <v>281</v>
      </c>
      <c r="F303" s="163">
        <v>43831</v>
      </c>
      <c r="G303" t="s">
        <v>126</v>
      </c>
      <c r="H303" t="s">
        <v>125</v>
      </c>
      <c r="I303" t="s">
        <v>1155</v>
      </c>
      <c r="J303" t="s">
        <v>1154</v>
      </c>
      <c r="K303" t="s">
        <v>1278</v>
      </c>
      <c r="L303" t="s">
        <v>1156</v>
      </c>
      <c r="M303" t="s">
        <v>144</v>
      </c>
      <c r="N303" s="162">
        <v>45058</v>
      </c>
      <c r="O303" s="162">
        <v>45657</v>
      </c>
    </row>
    <row r="304" spans="1:15" x14ac:dyDescent="0.25">
      <c r="A304" t="s">
        <v>186</v>
      </c>
      <c r="B304" t="s">
        <v>811</v>
      </c>
      <c r="C304" t="s">
        <v>812</v>
      </c>
      <c r="D304" t="s">
        <v>132</v>
      </c>
      <c r="E304" t="s">
        <v>281</v>
      </c>
      <c r="F304" s="163">
        <v>45200</v>
      </c>
      <c r="G304" t="s">
        <v>126</v>
      </c>
      <c r="H304" t="s">
        <v>125</v>
      </c>
      <c r="I304" t="s">
        <v>1155</v>
      </c>
      <c r="J304" t="s">
        <v>1154</v>
      </c>
      <c r="K304" t="s">
        <v>1278</v>
      </c>
      <c r="L304" t="s">
        <v>1156</v>
      </c>
      <c r="M304" t="s">
        <v>144</v>
      </c>
      <c r="N304" s="162">
        <v>45058</v>
      </c>
      <c r="O304" s="162">
        <v>45657</v>
      </c>
    </row>
    <row r="305" spans="1:15" x14ac:dyDescent="0.25">
      <c r="A305" t="s">
        <v>186</v>
      </c>
      <c r="B305" t="s">
        <v>1378</v>
      </c>
      <c r="C305" t="s">
        <v>1379</v>
      </c>
      <c r="D305" t="s">
        <v>132</v>
      </c>
      <c r="E305" t="s">
        <v>540</v>
      </c>
      <c r="F305" s="163" t="s">
        <v>252</v>
      </c>
      <c r="G305" t="s">
        <v>255</v>
      </c>
      <c r="H305" t="s">
        <v>465</v>
      </c>
      <c r="I305" t="s">
        <v>1155</v>
      </c>
      <c r="J305" t="s">
        <v>1154</v>
      </c>
      <c r="K305" t="s">
        <v>1278</v>
      </c>
      <c r="L305" t="s">
        <v>1156</v>
      </c>
      <c r="M305" t="s">
        <v>144</v>
      </c>
      <c r="N305" s="162">
        <v>45266</v>
      </c>
      <c r="O305" s="162">
        <v>45657</v>
      </c>
    </row>
    <row r="306" spans="1:15" x14ac:dyDescent="0.25">
      <c r="A306" t="s">
        <v>186</v>
      </c>
      <c r="B306" t="s">
        <v>1380</v>
      </c>
      <c r="C306" t="s">
        <v>1381</v>
      </c>
      <c r="D306" t="s">
        <v>132</v>
      </c>
      <c r="E306" t="s">
        <v>540</v>
      </c>
      <c r="F306" s="163" t="s">
        <v>252</v>
      </c>
      <c r="G306" t="s">
        <v>255</v>
      </c>
      <c r="H306" t="s">
        <v>465</v>
      </c>
      <c r="I306" t="s">
        <v>1155</v>
      </c>
      <c r="J306" t="s">
        <v>1154</v>
      </c>
      <c r="K306" t="s">
        <v>1278</v>
      </c>
      <c r="L306" t="s">
        <v>1156</v>
      </c>
      <c r="M306" t="s">
        <v>144</v>
      </c>
      <c r="N306" s="162">
        <v>45266</v>
      </c>
      <c r="O306" s="162">
        <v>45657</v>
      </c>
    </row>
    <row r="307" spans="1:15" x14ac:dyDescent="0.25">
      <c r="A307" t="s">
        <v>186</v>
      </c>
      <c r="B307" t="s">
        <v>1380</v>
      </c>
      <c r="C307" t="s">
        <v>1382</v>
      </c>
      <c r="D307" t="s">
        <v>132</v>
      </c>
      <c r="E307" t="s">
        <v>540</v>
      </c>
      <c r="F307" s="163" t="s">
        <v>252</v>
      </c>
      <c r="G307" t="s">
        <v>255</v>
      </c>
      <c r="H307" t="s">
        <v>465</v>
      </c>
      <c r="I307" t="s">
        <v>1155</v>
      </c>
      <c r="J307" t="s">
        <v>1154</v>
      </c>
      <c r="K307" t="s">
        <v>1278</v>
      </c>
      <c r="L307" t="s">
        <v>1156</v>
      </c>
      <c r="M307" t="s">
        <v>144</v>
      </c>
      <c r="N307" s="162">
        <v>45266</v>
      </c>
      <c r="O307" s="162">
        <v>45657</v>
      </c>
    </row>
    <row r="308" spans="1:15" x14ac:dyDescent="0.25">
      <c r="A308" t="s">
        <v>186</v>
      </c>
      <c r="B308" t="s">
        <v>1380</v>
      </c>
      <c r="C308" t="s">
        <v>1383</v>
      </c>
      <c r="D308" t="s">
        <v>132</v>
      </c>
      <c r="E308" t="s">
        <v>540</v>
      </c>
      <c r="F308" s="163" t="s">
        <v>252</v>
      </c>
      <c r="G308" t="s">
        <v>255</v>
      </c>
      <c r="H308" t="s">
        <v>465</v>
      </c>
      <c r="I308" t="s">
        <v>1155</v>
      </c>
      <c r="J308" t="s">
        <v>1154</v>
      </c>
      <c r="K308" t="s">
        <v>1278</v>
      </c>
      <c r="L308" t="s">
        <v>1156</v>
      </c>
      <c r="M308" t="s">
        <v>144</v>
      </c>
      <c r="N308" s="162">
        <v>45266</v>
      </c>
      <c r="O308" s="162">
        <v>45657</v>
      </c>
    </row>
    <row r="309" spans="1:15" x14ac:dyDescent="0.25">
      <c r="A309" t="s">
        <v>186</v>
      </c>
      <c r="B309" t="s">
        <v>1380</v>
      </c>
      <c r="C309" t="s">
        <v>1384</v>
      </c>
      <c r="D309" t="s">
        <v>132</v>
      </c>
      <c r="E309" t="s">
        <v>540</v>
      </c>
      <c r="F309" s="163" t="s">
        <v>252</v>
      </c>
      <c r="G309" t="s">
        <v>255</v>
      </c>
      <c r="H309" t="s">
        <v>465</v>
      </c>
      <c r="I309" t="s">
        <v>1155</v>
      </c>
      <c r="J309" t="s">
        <v>1154</v>
      </c>
      <c r="K309" t="s">
        <v>1278</v>
      </c>
      <c r="L309" t="s">
        <v>1156</v>
      </c>
      <c r="M309" t="s">
        <v>144</v>
      </c>
      <c r="N309" s="162">
        <v>45266</v>
      </c>
      <c r="O309" s="162">
        <v>45657</v>
      </c>
    </row>
    <row r="310" spans="1:15" x14ac:dyDescent="0.25">
      <c r="A310" t="s">
        <v>186</v>
      </c>
      <c r="B310" t="s">
        <v>1380</v>
      </c>
      <c r="C310" t="s">
        <v>1385</v>
      </c>
      <c r="D310" t="s">
        <v>132</v>
      </c>
      <c r="E310" t="s">
        <v>540</v>
      </c>
      <c r="F310" s="163" t="s">
        <v>252</v>
      </c>
      <c r="G310" t="s">
        <v>255</v>
      </c>
      <c r="H310" t="s">
        <v>465</v>
      </c>
      <c r="I310" t="s">
        <v>1155</v>
      </c>
      <c r="J310" t="s">
        <v>1154</v>
      </c>
      <c r="K310" t="s">
        <v>1278</v>
      </c>
      <c r="L310" t="s">
        <v>1156</v>
      </c>
      <c r="M310" t="s">
        <v>144</v>
      </c>
      <c r="N310" s="162">
        <v>45266</v>
      </c>
      <c r="O310" s="162">
        <v>45657</v>
      </c>
    </row>
    <row r="311" spans="1:15" x14ac:dyDescent="0.25">
      <c r="A311" t="s">
        <v>186</v>
      </c>
      <c r="B311" t="s">
        <v>1380</v>
      </c>
      <c r="C311" t="s">
        <v>1386</v>
      </c>
      <c r="D311" t="s">
        <v>132</v>
      </c>
      <c r="E311" t="s">
        <v>540</v>
      </c>
      <c r="F311" s="163" t="s">
        <v>252</v>
      </c>
      <c r="G311" t="s">
        <v>255</v>
      </c>
      <c r="H311" t="s">
        <v>465</v>
      </c>
      <c r="I311" t="s">
        <v>1155</v>
      </c>
      <c r="J311" t="s">
        <v>1154</v>
      </c>
      <c r="K311" t="s">
        <v>1278</v>
      </c>
      <c r="L311" t="s">
        <v>1156</v>
      </c>
      <c r="M311" t="s">
        <v>144</v>
      </c>
      <c r="N311" s="162">
        <v>45266</v>
      </c>
      <c r="O311" s="162">
        <v>45657</v>
      </c>
    </row>
    <row r="312" spans="1:15" x14ac:dyDescent="0.25">
      <c r="A312" t="s">
        <v>186</v>
      </c>
      <c r="B312" t="s">
        <v>1380</v>
      </c>
      <c r="C312" t="s">
        <v>1387</v>
      </c>
      <c r="D312" t="s">
        <v>132</v>
      </c>
      <c r="E312" t="s">
        <v>540</v>
      </c>
      <c r="F312" s="163" t="s">
        <v>252</v>
      </c>
      <c r="G312" t="s">
        <v>255</v>
      </c>
      <c r="H312" t="s">
        <v>465</v>
      </c>
      <c r="I312" t="s">
        <v>1155</v>
      </c>
      <c r="J312" t="s">
        <v>1154</v>
      </c>
      <c r="K312" t="s">
        <v>1278</v>
      </c>
      <c r="L312" t="s">
        <v>1156</v>
      </c>
      <c r="M312" t="s">
        <v>144</v>
      </c>
      <c r="N312" s="162">
        <v>45266</v>
      </c>
      <c r="O312" s="162">
        <v>45657</v>
      </c>
    </row>
    <row r="313" spans="1:15" x14ac:dyDescent="0.25">
      <c r="A313" t="s">
        <v>186</v>
      </c>
      <c r="B313" t="s">
        <v>1380</v>
      </c>
      <c r="C313" t="s">
        <v>1388</v>
      </c>
      <c r="D313" t="s">
        <v>132</v>
      </c>
      <c r="E313" t="s">
        <v>540</v>
      </c>
      <c r="F313" s="163" t="s">
        <v>252</v>
      </c>
      <c r="G313" t="s">
        <v>255</v>
      </c>
      <c r="H313" t="s">
        <v>465</v>
      </c>
      <c r="I313" t="s">
        <v>1155</v>
      </c>
      <c r="J313" t="s">
        <v>1154</v>
      </c>
      <c r="K313" t="s">
        <v>1278</v>
      </c>
      <c r="L313" t="s">
        <v>1156</v>
      </c>
      <c r="M313" t="s">
        <v>144</v>
      </c>
      <c r="N313" s="162">
        <v>45266</v>
      </c>
      <c r="O313" s="162">
        <v>45657</v>
      </c>
    </row>
    <row r="314" spans="1:15" x14ac:dyDescent="0.25">
      <c r="A314" t="s">
        <v>186</v>
      </c>
      <c r="B314" t="s">
        <v>1380</v>
      </c>
      <c r="C314" t="s">
        <v>1389</v>
      </c>
      <c r="D314" t="s">
        <v>132</v>
      </c>
      <c r="E314" t="s">
        <v>540</v>
      </c>
      <c r="F314" s="163" t="s">
        <v>252</v>
      </c>
      <c r="G314" t="s">
        <v>255</v>
      </c>
      <c r="H314" t="s">
        <v>465</v>
      </c>
      <c r="I314" t="s">
        <v>1155</v>
      </c>
      <c r="J314" t="s">
        <v>1154</v>
      </c>
      <c r="K314" t="s">
        <v>1278</v>
      </c>
      <c r="L314" t="s">
        <v>1156</v>
      </c>
      <c r="M314" t="s">
        <v>144</v>
      </c>
      <c r="N314" s="162">
        <v>45266</v>
      </c>
      <c r="O314" s="162">
        <v>45657</v>
      </c>
    </row>
    <row r="315" spans="1:15" x14ac:dyDescent="0.25">
      <c r="A315" t="s">
        <v>186</v>
      </c>
      <c r="B315" t="s">
        <v>1380</v>
      </c>
      <c r="C315" t="s">
        <v>1390</v>
      </c>
      <c r="D315" t="s">
        <v>132</v>
      </c>
      <c r="E315" t="s">
        <v>540</v>
      </c>
      <c r="F315" s="163" t="s">
        <v>252</v>
      </c>
      <c r="G315" t="s">
        <v>255</v>
      </c>
      <c r="H315" t="s">
        <v>465</v>
      </c>
      <c r="I315" t="s">
        <v>1155</v>
      </c>
      <c r="J315" t="s">
        <v>1154</v>
      </c>
      <c r="K315" t="s">
        <v>1278</v>
      </c>
      <c r="L315" t="s">
        <v>1156</v>
      </c>
      <c r="M315" t="s">
        <v>144</v>
      </c>
      <c r="N315" s="162">
        <v>45266</v>
      </c>
      <c r="O315" s="162">
        <v>45657</v>
      </c>
    </row>
    <row r="316" spans="1:15" x14ac:dyDescent="0.25">
      <c r="A316" t="s">
        <v>186</v>
      </c>
      <c r="B316" t="s">
        <v>1380</v>
      </c>
      <c r="C316" t="s">
        <v>1391</v>
      </c>
      <c r="D316" t="s">
        <v>132</v>
      </c>
      <c r="E316" t="s">
        <v>540</v>
      </c>
      <c r="F316" s="163" t="s">
        <v>252</v>
      </c>
      <c r="G316" t="s">
        <v>255</v>
      </c>
      <c r="H316" t="s">
        <v>465</v>
      </c>
      <c r="I316" t="s">
        <v>1155</v>
      </c>
      <c r="J316" t="s">
        <v>1154</v>
      </c>
      <c r="K316" t="s">
        <v>1278</v>
      </c>
      <c r="L316" t="s">
        <v>1156</v>
      </c>
      <c r="M316" t="s">
        <v>144</v>
      </c>
      <c r="N316" s="162">
        <v>45266</v>
      </c>
      <c r="O316" s="162">
        <v>45657</v>
      </c>
    </row>
    <row r="317" spans="1:15" x14ac:dyDescent="0.25">
      <c r="A317" t="s">
        <v>186</v>
      </c>
      <c r="B317" t="s">
        <v>1380</v>
      </c>
      <c r="C317" t="s">
        <v>1392</v>
      </c>
      <c r="D317" t="s">
        <v>132</v>
      </c>
      <c r="E317" t="s">
        <v>540</v>
      </c>
      <c r="F317" s="163" t="s">
        <v>252</v>
      </c>
      <c r="G317" t="s">
        <v>255</v>
      </c>
      <c r="H317" t="s">
        <v>465</v>
      </c>
      <c r="I317" t="s">
        <v>1155</v>
      </c>
      <c r="J317" t="s">
        <v>1154</v>
      </c>
      <c r="K317" t="s">
        <v>1278</v>
      </c>
      <c r="L317" t="s">
        <v>1156</v>
      </c>
      <c r="M317" t="s">
        <v>144</v>
      </c>
      <c r="N317" s="162">
        <v>45266</v>
      </c>
      <c r="O317" s="162">
        <v>45657</v>
      </c>
    </row>
    <row r="318" spans="1:15" x14ac:dyDescent="0.25">
      <c r="A318" t="s">
        <v>186</v>
      </c>
      <c r="B318" t="s">
        <v>1380</v>
      </c>
      <c r="C318" t="s">
        <v>1393</v>
      </c>
      <c r="D318" t="s">
        <v>132</v>
      </c>
      <c r="E318" t="s">
        <v>540</v>
      </c>
      <c r="F318" s="163" t="s">
        <v>252</v>
      </c>
      <c r="G318" t="s">
        <v>255</v>
      </c>
      <c r="H318" t="s">
        <v>465</v>
      </c>
      <c r="I318" t="s">
        <v>1155</v>
      </c>
      <c r="J318" t="s">
        <v>1154</v>
      </c>
      <c r="K318" t="s">
        <v>1278</v>
      </c>
      <c r="L318" t="s">
        <v>1156</v>
      </c>
      <c r="M318" t="s">
        <v>144</v>
      </c>
      <c r="N318" s="162">
        <v>45266</v>
      </c>
      <c r="O318" s="162">
        <v>45657</v>
      </c>
    </row>
    <row r="319" spans="1:15" x14ac:dyDescent="0.25">
      <c r="A319" t="s">
        <v>186</v>
      </c>
      <c r="B319" t="s">
        <v>1380</v>
      </c>
      <c r="C319" t="s">
        <v>1394</v>
      </c>
      <c r="D319" t="s">
        <v>132</v>
      </c>
      <c r="E319" t="s">
        <v>540</v>
      </c>
      <c r="F319" s="163" t="s">
        <v>252</v>
      </c>
      <c r="G319" t="s">
        <v>255</v>
      </c>
      <c r="H319" t="s">
        <v>465</v>
      </c>
      <c r="I319" t="s">
        <v>1155</v>
      </c>
      <c r="J319" t="s">
        <v>1154</v>
      </c>
      <c r="K319" t="s">
        <v>1278</v>
      </c>
      <c r="L319" t="s">
        <v>1156</v>
      </c>
      <c r="M319" t="s">
        <v>144</v>
      </c>
      <c r="N319" s="162">
        <v>45266</v>
      </c>
      <c r="O319" s="162">
        <v>45657</v>
      </c>
    </row>
    <row r="320" spans="1:15" x14ac:dyDescent="0.25">
      <c r="A320" t="s">
        <v>186</v>
      </c>
      <c r="B320" t="s">
        <v>1380</v>
      </c>
      <c r="C320" t="s">
        <v>1395</v>
      </c>
      <c r="D320" t="s">
        <v>132</v>
      </c>
      <c r="E320" t="s">
        <v>540</v>
      </c>
      <c r="F320" s="163" t="s">
        <v>252</v>
      </c>
      <c r="G320" t="s">
        <v>255</v>
      </c>
      <c r="H320" t="s">
        <v>465</v>
      </c>
      <c r="I320" t="s">
        <v>1155</v>
      </c>
      <c r="J320" t="s">
        <v>1154</v>
      </c>
      <c r="K320" t="s">
        <v>1278</v>
      </c>
      <c r="L320" t="s">
        <v>1156</v>
      </c>
      <c r="M320" t="s">
        <v>144</v>
      </c>
      <c r="N320" s="162">
        <v>45266</v>
      </c>
      <c r="O320" s="162">
        <v>45657</v>
      </c>
    </row>
    <row r="321" spans="1:15" x14ac:dyDescent="0.25">
      <c r="A321" t="s">
        <v>186</v>
      </c>
      <c r="B321" t="s">
        <v>1380</v>
      </c>
      <c r="C321" t="s">
        <v>1396</v>
      </c>
      <c r="D321" t="s">
        <v>132</v>
      </c>
      <c r="E321" t="s">
        <v>540</v>
      </c>
      <c r="F321" s="163" t="s">
        <v>252</v>
      </c>
      <c r="G321" t="s">
        <v>255</v>
      </c>
      <c r="H321" t="s">
        <v>465</v>
      </c>
      <c r="I321" t="s">
        <v>1155</v>
      </c>
      <c r="J321" t="s">
        <v>1154</v>
      </c>
      <c r="K321" t="s">
        <v>1278</v>
      </c>
      <c r="L321" t="s">
        <v>1156</v>
      </c>
      <c r="M321" t="s">
        <v>144</v>
      </c>
      <c r="N321" s="162">
        <v>45266</v>
      </c>
      <c r="O321" s="162">
        <v>45657</v>
      </c>
    </row>
    <row r="322" spans="1:15" x14ac:dyDescent="0.25">
      <c r="A322" t="s">
        <v>186</v>
      </c>
      <c r="B322" t="s">
        <v>1380</v>
      </c>
      <c r="C322" t="s">
        <v>1397</v>
      </c>
      <c r="D322" t="s">
        <v>132</v>
      </c>
      <c r="E322" t="s">
        <v>540</v>
      </c>
      <c r="F322" s="163" t="s">
        <v>252</v>
      </c>
      <c r="G322" t="s">
        <v>255</v>
      </c>
      <c r="H322" t="s">
        <v>465</v>
      </c>
      <c r="I322" t="s">
        <v>1155</v>
      </c>
      <c r="J322" t="s">
        <v>1154</v>
      </c>
      <c r="K322" t="s">
        <v>1278</v>
      </c>
      <c r="L322" t="s">
        <v>1156</v>
      </c>
      <c r="M322" t="s">
        <v>144</v>
      </c>
      <c r="N322" s="162">
        <v>45266</v>
      </c>
      <c r="O322" s="162">
        <v>45657</v>
      </c>
    </row>
    <row r="323" spans="1:15" x14ac:dyDescent="0.25">
      <c r="A323" t="s">
        <v>186</v>
      </c>
      <c r="B323" t="s">
        <v>1380</v>
      </c>
      <c r="C323" t="s">
        <v>1398</v>
      </c>
      <c r="D323" t="s">
        <v>132</v>
      </c>
      <c r="E323" t="s">
        <v>540</v>
      </c>
      <c r="F323" s="163" t="s">
        <v>252</v>
      </c>
      <c r="G323" t="s">
        <v>255</v>
      </c>
      <c r="H323" t="s">
        <v>465</v>
      </c>
      <c r="I323" t="s">
        <v>1155</v>
      </c>
      <c r="J323" t="s">
        <v>1154</v>
      </c>
      <c r="K323" t="s">
        <v>1278</v>
      </c>
      <c r="L323" t="s">
        <v>1156</v>
      </c>
      <c r="M323" t="s">
        <v>144</v>
      </c>
      <c r="N323" s="162">
        <v>45266</v>
      </c>
      <c r="O323" s="162">
        <v>45657</v>
      </c>
    </row>
    <row r="324" spans="1:15" x14ac:dyDescent="0.25">
      <c r="A324" t="s">
        <v>186</v>
      </c>
      <c r="B324" t="s">
        <v>1380</v>
      </c>
      <c r="C324" t="s">
        <v>1399</v>
      </c>
      <c r="D324" t="s">
        <v>132</v>
      </c>
      <c r="E324" t="s">
        <v>540</v>
      </c>
      <c r="F324" s="163" t="s">
        <v>252</v>
      </c>
      <c r="G324" t="s">
        <v>255</v>
      </c>
      <c r="H324" t="s">
        <v>465</v>
      </c>
      <c r="I324" t="s">
        <v>1155</v>
      </c>
      <c r="J324" t="s">
        <v>1154</v>
      </c>
      <c r="K324" t="s">
        <v>1278</v>
      </c>
      <c r="L324" t="s">
        <v>1156</v>
      </c>
      <c r="M324" t="s">
        <v>144</v>
      </c>
      <c r="N324" s="162">
        <v>45266</v>
      </c>
      <c r="O324" s="162">
        <v>45657</v>
      </c>
    </row>
    <row r="325" spans="1:15" x14ac:dyDescent="0.25">
      <c r="A325" t="s">
        <v>186</v>
      </c>
      <c r="B325" t="s">
        <v>1380</v>
      </c>
      <c r="C325" t="s">
        <v>1400</v>
      </c>
      <c r="D325" t="s">
        <v>132</v>
      </c>
      <c r="E325" t="s">
        <v>540</v>
      </c>
      <c r="F325" s="163" t="s">
        <v>252</v>
      </c>
      <c r="G325" t="s">
        <v>255</v>
      </c>
      <c r="H325" t="s">
        <v>465</v>
      </c>
      <c r="I325" t="s">
        <v>1155</v>
      </c>
      <c r="J325" t="s">
        <v>1154</v>
      </c>
      <c r="K325" t="s">
        <v>1278</v>
      </c>
      <c r="L325" t="s">
        <v>1156</v>
      </c>
      <c r="M325" t="s">
        <v>144</v>
      </c>
      <c r="N325" s="162">
        <v>45266</v>
      </c>
      <c r="O325" s="162">
        <v>45657</v>
      </c>
    </row>
    <row r="326" spans="1:15" x14ac:dyDescent="0.25">
      <c r="A326" t="s">
        <v>186</v>
      </c>
      <c r="B326" t="s">
        <v>1380</v>
      </c>
      <c r="C326" t="s">
        <v>1401</v>
      </c>
      <c r="D326" t="s">
        <v>132</v>
      </c>
      <c r="E326" t="s">
        <v>540</v>
      </c>
      <c r="F326" s="163" t="s">
        <v>252</v>
      </c>
      <c r="G326" t="s">
        <v>255</v>
      </c>
      <c r="H326" t="s">
        <v>465</v>
      </c>
      <c r="I326" t="s">
        <v>1155</v>
      </c>
      <c r="J326" t="s">
        <v>1154</v>
      </c>
      <c r="K326" t="s">
        <v>1278</v>
      </c>
      <c r="L326" t="s">
        <v>1156</v>
      </c>
      <c r="M326" t="s">
        <v>144</v>
      </c>
      <c r="N326" s="162">
        <v>45266</v>
      </c>
      <c r="O326" s="162">
        <v>45657</v>
      </c>
    </row>
    <row r="327" spans="1:15" x14ac:dyDescent="0.25">
      <c r="A327" t="s">
        <v>186</v>
      </c>
      <c r="B327" t="s">
        <v>1380</v>
      </c>
      <c r="C327" t="s">
        <v>1402</v>
      </c>
      <c r="D327" t="s">
        <v>132</v>
      </c>
      <c r="E327" t="s">
        <v>540</v>
      </c>
      <c r="F327" s="163" t="s">
        <v>252</v>
      </c>
      <c r="G327" t="s">
        <v>255</v>
      </c>
      <c r="H327" t="s">
        <v>465</v>
      </c>
      <c r="I327" t="s">
        <v>1155</v>
      </c>
      <c r="J327" t="s">
        <v>1154</v>
      </c>
      <c r="K327" t="s">
        <v>1278</v>
      </c>
      <c r="L327" t="s">
        <v>1156</v>
      </c>
      <c r="M327" t="s">
        <v>144</v>
      </c>
      <c r="N327" s="162">
        <v>45266</v>
      </c>
      <c r="O327" s="162">
        <v>45657</v>
      </c>
    </row>
    <row r="328" spans="1:15" x14ac:dyDescent="0.25">
      <c r="A328" t="s">
        <v>186</v>
      </c>
      <c r="B328" t="s">
        <v>1380</v>
      </c>
      <c r="C328" t="s">
        <v>1403</v>
      </c>
      <c r="D328" t="s">
        <v>132</v>
      </c>
      <c r="E328" t="s">
        <v>540</v>
      </c>
      <c r="F328" s="163" t="s">
        <v>252</v>
      </c>
      <c r="G328" t="s">
        <v>255</v>
      </c>
      <c r="H328" t="s">
        <v>465</v>
      </c>
      <c r="I328" t="s">
        <v>1155</v>
      </c>
      <c r="J328" t="s">
        <v>1154</v>
      </c>
      <c r="K328" t="s">
        <v>1278</v>
      </c>
      <c r="L328" t="s">
        <v>1156</v>
      </c>
      <c r="M328" t="s">
        <v>144</v>
      </c>
      <c r="N328" s="162">
        <v>45266</v>
      </c>
      <c r="O328" s="162">
        <v>45657</v>
      </c>
    </row>
    <row r="329" spans="1:15" x14ac:dyDescent="0.25">
      <c r="A329" t="s">
        <v>186</v>
      </c>
      <c r="B329" t="s">
        <v>1380</v>
      </c>
      <c r="C329" t="s">
        <v>1404</v>
      </c>
      <c r="D329" t="s">
        <v>132</v>
      </c>
      <c r="E329" t="s">
        <v>540</v>
      </c>
      <c r="F329" s="163" t="s">
        <v>252</v>
      </c>
      <c r="G329" t="s">
        <v>255</v>
      </c>
      <c r="H329" t="s">
        <v>465</v>
      </c>
      <c r="I329" t="s">
        <v>1155</v>
      </c>
      <c r="J329" t="s">
        <v>1154</v>
      </c>
      <c r="K329" t="s">
        <v>1278</v>
      </c>
      <c r="L329" t="s">
        <v>1156</v>
      </c>
      <c r="M329" t="s">
        <v>144</v>
      </c>
      <c r="N329" s="162">
        <v>45266</v>
      </c>
      <c r="O329" s="162">
        <v>45657</v>
      </c>
    </row>
    <row r="330" spans="1:15" x14ac:dyDescent="0.25">
      <c r="A330" t="s">
        <v>186</v>
      </c>
      <c r="B330" t="s">
        <v>1380</v>
      </c>
      <c r="C330" t="s">
        <v>1405</v>
      </c>
      <c r="D330" t="s">
        <v>132</v>
      </c>
      <c r="E330" t="s">
        <v>540</v>
      </c>
      <c r="F330" s="163" t="s">
        <v>252</v>
      </c>
      <c r="G330" t="s">
        <v>255</v>
      </c>
      <c r="H330" t="s">
        <v>465</v>
      </c>
      <c r="I330" t="s">
        <v>1155</v>
      </c>
      <c r="J330" t="s">
        <v>1154</v>
      </c>
      <c r="K330" t="s">
        <v>1278</v>
      </c>
      <c r="L330" t="s">
        <v>1156</v>
      </c>
      <c r="M330" t="s">
        <v>144</v>
      </c>
      <c r="N330" s="162">
        <v>45266</v>
      </c>
      <c r="O330" s="162">
        <v>45657</v>
      </c>
    </row>
    <row r="331" spans="1:15" x14ac:dyDescent="0.25">
      <c r="A331" t="s">
        <v>186</v>
      </c>
      <c r="B331" t="s">
        <v>1380</v>
      </c>
      <c r="C331" t="s">
        <v>1406</v>
      </c>
      <c r="D331" t="s">
        <v>132</v>
      </c>
      <c r="E331" t="s">
        <v>540</v>
      </c>
      <c r="F331" s="163" t="s">
        <v>252</v>
      </c>
      <c r="G331" t="s">
        <v>255</v>
      </c>
      <c r="H331" t="s">
        <v>465</v>
      </c>
      <c r="I331" t="s">
        <v>1155</v>
      </c>
      <c r="J331" t="s">
        <v>1154</v>
      </c>
      <c r="K331" t="s">
        <v>1278</v>
      </c>
      <c r="L331" t="s">
        <v>1156</v>
      </c>
      <c r="M331" t="s">
        <v>144</v>
      </c>
      <c r="N331" s="162">
        <v>45266</v>
      </c>
      <c r="O331" s="162">
        <v>45657</v>
      </c>
    </row>
    <row r="332" spans="1:15" x14ac:dyDescent="0.25">
      <c r="A332" t="s">
        <v>186</v>
      </c>
      <c r="B332" t="s">
        <v>1380</v>
      </c>
      <c r="C332" t="s">
        <v>1407</v>
      </c>
      <c r="D332" t="s">
        <v>132</v>
      </c>
      <c r="E332" t="s">
        <v>540</v>
      </c>
      <c r="F332" s="163" t="s">
        <v>252</v>
      </c>
      <c r="G332" t="s">
        <v>255</v>
      </c>
      <c r="H332" t="s">
        <v>465</v>
      </c>
      <c r="I332" t="s">
        <v>1155</v>
      </c>
      <c r="J332" t="s">
        <v>1154</v>
      </c>
      <c r="K332" t="s">
        <v>1278</v>
      </c>
      <c r="L332" t="s">
        <v>1156</v>
      </c>
      <c r="M332" t="s">
        <v>144</v>
      </c>
      <c r="N332" s="162">
        <v>45266</v>
      </c>
      <c r="O332" s="162">
        <v>45657</v>
      </c>
    </row>
    <row r="333" spans="1:15" x14ac:dyDescent="0.25">
      <c r="A333" t="s">
        <v>186</v>
      </c>
      <c r="B333" t="s">
        <v>1380</v>
      </c>
      <c r="C333" t="s">
        <v>1408</v>
      </c>
      <c r="D333" t="s">
        <v>132</v>
      </c>
      <c r="E333" t="s">
        <v>540</v>
      </c>
      <c r="F333" s="163" t="s">
        <v>252</v>
      </c>
      <c r="G333" t="s">
        <v>255</v>
      </c>
      <c r="H333" t="s">
        <v>465</v>
      </c>
      <c r="I333" t="s">
        <v>1155</v>
      </c>
      <c r="J333" t="s">
        <v>1154</v>
      </c>
      <c r="K333" t="s">
        <v>1278</v>
      </c>
      <c r="L333" t="s">
        <v>1156</v>
      </c>
      <c r="M333" t="s">
        <v>144</v>
      </c>
      <c r="N333" s="162">
        <v>45266</v>
      </c>
      <c r="O333" s="162">
        <v>45657</v>
      </c>
    </row>
    <row r="334" spans="1:15" x14ac:dyDescent="0.25">
      <c r="A334" t="s">
        <v>186</v>
      </c>
      <c r="B334" t="s">
        <v>1380</v>
      </c>
      <c r="C334" t="s">
        <v>1409</v>
      </c>
      <c r="D334" t="s">
        <v>132</v>
      </c>
      <c r="E334" t="s">
        <v>540</v>
      </c>
      <c r="F334" s="163" t="s">
        <v>252</v>
      </c>
      <c r="G334" t="s">
        <v>255</v>
      </c>
      <c r="H334" t="s">
        <v>465</v>
      </c>
      <c r="I334" t="s">
        <v>1155</v>
      </c>
      <c r="J334" t="s">
        <v>1154</v>
      </c>
      <c r="K334" t="s">
        <v>1278</v>
      </c>
      <c r="L334" t="s">
        <v>1156</v>
      </c>
      <c r="M334" t="s">
        <v>144</v>
      </c>
      <c r="N334" s="162">
        <v>45266</v>
      </c>
      <c r="O334" s="162">
        <v>45657</v>
      </c>
    </row>
    <row r="335" spans="1:15" x14ac:dyDescent="0.25">
      <c r="A335" t="s">
        <v>186</v>
      </c>
      <c r="B335" t="s">
        <v>1380</v>
      </c>
      <c r="C335" t="s">
        <v>1410</v>
      </c>
      <c r="D335" t="s">
        <v>132</v>
      </c>
      <c r="E335" t="s">
        <v>540</v>
      </c>
      <c r="F335" s="163" t="s">
        <v>252</v>
      </c>
      <c r="G335" t="s">
        <v>255</v>
      </c>
      <c r="H335" t="s">
        <v>465</v>
      </c>
      <c r="I335" t="s">
        <v>1155</v>
      </c>
      <c r="J335" t="s">
        <v>1154</v>
      </c>
      <c r="K335" t="s">
        <v>1278</v>
      </c>
      <c r="L335" t="s">
        <v>1156</v>
      </c>
      <c r="M335" t="s">
        <v>144</v>
      </c>
      <c r="N335" s="162">
        <v>45266</v>
      </c>
      <c r="O335" s="162">
        <v>45657</v>
      </c>
    </row>
    <row r="336" spans="1:15" x14ac:dyDescent="0.25">
      <c r="A336" t="s">
        <v>186</v>
      </c>
      <c r="B336" t="s">
        <v>1380</v>
      </c>
      <c r="C336" t="s">
        <v>1411</v>
      </c>
      <c r="D336" t="s">
        <v>132</v>
      </c>
      <c r="E336" t="s">
        <v>540</v>
      </c>
      <c r="F336" s="163" t="s">
        <v>252</v>
      </c>
      <c r="G336" t="s">
        <v>255</v>
      </c>
      <c r="H336" t="s">
        <v>465</v>
      </c>
      <c r="I336" t="s">
        <v>1155</v>
      </c>
      <c r="J336" t="s">
        <v>1154</v>
      </c>
      <c r="K336" t="s">
        <v>1278</v>
      </c>
      <c r="L336" t="s">
        <v>1156</v>
      </c>
      <c r="M336" t="s">
        <v>144</v>
      </c>
      <c r="N336" s="162">
        <v>45266</v>
      </c>
      <c r="O336" s="162">
        <v>45657</v>
      </c>
    </row>
    <row r="337" spans="1:15" x14ac:dyDescent="0.25">
      <c r="A337" t="s">
        <v>186</v>
      </c>
      <c r="B337" t="s">
        <v>1380</v>
      </c>
      <c r="C337" t="s">
        <v>1412</v>
      </c>
      <c r="D337" t="s">
        <v>132</v>
      </c>
      <c r="E337" t="s">
        <v>540</v>
      </c>
      <c r="F337" s="163" t="s">
        <v>252</v>
      </c>
      <c r="G337" t="s">
        <v>255</v>
      </c>
      <c r="H337" t="s">
        <v>465</v>
      </c>
      <c r="I337" t="s">
        <v>1155</v>
      </c>
      <c r="J337" t="s">
        <v>1154</v>
      </c>
      <c r="K337" t="s">
        <v>1278</v>
      </c>
      <c r="L337" t="s">
        <v>1156</v>
      </c>
      <c r="M337" t="s">
        <v>144</v>
      </c>
      <c r="N337" s="162">
        <v>45266</v>
      </c>
      <c r="O337" s="162">
        <v>45657</v>
      </c>
    </row>
    <row r="338" spans="1:15" x14ac:dyDescent="0.25">
      <c r="A338" t="s">
        <v>186</v>
      </c>
      <c r="B338" t="s">
        <v>1380</v>
      </c>
      <c r="C338" t="s">
        <v>1413</v>
      </c>
      <c r="D338" t="s">
        <v>132</v>
      </c>
      <c r="E338" t="s">
        <v>540</v>
      </c>
      <c r="F338" s="163" t="s">
        <v>252</v>
      </c>
      <c r="G338" t="s">
        <v>255</v>
      </c>
      <c r="H338" t="s">
        <v>465</v>
      </c>
      <c r="I338" t="s">
        <v>1155</v>
      </c>
      <c r="J338" t="s">
        <v>1154</v>
      </c>
      <c r="K338" t="s">
        <v>1278</v>
      </c>
      <c r="L338" t="s">
        <v>1156</v>
      </c>
      <c r="M338" t="s">
        <v>144</v>
      </c>
      <c r="N338" s="162">
        <v>45266</v>
      </c>
      <c r="O338" s="162">
        <v>45657</v>
      </c>
    </row>
    <row r="339" spans="1:15" x14ac:dyDescent="0.25">
      <c r="A339" t="s">
        <v>186</v>
      </c>
      <c r="B339" t="s">
        <v>1380</v>
      </c>
      <c r="C339" t="s">
        <v>1414</v>
      </c>
      <c r="D339" t="s">
        <v>132</v>
      </c>
      <c r="E339" t="s">
        <v>540</v>
      </c>
      <c r="F339" s="163" t="s">
        <v>252</v>
      </c>
      <c r="G339" t="s">
        <v>255</v>
      </c>
      <c r="H339" t="s">
        <v>465</v>
      </c>
      <c r="I339" t="s">
        <v>1155</v>
      </c>
      <c r="J339" t="s">
        <v>1154</v>
      </c>
      <c r="K339" t="s">
        <v>1278</v>
      </c>
      <c r="L339" t="s">
        <v>1156</v>
      </c>
      <c r="M339" t="s">
        <v>144</v>
      </c>
      <c r="N339" s="162">
        <v>45266</v>
      </c>
      <c r="O339" s="162">
        <v>45657</v>
      </c>
    </row>
    <row r="340" spans="1:15" x14ac:dyDescent="0.25">
      <c r="A340" t="s">
        <v>186</v>
      </c>
      <c r="B340" t="s">
        <v>1380</v>
      </c>
      <c r="C340" t="s">
        <v>1415</v>
      </c>
      <c r="D340" t="s">
        <v>132</v>
      </c>
      <c r="E340" t="s">
        <v>540</v>
      </c>
      <c r="F340" s="163" t="s">
        <v>252</v>
      </c>
      <c r="G340" t="s">
        <v>255</v>
      </c>
      <c r="H340" t="s">
        <v>465</v>
      </c>
      <c r="I340" t="s">
        <v>1155</v>
      </c>
      <c r="J340" t="s">
        <v>1154</v>
      </c>
      <c r="K340" t="s">
        <v>1278</v>
      </c>
      <c r="L340" t="s">
        <v>1156</v>
      </c>
      <c r="M340" t="s">
        <v>144</v>
      </c>
      <c r="N340" s="162">
        <v>45266</v>
      </c>
      <c r="O340" s="162">
        <v>45657</v>
      </c>
    </row>
    <row r="341" spans="1:15" x14ac:dyDescent="0.25">
      <c r="A341" t="s">
        <v>186</v>
      </c>
      <c r="B341" t="s">
        <v>1380</v>
      </c>
      <c r="C341" t="s">
        <v>1416</v>
      </c>
      <c r="D341" t="s">
        <v>132</v>
      </c>
      <c r="E341" t="s">
        <v>540</v>
      </c>
      <c r="F341" s="163" t="s">
        <v>252</v>
      </c>
      <c r="G341" t="s">
        <v>255</v>
      </c>
      <c r="H341" t="s">
        <v>465</v>
      </c>
      <c r="I341" t="s">
        <v>1155</v>
      </c>
      <c r="J341" t="s">
        <v>1154</v>
      </c>
      <c r="K341" t="s">
        <v>1278</v>
      </c>
      <c r="L341" t="s">
        <v>1156</v>
      </c>
      <c r="M341" t="s">
        <v>144</v>
      </c>
      <c r="N341" s="162">
        <v>45266</v>
      </c>
      <c r="O341" s="162">
        <v>45657</v>
      </c>
    </row>
    <row r="342" spans="1:15" x14ac:dyDescent="0.25">
      <c r="A342" t="s">
        <v>186</v>
      </c>
      <c r="B342" t="s">
        <v>1380</v>
      </c>
      <c r="C342" t="s">
        <v>1417</v>
      </c>
      <c r="D342" t="s">
        <v>132</v>
      </c>
      <c r="E342" t="s">
        <v>540</v>
      </c>
      <c r="F342" s="163" t="s">
        <v>252</v>
      </c>
      <c r="G342" t="s">
        <v>255</v>
      </c>
      <c r="H342" t="s">
        <v>465</v>
      </c>
      <c r="I342" t="s">
        <v>1155</v>
      </c>
      <c r="J342" t="s">
        <v>1154</v>
      </c>
      <c r="K342" t="s">
        <v>1278</v>
      </c>
      <c r="L342" t="s">
        <v>1156</v>
      </c>
      <c r="M342" t="s">
        <v>144</v>
      </c>
      <c r="N342" s="162">
        <v>45266</v>
      </c>
      <c r="O342" s="162">
        <v>45657</v>
      </c>
    </row>
    <row r="343" spans="1:15" x14ac:dyDescent="0.25">
      <c r="A343" t="s">
        <v>186</v>
      </c>
      <c r="B343" t="s">
        <v>1380</v>
      </c>
      <c r="C343" t="s">
        <v>1418</v>
      </c>
      <c r="D343" t="s">
        <v>132</v>
      </c>
      <c r="E343" t="s">
        <v>540</v>
      </c>
      <c r="F343" s="163" t="s">
        <v>252</v>
      </c>
      <c r="G343" t="s">
        <v>255</v>
      </c>
      <c r="H343" t="s">
        <v>465</v>
      </c>
      <c r="I343" t="s">
        <v>1155</v>
      </c>
      <c r="J343" t="s">
        <v>1154</v>
      </c>
      <c r="K343" t="s">
        <v>1278</v>
      </c>
      <c r="L343" t="s">
        <v>1156</v>
      </c>
      <c r="M343" t="s">
        <v>144</v>
      </c>
      <c r="N343" s="162">
        <v>45266</v>
      </c>
      <c r="O343" s="162">
        <v>45657</v>
      </c>
    </row>
    <row r="344" spans="1:15" x14ac:dyDescent="0.25">
      <c r="A344" t="s">
        <v>186</v>
      </c>
      <c r="B344" t="s">
        <v>1380</v>
      </c>
      <c r="C344" t="s">
        <v>1419</v>
      </c>
      <c r="D344" t="s">
        <v>132</v>
      </c>
      <c r="E344" t="s">
        <v>540</v>
      </c>
      <c r="F344" s="163" t="s">
        <v>252</v>
      </c>
      <c r="G344" t="s">
        <v>255</v>
      </c>
      <c r="H344" t="s">
        <v>465</v>
      </c>
      <c r="I344" t="s">
        <v>1155</v>
      </c>
      <c r="J344" t="s">
        <v>1154</v>
      </c>
      <c r="K344" t="s">
        <v>1278</v>
      </c>
      <c r="L344" t="s">
        <v>1156</v>
      </c>
      <c r="M344" t="s">
        <v>144</v>
      </c>
      <c r="N344" s="162">
        <v>45266</v>
      </c>
      <c r="O344" s="162">
        <v>45657</v>
      </c>
    </row>
    <row r="345" spans="1:15" x14ac:dyDescent="0.25">
      <c r="A345" t="s">
        <v>186</v>
      </c>
      <c r="B345" t="s">
        <v>1380</v>
      </c>
      <c r="C345" t="s">
        <v>1420</v>
      </c>
      <c r="D345" t="s">
        <v>132</v>
      </c>
      <c r="E345" t="s">
        <v>540</v>
      </c>
      <c r="F345" s="163" t="s">
        <v>252</v>
      </c>
      <c r="G345" t="s">
        <v>255</v>
      </c>
      <c r="H345" t="s">
        <v>465</v>
      </c>
      <c r="I345" t="s">
        <v>1155</v>
      </c>
      <c r="J345" t="s">
        <v>1154</v>
      </c>
      <c r="K345" t="s">
        <v>1278</v>
      </c>
      <c r="L345" t="s">
        <v>1156</v>
      </c>
      <c r="M345" t="s">
        <v>144</v>
      </c>
      <c r="N345" s="162">
        <v>45266</v>
      </c>
      <c r="O345" s="162">
        <v>45657</v>
      </c>
    </row>
    <row r="346" spans="1:15" x14ac:dyDescent="0.25">
      <c r="A346" t="s">
        <v>186</v>
      </c>
      <c r="B346" t="s">
        <v>1380</v>
      </c>
      <c r="C346" t="s">
        <v>1421</v>
      </c>
      <c r="D346" t="s">
        <v>132</v>
      </c>
      <c r="E346" t="s">
        <v>540</v>
      </c>
      <c r="F346" s="163" t="s">
        <v>252</v>
      </c>
      <c r="G346" t="s">
        <v>255</v>
      </c>
      <c r="H346" t="s">
        <v>465</v>
      </c>
      <c r="I346" t="s">
        <v>1155</v>
      </c>
      <c r="J346" t="s">
        <v>1154</v>
      </c>
      <c r="K346" t="s">
        <v>1278</v>
      </c>
      <c r="L346" t="s">
        <v>1156</v>
      </c>
      <c r="M346" t="s">
        <v>144</v>
      </c>
      <c r="N346" s="162">
        <v>45266</v>
      </c>
      <c r="O346" s="162">
        <v>45657</v>
      </c>
    </row>
    <row r="347" spans="1:15" x14ac:dyDescent="0.25">
      <c r="A347" t="s">
        <v>186</v>
      </c>
      <c r="B347" t="s">
        <v>1380</v>
      </c>
      <c r="C347" t="s">
        <v>1422</v>
      </c>
      <c r="D347" t="s">
        <v>132</v>
      </c>
      <c r="E347" t="s">
        <v>540</v>
      </c>
      <c r="F347" s="163" t="s">
        <v>252</v>
      </c>
      <c r="G347" t="s">
        <v>255</v>
      </c>
      <c r="H347" t="s">
        <v>465</v>
      </c>
      <c r="I347" t="s">
        <v>1155</v>
      </c>
      <c r="J347" t="s">
        <v>1154</v>
      </c>
      <c r="K347" t="s">
        <v>1278</v>
      </c>
      <c r="L347" t="s">
        <v>1156</v>
      </c>
      <c r="M347" t="s">
        <v>144</v>
      </c>
      <c r="N347" s="162">
        <v>45266</v>
      </c>
      <c r="O347" s="162">
        <v>45657</v>
      </c>
    </row>
    <row r="348" spans="1:15" x14ac:dyDescent="0.25">
      <c r="A348" t="s">
        <v>186</v>
      </c>
      <c r="B348" t="s">
        <v>1380</v>
      </c>
      <c r="C348" t="s">
        <v>1423</v>
      </c>
      <c r="D348" t="s">
        <v>132</v>
      </c>
      <c r="E348" t="s">
        <v>540</v>
      </c>
      <c r="F348" s="163" t="s">
        <v>252</v>
      </c>
      <c r="G348" t="s">
        <v>255</v>
      </c>
      <c r="H348" t="s">
        <v>465</v>
      </c>
      <c r="I348" t="s">
        <v>1155</v>
      </c>
      <c r="J348" t="s">
        <v>1154</v>
      </c>
      <c r="K348" t="s">
        <v>1278</v>
      </c>
      <c r="L348" t="s">
        <v>1156</v>
      </c>
      <c r="M348" t="s">
        <v>144</v>
      </c>
      <c r="N348" s="162">
        <v>45266</v>
      </c>
      <c r="O348" s="162">
        <v>45657</v>
      </c>
    </row>
    <row r="349" spans="1:15" x14ac:dyDescent="0.25">
      <c r="A349" t="s">
        <v>186</v>
      </c>
      <c r="B349" t="s">
        <v>1380</v>
      </c>
      <c r="C349" t="s">
        <v>1424</v>
      </c>
      <c r="D349" t="s">
        <v>132</v>
      </c>
      <c r="E349" t="s">
        <v>540</v>
      </c>
      <c r="F349" s="163" t="s">
        <v>252</v>
      </c>
      <c r="G349" t="s">
        <v>255</v>
      </c>
      <c r="H349" t="s">
        <v>465</v>
      </c>
      <c r="I349" t="s">
        <v>1155</v>
      </c>
      <c r="J349" t="s">
        <v>1154</v>
      </c>
      <c r="K349" t="s">
        <v>1278</v>
      </c>
      <c r="L349" t="s">
        <v>1156</v>
      </c>
      <c r="M349" t="s">
        <v>144</v>
      </c>
      <c r="N349" s="162">
        <v>45266</v>
      </c>
      <c r="O349" s="162">
        <v>45657</v>
      </c>
    </row>
    <row r="350" spans="1:15" x14ac:dyDescent="0.25">
      <c r="A350" t="s">
        <v>186</v>
      </c>
      <c r="B350" t="s">
        <v>1380</v>
      </c>
      <c r="C350" t="s">
        <v>1425</v>
      </c>
      <c r="D350" t="s">
        <v>132</v>
      </c>
      <c r="E350" t="s">
        <v>540</v>
      </c>
      <c r="F350" s="163" t="s">
        <v>252</v>
      </c>
      <c r="G350" t="s">
        <v>255</v>
      </c>
      <c r="H350" t="s">
        <v>465</v>
      </c>
      <c r="I350" t="s">
        <v>1155</v>
      </c>
      <c r="J350" t="s">
        <v>1154</v>
      </c>
      <c r="K350" t="s">
        <v>1278</v>
      </c>
      <c r="L350" t="s">
        <v>1156</v>
      </c>
      <c r="M350" t="s">
        <v>144</v>
      </c>
      <c r="N350" s="162">
        <v>45266</v>
      </c>
      <c r="O350" s="162">
        <v>45657</v>
      </c>
    </row>
    <row r="351" spans="1:15" x14ac:dyDescent="0.25">
      <c r="A351" t="s">
        <v>186</v>
      </c>
      <c r="B351" t="s">
        <v>1380</v>
      </c>
      <c r="C351" t="s">
        <v>1426</v>
      </c>
      <c r="D351" t="s">
        <v>132</v>
      </c>
      <c r="E351" t="s">
        <v>540</v>
      </c>
      <c r="F351" s="163" t="s">
        <v>252</v>
      </c>
      <c r="G351" t="s">
        <v>255</v>
      </c>
      <c r="H351" t="s">
        <v>465</v>
      </c>
      <c r="I351" t="s">
        <v>1155</v>
      </c>
      <c r="J351" t="s">
        <v>1154</v>
      </c>
      <c r="K351" t="s">
        <v>1278</v>
      </c>
      <c r="L351" t="s">
        <v>1156</v>
      </c>
      <c r="M351" t="s">
        <v>144</v>
      </c>
      <c r="N351" s="162">
        <v>45266</v>
      </c>
      <c r="O351" s="162">
        <v>45657</v>
      </c>
    </row>
    <row r="352" spans="1:15" x14ac:dyDescent="0.25">
      <c r="A352" t="s">
        <v>186</v>
      </c>
      <c r="B352" t="s">
        <v>1380</v>
      </c>
      <c r="C352" t="s">
        <v>1427</v>
      </c>
      <c r="D352" t="s">
        <v>132</v>
      </c>
      <c r="E352" t="s">
        <v>540</v>
      </c>
      <c r="F352" s="163" t="s">
        <v>252</v>
      </c>
      <c r="G352" t="s">
        <v>255</v>
      </c>
      <c r="H352" t="s">
        <v>465</v>
      </c>
      <c r="I352" t="s">
        <v>1155</v>
      </c>
      <c r="J352" t="s">
        <v>1154</v>
      </c>
      <c r="K352" t="s">
        <v>1278</v>
      </c>
      <c r="L352" t="s">
        <v>1156</v>
      </c>
      <c r="M352" t="s">
        <v>144</v>
      </c>
      <c r="N352" s="162">
        <v>45266</v>
      </c>
      <c r="O352" s="162">
        <v>45657</v>
      </c>
    </row>
    <row r="353" spans="1:15" x14ac:dyDescent="0.25">
      <c r="A353" t="s">
        <v>186</v>
      </c>
      <c r="B353" t="s">
        <v>1380</v>
      </c>
      <c r="C353" t="s">
        <v>1428</v>
      </c>
      <c r="D353" t="s">
        <v>132</v>
      </c>
      <c r="E353" t="s">
        <v>540</v>
      </c>
      <c r="F353" s="163" t="s">
        <v>252</v>
      </c>
      <c r="G353" t="s">
        <v>255</v>
      </c>
      <c r="H353" t="s">
        <v>465</v>
      </c>
      <c r="I353" t="s">
        <v>1155</v>
      </c>
      <c r="J353" t="s">
        <v>1154</v>
      </c>
      <c r="K353" t="s">
        <v>1278</v>
      </c>
      <c r="L353" t="s">
        <v>1156</v>
      </c>
      <c r="M353" t="s">
        <v>144</v>
      </c>
      <c r="N353" s="162">
        <v>45266</v>
      </c>
      <c r="O353" s="162">
        <v>45657</v>
      </c>
    </row>
    <row r="354" spans="1:15" x14ac:dyDescent="0.25">
      <c r="A354" t="s">
        <v>186</v>
      </c>
      <c r="B354" t="s">
        <v>1380</v>
      </c>
      <c r="C354" t="s">
        <v>1429</v>
      </c>
      <c r="D354" t="s">
        <v>132</v>
      </c>
      <c r="E354" t="s">
        <v>540</v>
      </c>
      <c r="F354" s="163" t="s">
        <v>252</v>
      </c>
      <c r="G354" t="s">
        <v>255</v>
      </c>
      <c r="H354" t="s">
        <v>465</v>
      </c>
      <c r="I354" t="s">
        <v>1155</v>
      </c>
      <c r="J354" t="s">
        <v>1154</v>
      </c>
      <c r="K354" t="s">
        <v>1278</v>
      </c>
      <c r="L354" t="s">
        <v>1156</v>
      </c>
      <c r="M354" t="s">
        <v>144</v>
      </c>
      <c r="N354" s="162">
        <v>45266</v>
      </c>
      <c r="O354" s="162">
        <v>45657</v>
      </c>
    </row>
    <row r="355" spans="1:15" x14ac:dyDescent="0.25">
      <c r="A355" t="s">
        <v>186</v>
      </c>
      <c r="B355" t="s">
        <v>1380</v>
      </c>
      <c r="C355" t="s">
        <v>1430</v>
      </c>
      <c r="D355" t="s">
        <v>132</v>
      </c>
      <c r="E355" t="s">
        <v>540</v>
      </c>
      <c r="F355" s="163" t="s">
        <v>252</v>
      </c>
      <c r="G355" t="s">
        <v>255</v>
      </c>
      <c r="H355" t="s">
        <v>465</v>
      </c>
      <c r="I355" t="s">
        <v>1155</v>
      </c>
      <c r="J355" t="s">
        <v>1154</v>
      </c>
      <c r="K355" t="s">
        <v>1278</v>
      </c>
      <c r="L355" t="s">
        <v>1156</v>
      </c>
      <c r="M355" t="s">
        <v>144</v>
      </c>
      <c r="N355" s="162">
        <v>45266</v>
      </c>
      <c r="O355" s="162">
        <v>45657</v>
      </c>
    </row>
    <row r="356" spans="1:15" x14ac:dyDescent="0.25">
      <c r="A356" t="s">
        <v>186</v>
      </c>
      <c r="B356" t="s">
        <v>1380</v>
      </c>
      <c r="C356" t="s">
        <v>1431</v>
      </c>
      <c r="D356" t="s">
        <v>132</v>
      </c>
      <c r="E356" t="s">
        <v>540</v>
      </c>
      <c r="F356" s="163" t="s">
        <v>252</v>
      </c>
      <c r="G356" t="s">
        <v>255</v>
      </c>
      <c r="H356" t="s">
        <v>465</v>
      </c>
      <c r="I356" t="s">
        <v>1155</v>
      </c>
      <c r="J356" t="s">
        <v>1154</v>
      </c>
      <c r="K356" t="s">
        <v>1278</v>
      </c>
      <c r="L356" t="s">
        <v>1156</v>
      </c>
      <c r="M356" t="s">
        <v>144</v>
      </c>
      <c r="N356" s="162">
        <v>45266</v>
      </c>
      <c r="O356" s="162">
        <v>45657</v>
      </c>
    </row>
    <row r="357" spans="1:15" x14ac:dyDescent="0.25">
      <c r="A357" t="s">
        <v>186</v>
      </c>
      <c r="B357" t="s">
        <v>1380</v>
      </c>
      <c r="C357" t="s">
        <v>1432</v>
      </c>
      <c r="D357" t="s">
        <v>132</v>
      </c>
      <c r="E357" t="s">
        <v>540</v>
      </c>
      <c r="F357" s="163" t="s">
        <v>252</v>
      </c>
      <c r="G357" t="s">
        <v>255</v>
      </c>
      <c r="H357" t="s">
        <v>465</v>
      </c>
      <c r="I357" t="s">
        <v>1155</v>
      </c>
      <c r="J357" t="s">
        <v>1154</v>
      </c>
      <c r="K357" t="s">
        <v>1278</v>
      </c>
      <c r="L357" t="s">
        <v>1156</v>
      </c>
      <c r="M357" t="s">
        <v>144</v>
      </c>
      <c r="N357" s="162">
        <v>45266</v>
      </c>
      <c r="O357" s="162">
        <v>45657</v>
      </c>
    </row>
    <row r="358" spans="1:15" x14ac:dyDescent="0.25">
      <c r="A358" t="s">
        <v>186</v>
      </c>
      <c r="B358" t="s">
        <v>1380</v>
      </c>
      <c r="C358" t="s">
        <v>1433</v>
      </c>
      <c r="D358" t="s">
        <v>132</v>
      </c>
      <c r="E358" t="s">
        <v>540</v>
      </c>
      <c r="F358" s="163" t="s">
        <v>252</v>
      </c>
      <c r="G358" t="s">
        <v>255</v>
      </c>
      <c r="H358" t="s">
        <v>465</v>
      </c>
      <c r="I358" t="s">
        <v>1155</v>
      </c>
      <c r="J358" t="s">
        <v>1154</v>
      </c>
      <c r="K358" t="s">
        <v>1278</v>
      </c>
      <c r="L358" t="s">
        <v>1156</v>
      </c>
      <c r="M358" t="s">
        <v>144</v>
      </c>
      <c r="N358" s="162">
        <v>45266</v>
      </c>
      <c r="O358" s="162">
        <v>45657</v>
      </c>
    </row>
    <row r="359" spans="1:15" x14ac:dyDescent="0.25">
      <c r="A359" t="s">
        <v>186</v>
      </c>
      <c r="B359" t="s">
        <v>1380</v>
      </c>
      <c r="C359" t="s">
        <v>1434</v>
      </c>
      <c r="D359" t="s">
        <v>132</v>
      </c>
      <c r="E359" t="s">
        <v>540</v>
      </c>
      <c r="F359" s="163" t="s">
        <v>252</v>
      </c>
      <c r="G359" t="s">
        <v>255</v>
      </c>
      <c r="H359" t="s">
        <v>465</v>
      </c>
      <c r="I359" t="s">
        <v>1155</v>
      </c>
      <c r="J359" t="s">
        <v>1154</v>
      </c>
      <c r="K359" t="s">
        <v>1278</v>
      </c>
      <c r="L359" t="s">
        <v>1156</v>
      </c>
      <c r="M359" t="s">
        <v>144</v>
      </c>
      <c r="N359" s="162">
        <v>45266</v>
      </c>
      <c r="O359" s="162">
        <v>45657</v>
      </c>
    </row>
    <row r="360" spans="1:15" x14ac:dyDescent="0.25">
      <c r="A360" t="s">
        <v>186</v>
      </c>
      <c r="B360" t="s">
        <v>1380</v>
      </c>
      <c r="C360" t="s">
        <v>1435</v>
      </c>
      <c r="D360" t="s">
        <v>132</v>
      </c>
      <c r="E360" t="s">
        <v>540</v>
      </c>
      <c r="F360" s="163" t="s">
        <v>252</v>
      </c>
      <c r="G360" t="s">
        <v>255</v>
      </c>
      <c r="H360" t="s">
        <v>465</v>
      </c>
      <c r="I360" t="s">
        <v>1155</v>
      </c>
      <c r="J360" t="s">
        <v>1154</v>
      </c>
      <c r="K360" t="s">
        <v>1278</v>
      </c>
      <c r="L360" t="s">
        <v>1156</v>
      </c>
      <c r="M360" t="s">
        <v>144</v>
      </c>
      <c r="N360" s="162">
        <v>45266</v>
      </c>
      <c r="O360" s="162">
        <v>45657</v>
      </c>
    </row>
    <row r="361" spans="1:15" x14ac:dyDescent="0.25">
      <c r="A361" t="s">
        <v>186</v>
      </c>
      <c r="B361" t="s">
        <v>1380</v>
      </c>
      <c r="C361" t="s">
        <v>1436</v>
      </c>
      <c r="D361" t="s">
        <v>132</v>
      </c>
      <c r="E361" t="s">
        <v>540</v>
      </c>
      <c r="F361" s="163" t="s">
        <v>252</v>
      </c>
      <c r="G361" t="s">
        <v>255</v>
      </c>
      <c r="H361" t="s">
        <v>465</v>
      </c>
      <c r="I361" t="s">
        <v>1155</v>
      </c>
      <c r="J361" t="s">
        <v>1154</v>
      </c>
      <c r="K361" t="s">
        <v>1278</v>
      </c>
      <c r="L361" t="s">
        <v>1156</v>
      </c>
      <c r="M361" t="s">
        <v>144</v>
      </c>
      <c r="N361" s="162">
        <v>45266</v>
      </c>
      <c r="O361" s="162">
        <v>45657</v>
      </c>
    </row>
    <row r="362" spans="1:15" x14ac:dyDescent="0.25">
      <c r="A362" t="s">
        <v>186</v>
      </c>
      <c r="B362" t="s">
        <v>1380</v>
      </c>
      <c r="C362" t="s">
        <v>1437</v>
      </c>
      <c r="D362" t="s">
        <v>132</v>
      </c>
      <c r="E362" t="s">
        <v>540</v>
      </c>
      <c r="F362" s="163" t="s">
        <v>252</v>
      </c>
      <c r="G362" t="s">
        <v>255</v>
      </c>
      <c r="H362" t="s">
        <v>465</v>
      </c>
      <c r="I362" t="s">
        <v>1155</v>
      </c>
      <c r="J362" t="s">
        <v>1154</v>
      </c>
      <c r="K362" t="s">
        <v>1278</v>
      </c>
      <c r="L362" t="s">
        <v>1156</v>
      </c>
      <c r="M362" t="s">
        <v>144</v>
      </c>
      <c r="N362" s="162">
        <v>45266</v>
      </c>
      <c r="O362" s="162">
        <v>45657</v>
      </c>
    </row>
    <row r="363" spans="1:15" x14ac:dyDescent="0.25">
      <c r="A363" t="s">
        <v>186</v>
      </c>
      <c r="B363" t="s">
        <v>1380</v>
      </c>
      <c r="C363" t="s">
        <v>1438</v>
      </c>
      <c r="D363" t="s">
        <v>132</v>
      </c>
      <c r="E363" t="s">
        <v>540</v>
      </c>
      <c r="F363" s="163" t="s">
        <v>252</v>
      </c>
      <c r="G363" t="s">
        <v>255</v>
      </c>
      <c r="H363" t="s">
        <v>465</v>
      </c>
      <c r="I363" t="s">
        <v>1155</v>
      </c>
      <c r="J363" t="s">
        <v>1154</v>
      </c>
      <c r="K363" t="s">
        <v>1278</v>
      </c>
      <c r="L363" t="s">
        <v>1156</v>
      </c>
      <c r="M363" t="s">
        <v>144</v>
      </c>
      <c r="N363" s="162">
        <v>45266</v>
      </c>
      <c r="O363" s="162">
        <v>45657</v>
      </c>
    </row>
    <row r="364" spans="1:15" x14ac:dyDescent="0.25">
      <c r="A364" t="s">
        <v>186</v>
      </c>
      <c r="B364" t="s">
        <v>1380</v>
      </c>
      <c r="C364" t="s">
        <v>1439</v>
      </c>
      <c r="D364" t="s">
        <v>132</v>
      </c>
      <c r="E364" t="s">
        <v>540</v>
      </c>
      <c r="F364" s="163" t="s">
        <v>252</v>
      </c>
      <c r="G364" t="s">
        <v>255</v>
      </c>
      <c r="H364" t="s">
        <v>465</v>
      </c>
      <c r="I364" t="s">
        <v>1155</v>
      </c>
      <c r="J364" t="s">
        <v>1154</v>
      </c>
      <c r="K364" t="s">
        <v>1278</v>
      </c>
      <c r="L364" t="s">
        <v>1156</v>
      </c>
      <c r="M364" t="s">
        <v>144</v>
      </c>
      <c r="N364" s="162">
        <v>45266</v>
      </c>
      <c r="O364" s="162">
        <v>45657</v>
      </c>
    </row>
    <row r="365" spans="1:15" x14ac:dyDescent="0.25">
      <c r="A365" t="s">
        <v>186</v>
      </c>
      <c r="B365" t="s">
        <v>1380</v>
      </c>
      <c r="C365" t="s">
        <v>1440</v>
      </c>
      <c r="D365" t="s">
        <v>132</v>
      </c>
      <c r="E365" t="s">
        <v>540</v>
      </c>
      <c r="F365" s="163" t="s">
        <v>252</v>
      </c>
      <c r="G365" t="s">
        <v>255</v>
      </c>
      <c r="H365" t="s">
        <v>465</v>
      </c>
      <c r="I365" t="s">
        <v>1155</v>
      </c>
      <c r="J365" t="s">
        <v>1154</v>
      </c>
      <c r="K365" t="s">
        <v>1278</v>
      </c>
      <c r="L365" t="s">
        <v>1156</v>
      </c>
      <c r="M365" t="s">
        <v>144</v>
      </c>
      <c r="N365" s="162">
        <v>45266</v>
      </c>
      <c r="O365" s="162">
        <v>45657</v>
      </c>
    </row>
    <row r="366" spans="1:15" x14ac:dyDescent="0.25">
      <c r="A366" t="s">
        <v>186</v>
      </c>
      <c r="B366" t="s">
        <v>1380</v>
      </c>
      <c r="C366" t="s">
        <v>1441</v>
      </c>
      <c r="D366" t="s">
        <v>132</v>
      </c>
      <c r="E366" t="s">
        <v>540</v>
      </c>
      <c r="F366" s="163" t="s">
        <v>252</v>
      </c>
      <c r="G366" t="s">
        <v>255</v>
      </c>
      <c r="H366" t="s">
        <v>465</v>
      </c>
      <c r="I366" t="s">
        <v>1155</v>
      </c>
      <c r="J366" t="s">
        <v>1154</v>
      </c>
      <c r="K366" t="s">
        <v>1278</v>
      </c>
      <c r="L366" t="s">
        <v>1156</v>
      </c>
      <c r="M366" t="s">
        <v>144</v>
      </c>
      <c r="N366" s="162">
        <v>45266</v>
      </c>
      <c r="O366" s="162">
        <v>45657</v>
      </c>
    </row>
    <row r="367" spans="1:15" x14ac:dyDescent="0.25">
      <c r="A367" t="s">
        <v>186</v>
      </c>
      <c r="B367" t="s">
        <v>1380</v>
      </c>
      <c r="C367" t="s">
        <v>1442</v>
      </c>
      <c r="D367" t="s">
        <v>132</v>
      </c>
      <c r="E367" t="s">
        <v>540</v>
      </c>
      <c r="F367" s="163" t="s">
        <v>252</v>
      </c>
      <c r="G367" t="s">
        <v>255</v>
      </c>
      <c r="H367" t="s">
        <v>465</v>
      </c>
      <c r="I367" t="s">
        <v>1155</v>
      </c>
      <c r="J367" t="s">
        <v>1154</v>
      </c>
      <c r="K367" t="s">
        <v>1278</v>
      </c>
      <c r="L367" t="s">
        <v>1156</v>
      </c>
      <c r="M367" t="s">
        <v>144</v>
      </c>
      <c r="N367" s="162">
        <v>45266</v>
      </c>
      <c r="O367" s="162">
        <v>45657</v>
      </c>
    </row>
    <row r="368" spans="1:15" x14ac:dyDescent="0.25">
      <c r="A368" t="s">
        <v>186</v>
      </c>
      <c r="B368" t="s">
        <v>1380</v>
      </c>
      <c r="C368" t="s">
        <v>1443</v>
      </c>
      <c r="D368" t="s">
        <v>132</v>
      </c>
      <c r="E368" t="s">
        <v>540</v>
      </c>
      <c r="F368" s="163" t="s">
        <v>252</v>
      </c>
      <c r="G368" t="s">
        <v>255</v>
      </c>
      <c r="H368" t="s">
        <v>465</v>
      </c>
      <c r="I368" t="s">
        <v>1155</v>
      </c>
      <c r="J368" t="s">
        <v>1154</v>
      </c>
      <c r="K368" t="s">
        <v>1278</v>
      </c>
      <c r="L368" t="s">
        <v>1156</v>
      </c>
      <c r="M368" t="s">
        <v>144</v>
      </c>
      <c r="N368" s="162">
        <v>45266</v>
      </c>
      <c r="O368" s="162">
        <v>45657</v>
      </c>
    </row>
    <row r="369" spans="1:15" x14ac:dyDescent="0.25">
      <c r="A369" t="s">
        <v>186</v>
      </c>
      <c r="B369" t="s">
        <v>1380</v>
      </c>
      <c r="C369" t="s">
        <v>1444</v>
      </c>
      <c r="D369" t="s">
        <v>132</v>
      </c>
      <c r="E369" t="s">
        <v>540</v>
      </c>
      <c r="F369" s="163" t="s">
        <v>252</v>
      </c>
      <c r="G369" t="s">
        <v>255</v>
      </c>
      <c r="H369" t="s">
        <v>465</v>
      </c>
      <c r="I369" t="s">
        <v>1155</v>
      </c>
      <c r="J369" t="s">
        <v>1154</v>
      </c>
      <c r="K369" t="s">
        <v>1278</v>
      </c>
      <c r="L369" t="s">
        <v>1156</v>
      </c>
      <c r="M369" t="s">
        <v>144</v>
      </c>
      <c r="N369" s="162">
        <v>45266</v>
      </c>
      <c r="O369" s="162">
        <v>45657</v>
      </c>
    </row>
    <row r="370" spans="1:15" x14ac:dyDescent="0.25">
      <c r="A370" t="s">
        <v>186</v>
      </c>
      <c r="B370" t="s">
        <v>1380</v>
      </c>
      <c r="C370" t="s">
        <v>1445</v>
      </c>
      <c r="D370" t="s">
        <v>132</v>
      </c>
      <c r="E370" t="s">
        <v>540</v>
      </c>
      <c r="F370" s="163" t="s">
        <v>252</v>
      </c>
      <c r="G370" t="s">
        <v>255</v>
      </c>
      <c r="H370" t="s">
        <v>465</v>
      </c>
      <c r="I370" t="s">
        <v>1155</v>
      </c>
      <c r="J370" t="s">
        <v>1154</v>
      </c>
      <c r="K370" t="s">
        <v>1278</v>
      </c>
      <c r="L370" t="s">
        <v>1156</v>
      </c>
      <c r="M370" t="s">
        <v>144</v>
      </c>
      <c r="N370" s="162">
        <v>45266</v>
      </c>
      <c r="O370" s="162">
        <v>45657</v>
      </c>
    </row>
    <row r="371" spans="1:15" x14ac:dyDescent="0.25">
      <c r="A371" t="s">
        <v>186</v>
      </c>
      <c r="B371" t="s">
        <v>1380</v>
      </c>
      <c r="C371" t="s">
        <v>1446</v>
      </c>
      <c r="D371" t="s">
        <v>132</v>
      </c>
      <c r="E371" t="s">
        <v>540</v>
      </c>
      <c r="F371" s="163" t="s">
        <v>252</v>
      </c>
      <c r="G371" t="s">
        <v>255</v>
      </c>
      <c r="H371" t="s">
        <v>465</v>
      </c>
      <c r="I371" t="s">
        <v>1155</v>
      </c>
      <c r="J371" t="s">
        <v>1154</v>
      </c>
      <c r="K371" t="s">
        <v>1278</v>
      </c>
      <c r="L371" t="s">
        <v>1156</v>
      </c>
      <c r="M371" t="s">
        <v>144</v>
      </c>
      <c r="N371" s="162">
        <v>45266</v>
      </c>
      <c r="O371" s="162">
        <v>45657</v>
      </c>
    </row>
    <row r="372" spans="1:15" x14ac:dyDescent="0.25">
      <c r="A372" t="s">
        <v>186</v>
      </c>
      <c r="B372" t="s">
        <v>1380</v>
      </c>
      <c r="C372" t="s">
        <v>1447</v>
      </c>
      <c r="D372" t="s">
        <v>132</v>
      </c>
      <c r="E372" t="s">
        <v>540</v>
      </c>
      <c r="F372" s="163" t="s">
        <v>252</v>
      </c>
      <c r="G372" t="s">
        <v>255</v>
      </c>
      <c r="H372" t="s">
        <v>465</v>
      </c>
      <c r="I372" t="s">
        <v>1155</v>
      </c>
      <c r="J372" t="s">
        <v>1154</v>
      </c>
      <c r="K372" t="s">
        <v>1278</v>
      </c>
      <c r="L372" t="s">
        <v>1156</v>
      </c>
      <c r="M372" t="s">
        <v>144</v>
      </c>
      <c r="N372" s="162">
        <v>45266</v>
      </c>
      <c r="O372" s="162">
        <v>45657</v>
      </c>
    </row>
    <row r="373" spans="1:15" x14ac:dyDescent="0.25">
      <c r="A373" t="s">
        <v>186</v>
      </c>
      <c r="B373" t="s">
        <v>1380</v>
      </c>
      <c r="C373" t="s">
        <v>1448</v>
      </c>
      <c r="D373" t="s">
        <v>132</v>
      </c>
      <c r="E373" t="s">
        <v>540</v>
      </c>
      <c r="F373" s="163" t="s">
        <v>252</v>
      </c>
      <c r="G373" t="s">
        <v>255</v>
      </c>
      <c r="H373" t="s">
        <v>465</v>
      </c>
      <c r="I373" t="s">
        <v>1155</v>
      </c>
      <c r="J373" t="s">
        <v>1154</v>
      </c>
      <c r="K373" t="s">
        <v>1278</v>
      </c>
      <c r="L373" t="s">
        <v>1156</v>
      </c>
      <c r="M373" t="s">
        <v>144</v>
      </c>
      <c r="N373" s="162">
        <v>45266</v>
      </c>
      <c r="O373" s="162">
        <v>45657</v>
      </c>
    </row>
    <row r="374" spans="1:15" x14ac:dyDescent="0.25">
      <c r="A374" t="s">
        <v>186</v>
      </c>
      <c r="B374" t="s">
        <v>1380</v>
      </c>
      <c r="C374" t="s">
        <v>1449</v>
      </c>
      <c r="D374" t="s">
        <v>132</v>
      </c>
      <c r="E374" t="s">
        <v>540</v>
      </c>
      <c r="F374" s="163" t="s">
        <v>252</v>
      </c>
      <c r="G374" t="s">
        <v>255</v>
      </c>
      <c r="H374" t="s">
        <v>465</v>
      </c>
      <c r="I374" t="s">
        <v>1155</v>
      </c>
      <c r="J374" t="s">
        <v>1154</v>
      </c>
      <c r="K374" t="s">
        <v>1278</v>
      </c>
      <c r="L374" t="s">
        <v>1156</v>
      </c>
      <c r="M374" t="s">
        <v>144</v>
      </c>
      <c r="N374" s="162">
        <v>45266</v>
      </c>
      <c r="O374" s="162">
        <v>45657</v>
      </c>
    </row>
    <row r="375" spans="1:15" x14ac:dyDescent="0.25">
      <c r="A375" t="s">
        <v>186</v>
      </c>
      <c r="B375" t="s">
        <v>1380</v>
      </c>
      <c r="C375" t="s">
        <v>1450</v>
      </c>
      <c r="D375" t="s">
        <v>132</v>
      </c>
      <c r="E375" t="s">
        <v>540</v>
      </c>
      <c r="F375" s="163" t="s">
        <v>252</v>
      </c>
      <c r="G375" t="s">
        <v>255</v>
      </c>
      <c r="H375" t="s">
        <v>465</v>
      </c>
      <c r="I375" t="s">
        <v>1155</v>
      </c>
      <c r="J375" t="s">
        <v>1154</v>
      </c>
      <c r="K375" t="s">
        <v>1278</v>
      </c>
      <c r="L375" t="s">
        <v>1156</v>
      </c>
      <c r="M375" t="s">
        <v>144</v>
      </c>
      <c r="N375" s="162">
        <v>45266</v>
      </c>
      <c r="O375" s="162">
        <v>45657</v>
      </c>
    </row>
    <row r="376" spans="1:15" x14ac:dyDescent="0.25">
      <c r="A376" t="s">
        <v>186</v>
      </c>
      <c r="B376" t="s">
        <v>1380</v>
      </c>
      <c r="C376" t="s">
        <v>1451</v>
      </c>
      <c r="D376" t="s">
        <v>132</v>
      </c>
      <c r="E376" t="s">
        <v>540</v>
      </c>
      <c r="F376" s="163" t="s">
        <v>252</v>
      </c>
      <c r="G376" t="s">
        <v>255</v>
      </c>
      <c r="H376" t="s">
        <v>465</v>
      </c>
      <c r="I376" t="s">
        <v>1155</v>
      </c>
      <c r="J376" t="s">
        <v>1154</v>
      </c>
      <c r="K376" t="s">
        <v>1278</v>
      </c>
      <c r="L376" t="s">
        <v>1156</v>
      </c>
      <c r="M376" t="s">
        <v>144</v>
      </c>
      <c r="N376" s="162">
        <v>45266</v>
      </c>
      <c r="O376" s="162">
        <v>45657</v>
      </c>
    </row>
    <row r="377" spans="1:15" x14ac:dyDescent="0.25">
      <c r="A377" t="s">
        <v>186</v>
      </c>
      <c r="B377" t="s">
        <v>1380</v>
      </c>
      <c r="C377" t="s">
        <v>1452</v>
      </c>
      <c r="D377" t="s">
        <v>132</v>
      </c>
      <c r="E377" t="s">
        <v>540</v>
      </c>
      <c r="F377" s="163" t="s">
        <v>252</v>
      </c>
      <c r="G377" t="s">
        <v>255</v>
      </c>
      <c r="H377" t="s">
        <v>465</v>
      </c>
      <c r="I377" t="s">
        <v>1155</v>
      </c>
      <c r="J377" t="s">
        <v>1154</v>
      </c>
      <c r="K377" t="s">
        <v>1278</v>
      </c>
      <c r="L377" t="s">
        <v>1156</v>
      </c>
      <c r="M377" t="s">
        <v>144</v>
      </c>
      <c r="N377" s="162">
        <v>45266</v>
      </c>
      <c r="O377" s="162">
        <v>45657</v>
      </c>
    </row>
    <row r="378" spans="1:15" x14ac:dyDescent="0.25">
      <c r="A378" t="s">
        <v>186</v>
      </c>
      <c r="B378" t="s">
        <v>1380</v>
      </c>
      <c r="C378" t="s">
        <v>1453</v>
      </c>
      <c r="D378" t="s">
        <v>132</v>
      </c>
      <c r="E378" t="s">
        <v>540</v>
      </c>
      <c r="F378" s="163" t="s">
        <v>252</v>
      </c>
      <c r="G378" t="s">
        <v>255</v>
      </c>
      <c r="H378" t="s">
        <v>465</v>
      </c>
      <c r="I378" t="s">
        <v>1155</v>
      </c>
      <c r="J378" t="s">
        <v>1154</v>
      </c>
      <c r="K378" t="s">
        <v>1278</v>
      </c>
      <c r="L378" t="s">
        <v>1156</v>
      </c>
      <c r="M378" t="s">
        <v>144</v>
      </c>
      <c r="N378" s="162">
        <v>45266</v>
      </c>
      <c r="O378" s="162">
        <v>45657</v>
      </c>
    </row>
    <row r="379" spans="1:15" x14ac:dyDescent="0.25">
      <c r="A379" t="s">
        <v>186</v>
      </c>
      <c r="B379" t="s">
        <v>1380</v>
      </c>
      <c r="C379" t="s">
        <v>1454</v>
      </c>
      <c r="D379" t="s">
        <v>132</v>
      </c>
      <c r="E379" t="s">
        <v>540</v>
      </c>
      <c r="F379" s="163" t="s">
        <v>252</v>
      </c>
      <c r="G379" t="s">
        <v>255</v>
      </c>
      <c r="H379" t="s">
        <v>465</v>
      </c>
      <c r="I379" t="s">
        <v>1155</v>
      </c>
      <c r="J379" t="s">
        <v>1154</v>
      </c>
      <c r="K379" t="s">
        <v>1278</v>
      </c>
      <c r="L379" t="s">
        <v>1156</v>
      </c>
      <c r="M379" t="s">
        <v>144</v>
      </c>
      <c r="N379" s="162">
        <v>45266</v>
      </c>
      <c r="O379" s="162">
        <v>45657</v>
      </c>
    </row>
    <row r="380" spans="1:15" x14ac:dyDescent="0.25">
      <c r="A380" t="s">
        <v>186</v>
      </c>
      <c r="B380" t="s">
        <v>1380</v>
      </c>
      <c r="C380" t="s">
        <v>1455</v>
      </c>
      <c r="D380" t="s">
        <v>132</v>
      </c>
      <c r="E380" t="s">
        <v>540</v>
      </c>
      <c r="F380" s="163" t="s">
        <v>252</v>
      </c>
      <c r="G380" t="s">
        <v>255</v>
      </c>
      <c r="H380" t="s">
        <v>465</v>
      </c>
      <c r="I380" t="s">
        <v>1155</v>
      </c>
      <c r="J380" t="s">
        <v>1154</v>
      </c>
      <c r="K380" t="s">
        <v>1278</v>
      </c>
      <c r="L380" t="s">
        <v>1156</v>
      </c>
      <c r="M380" t="s">
        <v>144</v>
      </c>
      <c r="N380" s="162">
        <v>45266</v>
      </c>
      <c r="O380" s="162">
        <v>45657</v>
      </c>
    </row>
    <row r="381" spans="1:15" x14ac:dyDescent="0.25">
      <c r="A381" t="s">
        <v>186</v>
      </c>
      <c r="B381" t="s">
        <v>1456</v>
      </c>
      <c r="C381" t="s">
        <v>1457</v>
      </c>
      <c r="D381" t="s">
        <v>132</v>
      </c>
      <c r="E381" t="s">
        <v>540</v>
      </c>
      <c r="F381" s="163" t="s">
        <v>252</v>
      </c>
      <c r="G381" t="s">
        <v>255</v>
      </c>
      <c r="H381" t="s">
        <v>465</v>
      </c>
      <c r="I381" t="s">
        <v>1155</v>
      </c>
      <c r="J381" t="s">
        <v>1154</v>
      </c>
      <c r="K381" t="s">
        <v>1278</v>
      </c>
      <c r="L381" t="s">
        <v>1156</v>
      </c>
      <c r="M381" t="s">
        <v>144</v>
      </c>
      <c r="N381" s="162">
        <v>45266</v>
      </c>
      <c r="O381" s="162">
        <v>45657</v>
      </c>
    </row>
    <row r="382" spans="1:15" x14ac:dyDescent="0.25">
      <c r="A382" t="s">
        <v>186</v>
      </c>
      <c r="B382" t="s">
        <v>832</v>
      </c>
      <c r="C382" t="s">
        <v>1458</v>
      </c>
      <c r="D382" t="s">
        <v>132</v>
      </c>
      <c r="E382" t="s">
        <v>540</v>
      </c>
      <c r="F382" s="163" t="s">
        <v>252</v>
      </c>
      <c r="G382" t="s">
        <v>255</v>
      </c>
      <c r="H382" t="s">
        <v>465</v>
      </c>
      <c r="I382" t="s">
        <v>1155</v>
      </c>
      <c r="J382" t="s">
        <v>1154</v>
      </c>
      <c r="K382" t="s">
        <v>1278</v>
      </c>
      <c r="L382" t="s">
        <v>1156</v>
      </c>
      <c r="M382" t="s">
        <v>144</v>
      </c>
      <c r="N382" s="162">
        <v>45266</v>
      </c>
      <c r="O382" s="162">
        <v>45657</v>
      </c>
    </row>
    <row r="383" spans="1:15" x14ac:dyDescent="0.25">
      <c r="A383" t="s">
        <v>186</v>
      </c>
      <c r="B383" t="s">
        <v>1459</v>
      </c>
      <c r="C383" t="s">
        <v>1460</v>
      </c>
      <c r="D383" t="s">
        <v>132</v>
      </c>
      <c r="E383" t="s">
        <v>540</v>
      </c>
      <c r="F383" s="163" t="s">
        <v>252</v>
      </c>
      <c r="G383" t="s">
        <v>255</v>
      </c>
      <c r="H383" t="s">
        <v>465</v>
      </c>
      <c r="I383" t="s">
        <v>1155</v>
      </c>
      <c r="J383" t="s">
        <v>1154</v>
      </c>
      <c r="K383" t="s">
        <v>1278</v>
      </c>
      <c r="L383" t="s">
        <v>1156</v>
      </c>
      <c r="M383" t="s">
        <v>144</v>
      </c>
      <c r="N383" s="162">
        <v>45266</v>
      </c>
      <c r="O383" s="162">
        <v>45657</v>
      </c>
    </row>
    <row r="384" spans="1:15" x14ac:dyDescent="0.25">
      <c r="A384" t="s">
        <v>186</v>
      </c>
      <c r="B384" t="s">
        <v>1461</v>
      </c>
      <c r="C384" t="s">
        <v>1462</v>
      </c>
      <c r="D384" t="s">
        <v>132</v>
      </c>
      <c r="E384" t="s">
        <v>540</v>
      </c>
      <c r="F384" s="163" t="s">
        <v>252</v>
      </c>
      <c r="G384" t="s">
        <v>255</v>
      </c>
      <c r="H384" t="s">
        <v>465</v>
      </c>
      <c r="I384" t="s">
        <v>1155</v>
      </c>
      <c r="J384" t="s">
        <v>1154</v>
      </c>
      <c r="K384" t="s">
        <v>1278</v>
      </c>
      <c r="L384" t="s">
        <v>1156</v>
      </c>
      <c r="M384" t="s">
        <v>144</v>
      </c>
      <c r="N384" s="162">
        <v>45266</v>
      </c>
      <c r="O384" s="162">
        <v>45657</v>
      </c>
    </row>
    <row r="385" spans="1:15" x14ac:dyDescent="0.25">
      <c r="A385" t="s">
        <v>186</v>
      </c>
      <c r="B385" t="s">
        <v>889</v>
      </c>
      <c r="C385" t="s">
        <v>1463</v>
      </c>
      <c r="D385" t="s">
        <v>132</v>
      </c>
      <c r="E385" t="s">
        <v>540</v>
      </c>
      <c r="F385" s="163" t="s">
        <v>252</v>
      </c>
      <c r="G385" t="s">
        <v>255</v>
      </c>
      <c r="H385" t="s">
        <v>465</v>
      </c>
      <c r="I385" t="s">
        <v>1155</v>
      </c>
      <c r="J385" t="s">
        <v>1154</v>
      </c>
      <c r="K385" t="s">
        <v>1278</v>
      </c>
      <c r="L385" t="s">
        <v>1156</v>
      </c>
      <c r="M385" t="s">
        <v>144</v>
      </c>
      <c r="N385" s="162">
        <v>45266</v>
      </c>
      <c r="O385" s="162">
        <v>45657</v>
      </c>
    </row>
    <row r="386" spans="1:15" x14ac:dyDescent="0.25">
      <c r="A386" t="s">
        <v>186</v>
      </c>
      <c r="B386" t="s">
        <v>889</v>
      </c>
      <c r="C386" t="s">
        <v>1464</v>
      </c>
      <c r="D386" t="s">
        <v>132</v>
      </c>
      <c r="E386" t="s">
        <v>540</v>
      </c>
      <c r="F386" s="163" t="s">
        <v>252</v>
      </c>
      <c r="G386" t="s">
        <v>255</v>
      </c>
      <c r="H386" t="s">
        <v>465</v>
      </c>
      <c r="I386" t="s">
        <v>1155</v>
      </c>
      <c r="J386" t="s">
        <v>1154</v>
      </c>
      <c r="K386" t="s">
        <v>1278</v>
      </c>
      <c r="L386" t="s">
        <v>1156</v>
      </c>
      <c r="M386" t="s">
        <v>144</v>
      </c>
      <c r="N386" s="162">
        <v>45266</v>
      </c>
      <c r="O386" s="162">
        <v>45657</v>
      </c>
    </row>
    <row r="387" spans="1:15" x14ac:dyDescent="0.25">
      <c r="A387" t="s">
        <v>186</v>
      </c>
      <c r="B387" t="s">
        <v>889</v>
      </c>
      <c r="C387" t="s">
        <v>1465</v>
      </c>
      <c r="D387" t="s">
        <v>132</v>
      </c>
      <c r="E387" t="s">
        <v>540</v>
      </c>
      <c r="F387" s="163" t="s">
        <v>252</v>
      </c>
      <c r="G387" t="s">
        <v>255</v>
      </c>
      <c r="H387" t="s">
        <v>465</v>
      </c>
      <c r="I387" t="s">
        <v>1155</v>
      </c>
      <c r="J387" t="s">
        <v>1154</v>
      </c>
      <c r="K387" t="s">
        <v>1278</v>
      </c>
      <c r="L387" t="s">
        <v>1156</v>
      </c>
      <c r="M387" t="s">
        <v>144</v>
      </c>
      <c r="N387" s="162">
        <v>45266</v>
      </c>
      <c r="O387" s="162">
        <v>45657</v>
      </c>
    </row>
    <row r="388" spans="1:15" x14ac:dyDescent="0.25">
      <c r="A388" t="s">
        <v>186</v>
      </c>
      <c r="B388" t="s">
        <v>889</v>
      </c>
      <c r="C388" t="s">
        <v>1466</v>
      </c>
      <c r="D388" t="s">
        <v>132</v>
      </c>
      <c r="E388" t="s">
        <v>540</v>
      </c>
      <c r="F388" s="163" t="s">
        <v>252</v>
      </c>
      <c r="G388" t="s">
        <v>255</v>
      </c>
      <c r="H388" t="s">
        <v>465</v>
      </c>
      <c r="I388" t="s">
        <v>1155</v>
      </c>
      <c r="J388" t="s">
        <v>1154</v>
      </c>
      <c r="K388" t="s">
        <v>1278</v>
      </c>
      <c r="L388" t="s">
        <v>1156</v>
      </c>
      <c r="M388" t="s">
        <v>144</v>
      </c>
      <c r="N388" s="162">
        <v>45266</v>
      </c>
      <c r="O388" s="162">
        <v>45657</v>
      </c>
    </row>
    <row r="389" spans="1:15" x14ac:dyDescent="0.25">
      <c r="A389" t="s">
        <v>186</v>
      </c>
      <c r="B389" t="s">
        <v>889</v>
      </c>
      <c r="C389" t="s">
        <v>1467</v>
      </c>
      <c r="D389" t="s">
        <v>132</v>
      </c>
      <c r="E389" t="s">
        <v>540</v>
      </c>
      <c r="F389" s="163" t="s">
        <v>252</v>
      </c>
      <c r="G389" t="s">
        <v>255</v>
      </c>
      <c r="H389" t="s">
        <v>465</v>
      </c>
      <c r="I389" t="s">
        <v>1155</v>
      </c>
      <c r="J389" t="s">
        <v>1154</v>
      </c>
      <c r="K389" t="s">
        <v>1278</v>
      </c>
      <c r="L389" t="s">
        <v>1156</v>
      </c>
      <c r="M389" t="s">
        <v>144</v>
      </c>
      <c r="N389" s="162">
        <v>45266</v>
      </c>
      <c r="O389" s="162">
        <v>45657</v>
      </c>
    </row>
    <row r="390" spans="1:15" x14ac:dyDescent="0.25">
      <c r="A390" t="s">
        <v>186</v>
      </c>
      <c r="B390" t="s">
        <v>889</v>
      </c>
      <c r="C390" t="s">
        <v>1468</v>
      </c>
      <c r="D390" t="s">
        <v>132</v>
      </c>
      <c r="E390" t="s">
        <v>540</v>
      </c>
      <c r="F390" s="163" t="s">
        <v>252</v>
      </c>
      <c r="G390" t="s">
        <v>255</v>
      </c>
      <c r="H390" t="s">
        <v>465</v>
      </c>
      <c r="I390" t="s">
        <v>1155</v>
      </c>
      <c r="J390" t="s">
        <v>1154</v>
      </c>
      <c r="K390" t="s">
        <v>1278</v>
      </c>
      <c r="L390" t="s">
        <v>1156</v>
      </c>
      <c r="M390" t="s">
        <v>144</v>
      </c>
      <c r="N390" s="162">
        <v>45266</v>
      </c>
      <c r="O390" s="162">
        <v>45657</v>
      </c>
    </row>
    <row r="391" spans="1:15" x14ac:dyDescent="0.25">
      <c r="A391" t="s">
        <v>186</v>
      </c>
      <c r="B391" t="s">
        <v>889</v>
      </c>
      <c r="C391" t="s">
        <v>1469</v>
      </c>
      <c r="D391" t="s">
        <v>132</v>
      </c>
      <c r="E391" t="s">
        <v>540</v>
      </c>
      <c r="F391" s="163" t="s">
        <v>252</v>
      </c>
      <c r="G391" t="s">
        <v>255</v>
      </c>
      <c r="H391" t="s">
        <v>465</v>
      </c>
      <c r="I391" t="s">
        <v>1155</v>
      </c>
      <c r="J391" t="s">
        <v>1154</v>
      </c>
      <c r="K391" t="s">
        <v>1278</v>
      </c>
      <c r="L391" t="s">
        <v>1156</v>
      </c>
      <c r="M391" t="s">
        <v>144</v>
      </c>
      <c r="N391" s="162">
        <v>45266</v>
      </c>
      <c r="O391" s="162">
        <v>45657</v>
      </c>
    </row>
    <row r="392" spans="1:15" x14ac:dyDescent="0.25">
      <c r="A392" t="s">
        <v>186</v>
      </c>
      <c r="B392" t="s">
        <v>889</v>
      </c>
      <c r="C392" t="s">
        <v>1470</v>
      </c>
      <c r="D392" t="s">
        <v>132</v>
      </c>
      <c r="E392" t="s">
        <v>540</v>
      </c>
      <c r="F392" s="163" t="s">
        <v>252</v>
      </c>
      <c r="G392" t="s">
        <v>255</v>
      </c>
      <c r="H392" t="s">
        <v>465</v>
      </c>
      <c r="I392" t="s">
        <v>1155</v>
      </c>
      <c r="J392" t="s">
        <v>1154</v>
      </c>
      <c r="K392" t="s">
        <v>1278</v>
      </c>
      <c r="L392" t="s">
        <v>1156</v>
      </c>
      <c r="M392" t="s">
        <v>144</v>
      </c>
      <c r="N392" s="162">
        <v>45266</v>
      </c>
      <c r="O392" s="162">
        <v>45657</v>
      </c>
    </row>
    <row r="393" spans="1:15" x14ac:dyDescent="0.25">
      <c r="A393" t="s">
        <v>186</v>
      </c>
      <c r="B393" t="s">
        <v>889</v>
      </c>
      <c r="C393" t="s">
        <v>1471</v>
      </c>
      <c r="D393" t="s">
        <v>132</v>
      </c>
      <c r="E393" t="s">
        <v>540</v>
      </c>
      <c r="F393" s="163" t="s">
        <v>252</v>
      </c>
      <c r="G393" t="s">
        <v>255</v>
      </c>
      <c r="H393" t="s">
        <v>465</v>
      </c>
      <c r="I393" t="s">
        <v>1155</v>
      </c>
      <c r="J393" t="s">
        <v>1154</v>
      </c>
      <c r="K393" t="s">
        <v>1278</v>
      </c>
      <c r="L393" t="s">
        <v>1156</v>
      </c>
      <c r="M393" t="s">
        <v>144</v>
      </c>
      <c r="N393" s="162">
        <v>45266</v>
      </c>
      <c r="O393" s="162">
        <v>45657</v>
      </c>
    </row>
    <row r="394" spans="1:15" x14ac:dyDescent="0.25">
      <c r="A394" t="s">
        <v>186</v>
      </c>
      <c r="B394" t="s">
        <v>889</v>
      </c>
      <c r="C394" t="s">
        <v>1472</v>
      </c>
      <c r="D394" t="s">
        <v>132</v>
      </c>
      <c r="E394" t="s">
        <v>540</v>
      </c>
      <c r="F394" s="163" t="s">
        <v>252</v>
      </c>
      <c r="G394" t="s">
        <v>255</v>
      </c>
      <c r="H394" t="s">
        <v>465</v>
      </c>
      <c r="I394" t="s">
        <v>1155</v>
      </c>
      <c r="J394" t="s">
        <v>1154</v>
      </c>
      <c r="K394" t="s">
        <v>1278</v>
      </c>
      <c r="L394" t="s">
        <v>1156</v>
      </c>
      <c r="M394" t="s">
        <v>144</v>
      </c>
      <c r="N394" s="162">
        <v>45266</v>
      </c>
      <c r="O394" s="162">
        <v>45657</v>
      </c>
    </row>
    <row r="395" spans="1:15" x14ac:dyDescent="0.25">
      <c r="A395" t="s">
        <v>186</v>
      </c>
      <c r="B395" t="s">
        <v>889</v>
      </c>
      <c r="C395" t="s">
        <v>1473</v>
      </c>
      <c r="D395" t="s">
        <v>132</v>
      </c>
      <c r="E395" t="s">
        <v>540</v>
      </c>
      <c r="F395" s="163" t="s">
        <v>252</v>
      </c>
      <c r="G395" t="s">
        <v>255</v>
      </c>
      <c r="H395" t="s">
        <v>465</v>
      </c>
      <c r="I395" t="s">
        <v>1155</v>
      </c>
      <c r="J395" t="s">
        <v>1154</v>
      </c>
      <c r="K395" t="s">
        <v>1278</v>
      </c>
      <c r="L395" t="s">
        <v>1156</v>
      </c>
      <c r="M395" t="s">
        <v>144</v>
      </c>
      <c r="N395" s="162">
        <v>45266</v>
      </c>
      <c r="O395" s="162">
        <v>45657</v>
      </c>
    </row>
    <row r="396" spans="1:15" x14ac:dyDescent="0.25">
      <c r="A396" t="s">
        <v>186</v>
      </c>
      <c r="B396" t="s">
        <v>889</v>
      </c>
      <c r="C396" t="s">
        <v>1474</v>
      </c>
      <c r="D396" t="s">
        <v>132</v>
      </c>
      <c r="E396" t="s">
        <v>540</v>
      </c>
      <c r="F396" s="163" t="s">
        <v>252</v>
      </c>
      <c r="G396" t="s">
        <v>255</v>
      </c>
      <c r="H396" t="s">
        <v>465</v>
      </c>
      <c r="I396" t="s">
        <v>1155</v>
      </c>
      <c r="J396" t="s">
        <v>1154</v>
      </c>
      <c r="K396" t="s">
        <v>1278</v>
      </c>
      <c r="L396" t="s">
        <v>1156</v>
      </c>
      <c r="M396" t="s">
        <v>144</v>
      </c>
      <c r="N396" s="162">
        <v>45266</v>
      </c>
      <c r="O396" s="162">
        <v>45657</v>
      </c>
    </row>
    <row r="397" spans="1:15" x14ac:dyDescent="0.25">
      <c r="A397" t="s">
        <v>186</v>
      </c>
      <c r="B397" t="s">
        <v>889</v>
      </c>
      <c r="C397" t="s">
        <v>1475</v>
      </c>
      <c r="D397" t="s">
        <v>132</v>
      </c>
      <c r="E397" t="s">
        <v>540</v>
      </c>
      <c r="F397" s="163" t="s">
        <v>252</v>
      </c>
      <c r="G397" t="s">
        <v>255</v>
      </c>
      <c r="H397" t="s">
        <v>465</v>
      </c>
      <c r="I397" t="s">
        <v>1155</v>
      </c>
      <c r="J397" t="s">
        <v>1154</v>
      </c>
      <c r="K397" t="s">
        <v>1278</v>
      </c>
      <c r="L397" t="s">
        <v>1156</v>
      </c>
      <c r="M397" t="s">
        <v>144</v>
      </c>
      <c r="N397" s="162">
        <v>45266</v>
      </c>
      <c r="O397" s="162">
        <v>45657</v>
      </c>
    </row>
    <row r="398" spans="1:15" x14ac:dyDescent="0.25">
      <c r="A398" t="s">
        <v>186</v>
      </c>
      <c r="B398" t="s">
        <v>889</v>
      </c>
      <c r="C398" t="s">
        <v>1476</v>
      </c>
      <c r="D398" t="s">
        <v>132</v>
      </c>
      <c r="E398" t="s">
        <v>540</v>
      </c>
      <c r="F398" s="163" t="s">
        <v>252</v>
      </c>
      <c r="G398" t="s">
        <v>255</v>
      </c>
      <c r="H398" t="s">
        <v>465</v>
      </c>
      <c r="I398" t="s">
        <v>1155</v>
      </c>
      <c r="J398" t="s">
        <v>1154</v>
      </c>
      <c r="K398" t="s">
        <v>1278</v>
      </c>
      <c r="L398" t="s">
        <v>1156</v>
      </c>
      <c r="M398" t="s">
        <v>144</v>
      </c>
      <c r="N398" s="162">
        <v>45266</v>
      </c>
      <c r="O398" s="162">
        <v>45657</v>
      </c>
    </row>
    <row r="399" spans="1:15" x14ac:dyDescent="0.25">
      <c r="A399" t="s">
        <v>186</v>
      </c>
      <c r="B399" t="s">
        <v>889</v>
      </c>
      <c r="C399" t="s">
        <v>1477</v>
      </c>
      <c r="D399" t="s">
        <v>132</v>
      </c>
      <c r="E399" t="s">
        <v>540</v>
      </c>
      <c r="F399" s="163" t="s">
        <v>252</v>
      </c>
      <c r="G399" t="s">
        <v>255</v>
      </c>
      <c r="H399" t="s">
        <v>465</v>
      </c>
      <c r="I399" t="s">
        <v>1155</v>
      </c>
      <c r="J399" t="s">
        <v>1154</v>
      </c>
      <c r="K399" t="s">
        <v>1278</v>
      </c>
      <c r="L399" t="s">
        <v>1156</v>
      </c>
      <c r="M399" t="s">
        <v>144</v>
      </c>
      <c r="N399" s="162">
        <v>45266</v>
      </c>
      <c r="O399" s="162">
        <v>45657</v>
      </c>
    </row>
    <row r="400" spans="1:15" x14ac:dyDescent="0.25">
      <c r="A400" t="s">
        <v>186</v>
      </c>
      <c r="B400" t="s">
        <v>889</v>
      </c>
      <c r="C400" t="s">
        <v>1478</v>
      </c>
      <c r="D400" t="s">
        <v>132</v>
      </c>
      <c r="E400" t="s">
        <v>540</v>
      </c>
      <c r="F400" s="163" t="s">
        <v>252</v>
      </c>
      <c r="G400" t="s">
        <v>255</v>
      </c>
      <c r="H400" t="s">
        <v>465</v>
      </c>
      <c r="I400" t="s">
        <v>1155</v>
      </c>
      <c r="J400" t="s">
        <v>1154</v>
      </c>
      <c r="K400" t="s">
        <v>1278</v>
      </c>
      <c r="L400" t="s">
        <v>1156</v>
      </c>
      <c r="M400" t="s">
        <v>144</v>
      </c>
      <c r="N400" s="162">
        <v>45266</v>
      </c>
      <c r="O400" s="162">
        <v>45657</v>
      </c>
    </row>
    <row r="401" spans="1:15" x14ac:dyDescent="0.25">
      <c r="A401" t="s">
        <v>186</v>
      </c>
      <c r="B401" t="s">
        <v>889</v>
      </c>
      <c r="C401" t="s">
        <v>1479</v>
      </c>
      <c r="D401" t="s">
        <v>132</v>
      </c>
      <c r="E401" t="s">
        <v>540</v>
      </c>
      <c r="F401" s="163" t="s">
        <v>252</v>
      </c>
      <c r="G401" t="s">
        <v>255</v>
      </c>
      <c r="H401" t="s">
        <v>465</v>
      </c>
      <c r="I401" t="s">
        <v>1155</v>
      </c>
      <c r="J401" t="s">
        <v>1154</v>
      </c>
      <c r="K401" t="s">
        <v>1278</v>
      </c>
      <c r="L401" t="s">
        <v>1156</v>
      </c>
      <c r="M401" t="s">
        <v>144</v>
      </c>
      <c r="N401" s="162">
        <v>45266</v>
      </c>
      <c r="O401" s="162">
        <v>45657</v>
      </c>
    </row>
    <row r="402" spans="1:15" x14ac:dyDescent="0.25">
      <c r="A402" t="s">
        <v>186</v>
      </c>
      <c r="B402" t="s">
        <v>889</v>
      </c>
      <c r="C402" t="s">
        <v>1480</v>
      </c>
      <c r="D402" t="s">
        <v>132</v>
      </c>
      <c r="E402" t="s">
        <v>540</v>
      </c>
      <c r="F402" s="163" t="s">
        <v>252</v>
      </c>
      <c r="G402" t="s">
        <v>255</v>
      </c>
      <c r="H402" t="s">
        <v>465</v>
      </c>
      <c r="I402" t="s">
        <v>1155</v>
      </c>
      <c r="J402" t="s">
        <v>1154</v>
      </c>
      <c r="K402" t="s">
        <v>1278</v>
      </c>
      <c r="L402" t="s">
        <v>1156</v>
      </c>
      <c r="M402" t="s">
        <v>144</v>
      </c>
      <c r="N402" s="162">
        <v>45266</v>
      </c>
      <c r="O402" s="162">
        <v>45657</v>
      </c>
    </row>
    <row r="403" spans="1:15" x14ac:dyDescent="0.25">
      <c r="A403" t="s">
        <v>186</v>
      </c>
      <c r="B403" t="s">
        <v>889</v>
      </c>
      <c r="C403" t="s">
        <v>1481</v>
      </c>
      <c r="D403" t="s">
        <v>132</v>
      </c>
      <c r="E403" t="s">
        <v>540</v>
      </c>
      <c r="F403" s="163" t="s">
        <v>252</v>
      </c>
      <c r="G403" t="s">
        <v>255</v>
      </c>
      <c r="H403" t="s">
        <v>465</v>
      </c>
      <c r="I403" t="s">
        <v>1155</v>
      </c>
      <c r="J403" t="s">
        <v>1154</v>
      </c>
      <c r="K403" t="s">
        <v>1278</v>
      </c>
      <c r="L403" t="s">
        <v>1156</v>
      </c>
      <c r="M403" t="s">
        <v>144</v>
      </c>
      <c r="N403" s="162">
        <v>45266</v>
      </c>
      <c r="O403" s="162">
        <v>45657</v>
      </c>
    </row>
    <row r="404" spans="1:15" x14ac:dyDescent="0.25">
      <c r="A404" t="s">
        <v>186</v>
      </c>
      <c r="B404" t="s">
        <v>889</v>
      </c>
      <c r="C404" t="s">
        <v>1482</v>
      </c>
      <c r="D404" t="s">
        <v>132</v>
      </c>
      <c r="E404" t="s">
        <v>540</v>
      </c>
      <c r="F404" s="163" t="s">
        <v>252</v>
      </c>
      <c r="G404" t="s">
        <v>255</v>
      </c>
      <c r="H404" t="s">
        <v>465</v>
      </c>
      <c r="I404" t="s">
        <v>1155</v>
      </c>
      <c r="J404" t="s">
        <v>1154</v>
      </c>
      <c r="K404" t="s">
        <v>1278</v>
      </c>
      <c r="L404" t="s">
        <v>1156</v>
      </c>
      <c r="M404" t="s">
        <v>144</v>
      </c>
      <c r="N404" s="162">
        <v>45266</v>
      </c>
      <c r="O404" s="162">
        <v>45657</v>
      </c>
    </row>
    <row r="405" spans="1:15" x14ac:dyDescent="0.25">
      <c r="A405" t="s">
        <v>186</v>
      </c>
      <c r="B405" t="s">
        <v>889</v>
      </c>
      <c r="C405" t="s">
        <v>1483</v>
      </c>
      <c r="D405" t="s">
        <v>132</v>
      </c>
      <c r="E405" t="s">
        <v>540</v>
      </c>
      <c r="F405" s="163" t="s">
        <v>252</v>
      </c>
      <c r="G405" t="s">
        <v>255</v>
      </c>
      <c r="H405" t="s">
        <v>465</v>
      </c>
      <c r="I405" t="s">
        <v>1155</v>
      </c>
      <c r="J405" t="s">
        <v>1154</v>
      </c>
      <c r="K405" t="s">
        <v>1278</v>
      </c>
      <c r="L405" t="s">
        <v>1156</v>
      </c>
      <c r="M405" t="s">
        <v>144</v>
      </c>
      <c r="N405" s="162">
        <v>45266</v>
      </c>
      <c r="O405" s="162">
        <v>45657</v>
      </c>
    </row>
    <row r="406" spans="1:15" x14ac:dyDescent="0.25">
      <c r="A406" t="s">
        <v>186</v>
      </c>
      <c r="B406" t="s">
        <v>889</v>
      </c>
      <c r="C406" t="s">
        <v>1484</v>
      </c>
      <c r="D406" t="s">
        <v>132</v>
      </c>
      <c r="E406" t="s">
        <v>540</v>
      </c>
      <c r="F406" s="163" t="s">
        <v>252</v>
      </c>
      <c r="G406" t="s">
        <v>255</v>
      </c>
      <c r="H406" t="s">
        <v>465</v>
      </c>
      <c r="I406" t="s">
        <v>1155</v>
      </c>
      <c r="J406" t="s">
        <v>1154</v>
      </c>
      <c r="K406" t="s">
        <v>1278</v>
      </c>
      <c r="L406" t="s">
        <v>1156</v>
      </c>
      <c r="M406" t="s">
        <v>144</v>
      </c>
      <c r="N406" s="162">
        <v>45266</v>
      </c>
      <c r="O406" s="162">
        <v>45657</v>
      </c>
    </row>
    <row r="407" spans="1:15" x14ac:dyDescent="0.25">
      <c r="A407" t="s">
        <v>186</v>
      </c>
      <c r="B407" t="s">
        <v>889</v>
      </c>
      <c r="C407" t="s">
        <v>1485</v>
      </c>
      <c r="D407" t="s">
        <v>132</v>
      </c>
      <c r="E407" t="s">
        <v>540</v>
      </c>
      <c r="F407" s="163" t="s">
        <v>252</v>
      </c>
      <c r="G407" t="s">
        <v>255</v>
      </c>
      <c r="H407" t="s">
        <v>465</v>
      </c>
      <c r="I407" t="s">
        <v>1155</v>
      </c>
      <c r="J407" t="s">
        <v>1154</v>
      </c>
      <c r="K407" t="s">
        <v>1278</v>
      </c>
      <c r="L407" t="s">
        <v>1156</v>
      </c>
      <c r="M407" t="s">
        <v>144</v>
      </c>
      <c r="N407" s="162">
        <v>45266</v>
      </c>
      <c r="O407" s="162">
        <v>45657</v>
      </c>
    </row>
    <row r="408" spans="1:15" x14ac:dyDescent="0.25">
      <c r="A408" t="s">
        <v>186</v>
      </c>
      <c r="B408" t="s">
        <v>889</v>
      </c>
      <c r="C408" t="s">
        <v>1486</v>
      </c>
      <c r="D408" t="s">
        <v>132</v>
      </c>
      <c r="E408" t="s">
        <v>540</v>
      </c>
      <c r="F408" s="163" t="s">
        <v>252</v>
      </c>
      <c r="G408" t="s">
        <v>255</v>
      </c>
      <c r="H408" t="s">
        <v>465</v>
      </c>
      <c r="I408" t="s">
        <v>1155</v>
      </c>
      <c r="J408" t="s">
        <v>1154</v>
      </c>
      <c r="K408" t="s">
        <v>1278</v>
      </c>
      <c r="L408" t="s">
        <v>1156</v>
      </c>
      <c r="M408" t="s">
        <v>144</v>
      </c>
      <c r="N408" s="162">
        <v>45266</v>
      </c>
      <c r="O408" s="162">
        <v>45657</v>
      </c>
    </row>
    <row r="409" spans="1:15" x14ac:dyDescent="0.25">
      <c r="A409" t="s">
        <v>186</v>
      </c>
      <c r="B409" t="s">
        <v>889</v>
      </c>
      <c r="C409" t="s">
        <v>1487</v>
      </c>
      <c r="D409" t="s">
        <v>132</v>
      </c>
      <c r="E409" t="s">
        <v>540</v>
      </c>
      <c r="F409" s="163" t="s">
        <v>252</v>
      </c>
      <c r="G409" t="s">
        <v>255</v>
      </c>
      <c r="H409" t="s">
        <v>465</v>
      </c>
      <c r="I409" t="s">
        <v>1155</v>
      </c>
      <c r="J409" t="s">
        <v>1154</v>
      </c>
      <c r="K409" t="s">
        <v>1278</v>
      </c>
      <c r="L409" t="s">
        <v>1156</v>
      </c>
      <c r="M409" t="s">
        <v>144</v>
      </c>
      <c r="N409" s="162">
        <v>45266</v>
      </c>
      <c r="O409" s="162">
        <v>45657</v>
      </c>
    </row>
    <row r="410" spans="1:15" x14ac:dyDescent="0.25">
      <c r="A410" t="s">
        <v>186</v>
      </c>
      <c r="B410" t="s">
        <v>889</v>
      </c>
      <c r="C410" t="s">
        <v>1488</v>
      </c>
      <c r="D410" t="s">
        <v>132</v>
      </c>
      <c r="E410" t="s">
        <v>540</v>
      </c>
      <c r="F410" s="163" t="s">
        <v>252</v>
      </c>
      <c r="G410" t="s">
        <v>255</v>
      </c>
      <c r="H410" t="s">
        <v>465</v>
      </c>
      <c r="I410" t="s">
        <v>1155</v>
      </c>
      <c r="J410" t="s">
        <v>1154</v>
      </c>
      <c r="K410" t="s">
        <v>1278</v>
      </c>
      <c r="L410" t="s">
        <v>1156</v>
      </c>
      <c r="M410" t="s">
        <v>144</v>
      </c>
      <c r="N410" s="162">
        <v>45266</v>
      </c>
      <c r="O410" s="162">
        <v>45657</v>
      </c>
    </row>
    <row r="411" spans="1:15" x14ac:dyDescent="0.25">
      <c r="A411" t="s">
        <v>186</v>
      </c>
      <c r="B411" t="s">
        <v>889</v>
      </c>
      <c r="C411" t="s">
        <v>1489</v>
      </c>
      <c r="D411" t="s">
        <v>132</v>
      </c>
      <c r="E411" t="s">
        <v>540</v>
      </c>
      <c r="F411" s="163" t="s">
        <v>252</v>
      </c>
      <c r="G411" t="s">
        <v>255</v>
      </c>
      <c r="H411" t="s">
        <v>465</v>
      </c>
      <c r="I411" t="s">
        <v>1155</v>
      </c>
      <c r="J411" t="s">
        <v>1154</v>
      </c>
      <c r="K411" t="s">
        <v>1278</v>
      </c>
      <c r="L411" t="s">
        <v>1156</v>
      </c>
      <c r="M411" t="s">
        <v>144</v>
      </c>
      <c r="N411" s="162">
        <v>45266</v>
      </c>
      <c r="O411" s="162">
        <v>45657</v>
      </c>
    </row>
    <row r="412" spans="1:15" x14ac:dyDescent="0.25">
      <c r="A412" t="s">
        <v>186</v>
      </c>
      <c r="B412" t="s">
        <v>889</v>
      </c>
      <c r="C412" t="s">
        <v>1490</v>
      </c>
      <c r="D412" t="s">
        <v>132</v>
      </c>
      <c r="E412" t="s">
        <v>540</v>
      </c>
      <c r="F412" s="163" t="s">
        <v>252</v>
      </c>
      <c r="G412" t="s">
        <v>255</v>
      </c>
      <c r="H412" t="s">
        <v>465</v>
      </c>
      <c r="I412" t="s">
        <v>1155</v>
      </c>
      <c r="J412" t="s">
        <v>1154</v>
      </c>
      <c r="K412" t="s">
        <v>1278</v>
      </c>
      <c r="L412" t="s">
        <v>1156</v>
      </c>
      <c r="M412" t="s">
        <v>144</v>
      </c>
      <c r="N412" s="162">
        <v>45266</v>
      </c>
      <c r="O412" s="162">
        <v>45657</v>
      </c>
    </row>
    <row r="413" spans="1:15" x14ac:dyDescent="0.25">
      <c r="A413" t="s">
        <v>186</v>
      </c>
      <c r="B413" t="s">
        <v>889</v>
      </c>
      <c r="C413" t="s">
        <v>1491</v>
      </c>
      <c r="D413" t="s">
        <v>132</v>
      </c>
      <c r="E413" t="s">
        <v>540</v>
      </c>
      <c r="F413" s="163" t="s">
        <v>252</v>
      </c>
      <c r="G413" t="s">
        <v>255</v>
      </c>
      <c r="H413" t="s">
        <v>465</v>
      </c>
      <c r="I413" t="s">
        <v>1155</v>
      </c>
      <c r="J413" t="s">
        <v>1154</v>
      </c>
      <c r="K413" t="s">
        <v>1278</v>
      </c>
      <c r="L413" t="s">
        <v>1156</v>
      </c>
      <c r="M413" t="s">
        <v>144</v>
      </c>
      <c r="N413" s="162">
        <v>45266</v>
      </c>
      <c r="O413" s="162">
        <v>45657</v>
      </c>
    </row>
    <row r="414" spans="1:15" x14ac:dyDescent="0.25">
      <c r="A414" t="s">
        <v>186</v>
      </c>
      <c r="B414" t="s">
        <v>889</v>
      </c>
      <c r="C414" t="s">
        <v>1492</v>
      </c>
      <c r="D414" t="s">
        <v>132</v>
      </c>
      <c r="E414" t="s">
        <v>540</v>
      </c>
      <c r="F414" s="163" t="s">
        <v>252</v>
      </c>
      <c r="G414" t="s">
        <v>255</v>
      </c>
      <c r="H414" t="s">
        <v>465</v>
      </c>
      <c r="I414" t="s">
        <v>1155</v>
      </c>
      <c r="J414" t="s">
        <v>1154</v>
      </c>
      <c r="K414" t="s">
        <v>1278</v>
      </c>
      <c r="L414" t="s">
        <v>1156</v>
      </c>
      <c r="M414" t="s">
        <v>144</v>
      </c>
      <c r="N414" s="162">
        <v>45266</v>
      </c>
      <c r="O414" s="162">
        <v>45657</v>
      </c>
    </row>
    <row r="415" spans="1:15" x14ac:dyDescent="0.25">
      <c r="A415" t="s">
        <v>186</v>
      </c>
      <c r="B415" t="s">
        <v>889</v>
      </c>
      <c r="C415" t="s">
        <v>1493</v>
      </c>
      <c r="D415" t="s">
        <v>132</v>
      </c>
      <c r="E415" t="s">
        <v>540</v>
      </c>
      <c r="F415" s="163" t="s">
        <v>252</v>
      </c>
      <c r="G415" t="s">
        <v>255</v>
      </c>
      <c r="H415" t="s">
        <v>465</v>
      </c>
      <c r="I415" t="s">
        <v>1155</v>
      </c>
      <c r="J415" t="s">
        <v>1154</v>
      </c>
      <c r="K415" t="s">
        <v>1278</v>
      </c>
      <c r="L415" t="s">
        <v>1156</v>
      </c>
      <c r="M415" t="s">
        <v>144</v>
      </c>
      <c r="N415" s="162">
        <v>45266</v>
      </c>
      <c r="O415" s="162">
        <v>45657</v>
      </c>
    </row>
    <row r="416" spans="1:15" x14ac:dyDescent="0.25">
      <c r="A416" t="s">
        <v>186</v>
      </c>
      <c r="B416" t="s">
        <v>889</v>
      </c>
      <c r="C416" t="s">
        <v>1494</v>
      </c>
      <c r="D416" t="s">
        <v>132</v>
      </c>
      <c r="E416" t="s">
        <v>540</v>
      </c>
      <c r="F416" s="163" t="s">
        <v>252</v>
      </c>
      <c r="G416" t="s">
        <v>255</v>
      </c>
      <c r="H416" t="s">
        <v>465</v>
      </c>
      <c r="I416" t="s">
        <v>1155</v>
      </c>
      <c r="J416" t="s">
        <v>1154</v>
      </c>
      <c r="K416" t="s">
        <v>1278</v>
      </c>
      <c r="L416" t="s">
        <v>1156</v>
      </c>
      <c r="M416" t="s">
        <v>144</v>
      </c>
      <c r="N416" s="162">
        <v>45266</v>
      </c>
      <c r="O416" s="162">
        <v>45657</v>
      </c>
    </row>
    <row r="417" spans="1:15" x14ac:dyDescent="0.25">
      <c r="A417" t="s">
        <v>186</v>
      </c>
      <c r="B417" t="s">
        <v>889</v>
      </c>
      <c r="C417" t="s">
        <v>1491</v>
      </c>
      <c r="D417" t="s">
        <v>132</v>
      </c>
      <c r="E417" t="s">
        <v>540</v>
      </c>
      <c r="F417" s="163" t="s">
        <v>252</v>
      </c>
      <c r="G417" t="s">
        <v>255</v>
      </c>
      <c r="H417" t="s">
        <v>465</v>
      </c>
      <c r="I417" t="s">
        <v>1155</v>
      </c>
      <c r="J417" t="s">
        <v>1154</v>
      </c>
      <c r="K417" t="s">
        <v>1278</v>
      </c>
      <c r="L417" t="s">
        <v>1156</v>
      </c>
      <c r="M417" t="s">
        <v>144</v>
      </c>
      <c r="N417" s="162">
        <v>45266</v>
      </c>
      <c r="O417" s="162">
        <v>45657</v>
      </c>
    </row>
    <row r="418" spans="1:15" x14ac:dyDescent="0.25">
      <c r="A418" t="s">
        <v>186</v>
      </c>
      <c r="B418" t="s">
        <v>889</v>
      </c>
      <c r="C418" t="s">
        <v>1495</v>
      </c>
      <c r="D418" t="s">
        <v>132</v>
      </c>
      <c r="E418" t="s">
        <v>540</v>
      </c>
      <c r="F418" s="163" t="s">
        <v>252</v>
      </c>
      <c r="G418" t="s">
        <v>255</v>
      </c>
      <c r="H418" t="s">
        <v>465</v>
      </c>
      <c r="I418" t="s">
        <v>1155</v>
      </c>
      <c r="J418" t="s">
        <v>1154</v>
      </c>
      <c r="K418" t="s">
        <v>1278</v>
      </c>
      <c r="L418" t="s">
        <v>1156</v>
      </c>
      <c r="M418" t="s">
        <v>144</v>
      </c>
      <c r="N418" s="162">
        <v>45266</v>
      </c>
      <c r="O418" s="162">
        <v>45657</v>
      </c>
    </row>
    <row r="419" spans="1:15" x14ac:dyDescent="0.25">
      <c r="A419" t="s">
        <v>186</v>
      </c>
      <c r="B419" t="s">
        <v>889</v>
      </c>
      <c r="C419" t="s">
        <v>1496</v>
      </c>
      <c r="D419" t="s">
        <v>132</v>
      </c>
      <c r="E419" t="s">
        <v>540</v>
      </c>
      <c r="F419" s="163" t="s">
        <v>252</v>
      </c>
      <c r="G419" t="s">
        <v>255</v>
      </c>
      <c r="H419" t="s">
        <v>465</v>
      </c>
      <c r="I419" t="s">
        <v>1155</v>
      </c>
      <c r="J419" t="s">
        <v>1154</v>
      </c>
      <c r="K419" t="s">
        <v>1278</v>
      </c>
      <c r="L419" t="s">
        <v>1156</v>
      </c>
      <c r="M419" t="s">
        <v>144</v>
      </c>
      <c r="N419" s="162">
        <v>45266</v>
      </c>
      <c r="O419" s="162">
        <v>45657</v>
      </c>
    </row>
    <row r="420" spans="1:15" x14ac:dyDescent="0.25">
      <c r="A420" t="s">
        <v>186</v>
      </c>
      <c r="B420" t="s">
        <v>889</v>
      </c>
      <c r="C420" t="s">
        <v>1497</v>
      </c>
      <c r="D420" t="s">
        <v>132</v>
      </c>
      <c r="E420" t="s">
        <v>540</v>
      </c>
      <c r="F420" s="163" t="s">
        <v>252</v>
      </c>
      <c r="G420" t="s">
        <v>255</v>
      </c>
      <c r="H420" t="s">
        <v>465</v>
      </c>
      <c r="I420" t="s">
        <v>1155</v>
      </c>
      <c r="J420" t="s">
        <v>1154</v>
      </c>
      <c r="K420" t="s">
        <v>1278</v>
      </c>
      <c r="L420" t="s">
        <v>1156</v>
      </c>
      <c r="M420" t="s">
        <v>144</v>
      </c>
      <c r="N420" s="162">
        <v>45266</v>
      </c>
      <c r="O420" s="162">
        <v>45657</v>
      </c>
    </row>
    <row r="421" spans="1:15" x14ac:dyDescent="0.25">
      <c r="A421" t="s">
        <v>186</v>
      </c>
      <c r="B421" t="s">
        <v>889</v>
      </c>
      <c r="C421" t="s">
        <v>1498</v>
      </c>
      <c r="D421" t="s">
        <v>132</v>
      </c>
      <c r="E421" t="s">
        <v>540</v>
      </c>
      <c r="F421" s="163" t="s">
        <v>252</v>
      </c>
      <c r="G421" t="s">
        <v>255</v>
      </c>
      <c r="H421" t="s">
        <v>465</v>
      </c>
      <c r="I421" t="s">
        <v>1155</v>
      </c>
      <c r="J421" t="s">
        <v>1154</v>
      </c>
      <c r="K421" t="s">
        <v>1278</v>
      </c>
      <c r="L421" t="s">
        <v>1156</v>
      </c>
      <c r="M421" t="s">
        <v>144</v>
      </c>
      <c r="N421" s="162">
        <v>45266</v>
      </c>
      <c r="O421" s="162">
        <v>45657</v>
      </c>
    </row>
    <row r="422" spans="1:15" x14ac:dyDescent="0.25">
      <c r="A422" t="s">
        <v>186</v>
      </c>
      <c r="B422" t="s">
        <v>889</v>
      </c>
      <c r="C422" t="s">
        <v>1499</v>
      </c>
      <c r="D422" t="s">
        <v>132</v>
      </c>
      <c r="E422" t="s">
        <v>540</v>
      </c>
      <c r="F422" s="163" t="s">
        <v>252</v>
      </c>
      <c r="G422" t="s">
        <v>255</v>
      </c>
      <c r="H422" t="s">
        <v>465</v>
      </c>
      <c r="I422" t="s">
        <v>1155</v>
      </c>
      <c r="J422" t="s">
        <v>1154</v>
      </c>
      <c r="K422" t="s">
        <v>1278</v>
      </c>
      <c r="L422" t="s">
        <v>1156</v>
      </c>
      <c r="M422" t="s">
        <v>144</v>
      </c>
      <c r="N422" s="162">
        <v>45266</v>
      </c>
      <c r="O422" s="162">
        <v>45657</v>
      </c>
    </row>
    <row r="423" spans="1:15" x14ac:dyDescent="0.25">
      <c r="A423" t="s">
        <v>186</v>
      </c>
      <c r="B423" t="s">
        <v>889</v>
      </c>
      <c r="C423" t="s">
        <v>1500</v>
      </c>
      <c r="D423" t="s">
        <v>132</v>
      </c>
      <c r="E423" t="s">
        <v>540</v>
      </c>
      <c r="F423" s="163" t="s">
        <v>252</v>
      </c>
      <c r="G423" t="s">
        <v>255</v>
      </c>
      <c r="H423" t="s">
        <v>465</v>
      </c>
      <c r="I423" t="s">
        <v>1155</v>
      </c>
      <c r="J423" t="s">
        <v>1154</v>
      </c>
      <c r="K423" t="s">
        <v>1278</v>
      </c>
      <c r="L423" t="s">
        <v>1156</v>
      </c>
      <c r="M423" t="s">
        <v>144</v>
      </c>
      <c r="N423" s="162">
        <v>45266</v>
      </c>
      <c r="O423" s="162">
        <v>45657</v>
      </c>
    </row>
    <row r="424" spans="1:15" x14ac:dyDescent="0.25">
      <c r="A424" t="s">
        <v>186</v>
      </c>
      <c r="B424" t="s">
        <v>889</v>
      </c>
      <c r="C424" t="s">
        <v>1501</v>
      </c>
      <c r="D424" t="s">
        <v>132</v>
      </c>
      <c r="E424" t="s">
        <v>540</v>
      </c>
      <c r="F424" s="163" t="s">
        <v>252</v>
      </c>
      <c r="G424" t="s">
        <v>255</v>
      </c>
      <c r="H424" t="s">
        <v>465</v>
      </c>
      <c r="I424" t="s">
        <v>1155</v>
      </c>
      <c r="J424" t="s">
        <v>1154</v>
      </c>
      <c r="K424" t="s">
        <v>1278</v>
      </c>
      <c r="L424" t="s">
        <v>1156</v>
      </c>
      <c r="M424" t="s">
        <v>144</v>
      </c>
      <c r="N424" s="162">
        <v>45266</v>
      </c>
      <c r="O424" s="162">
        <v>45657</v>
      </c>
    </row>
    <row r="425" spans="1:15" x14ac:dyDescent="0.25">
      <c r="A425" t="s">
        <v>186</v>
      </c>
      <c r="B425" t="s">
        <v>889</v>
      </c>
      <c r="C425" t="s">
        <v>1502</v>
      </c>
      <c r="D425" t="s">
        <v>132</v>
      </c>
      <c r="E425" t="s">
        <v>540</v>
      </c>
      <c r="F425" s="163" t="s">
        <v>252</v>
      </c>
      <c r="G425" t="s">
        <v>255</v>
      </c>
      <c r="H425" t="s">
        <v>465</v>
      </c>
      <c r="I425" t="s">
        <v>1155</v>
      </c>
      <c r="J425" t="s">
        <v>1154</v>
      </c>
      <c r="K425" t="s">
        <v>1278</v>
      </c>
      <c r="L425" t="s">
        <v>1156</v>
      </c>
      <c r="M425" t="s">
        <v>144</v>
      </c>
      <c r="N425" s="162">
        <v>45266</v>
      </c>
      <c r="O425" s="162">
        <v>45657</v>
      </c>
    </row>
    <row r="426" spans="1:15" x14ac:dyDescent="0.25">
      <c r="A426" t="s">
        <v>186</v>
      </c>
      <c r="B426" t="s">
        <v>889</v>
      </c>
      <c r="C426" t="s">
        <v>1503</v>
      </c>
      <c r="D426" t="s">
        <v>132</v>
      </c>
      <c r="E426" t="s">
        <v>540</v>
      </c>
      <c r="F426" s="163" t="s">
        <v>252</v>
      </c>
      <c r="G426" t="s">
        <v>255</v>
      </c>
      <c r="H426" t="s">
        <v>465</v>
      </c>
      <c r="I426" t="s">
        <v>1155</v>
      </c>
      <c r="J426" t="s">
        <v>1154</v>
      </c>
      <c r="K426" t="s">
        <v>1278</v>
      </c>
      <c r="L426" t="s">
        <v>1156</v>
      </c>
      <c r="M426" t="s">
        <v>144</v>
      </c>
      <c r="N426" s="162">
        <v>45266</v>
      </c>
      <c r="O426" s="162">
        <v>45657</v>
      </c>
    </row>
    <row r="427" spans="1:15" x14ac:dyDescent="0.25">
      <c r="A427" t="s">
        <v>186</v>
      </c>
      <c r="B427" t="s">
        <v>889</v>
      </c>
      <c r="C427" t="s">
        <v>1504</v>
      </c>
      <c r="D427" t="s">
        <v>132</v>
      </c>
      <c r="E427" t="s">
        <v>540</v>
      </c>
      <c r="F427" s="163" t="s">
        <v>252</v>
      </c>
      <c r="G427" t="s">
        <v>255</v>
      </c>
      <c r="H427" t="s">
        <v>465</v>
      </c>
      <c r="I427" t="s">
        <v>1155</v>
      </c>
      <c r="J427" t="s">
        <v>1154</v>
      </c>
      <c r="K427" t="s">
        <v>1278</v>
      </c>
      <c r="L427" t="s">
        <v>1156</v>
      </c>
      <c r="M427" t="s">
        <v>144</v>
      </c>
      <c r="N427" s="162">
        <v>45266</v>
      </c>
      <c r="O427" s="162">
        <v>45657</v>
      </c>
    </row>
    <row r="428" spans="1:15" x14ac:dyDescent="0.25">
      <c r="A428" t="s">
        <v>186</v>
      </c>
      <c r="B428" t="s">
        <v>889</v>
      </c>
      <c r="C428" t="s">
        <v>1505</v>
      </c>
      <c r="D428" t="s">
        <v>132</v>
      </c>
      <c r="E428" t="s">
        <v>540</v>
      </c>
      <c r="F428" s="163" t="s">
        <v>252</v>
      </c>
      <c r="G428" t="s">
        <v>255</v>
      </c>
      <c r="H428" t="s">
        <v>465</v>
      </c>
      <c r="I428" t="s">
        <v>1155</v>
      </c>
      <c r="J428" t="s">
        <v>1154</v>
      </c>
      <c r="K428" t="s">
        <v>1278</v>
      </c>
      <c r="L428" t="s">
        <v>1156</v>
      </c>
      <c r="M428" t="s">
        <v>144</v>
      </c>
      <c r="N428" s="162">
        <v>45266</v>
      </c>
      <c r="O428" s="162">
        <v>45657</v>
      </c>
    </row>
    <row r="429" spans="1:15" x14ac:dyDescent="0.25">
      <c r="A429" t="s">
        <v>186</v>
      </c>
      <c r="B429" t="s">
        <v>889</v>
      </c>
      <c r="C429" t="s">
        <v>1506</v>
      </c>
      <c r="D429" t="s">
        <v>132</v>
      </c>
      <c r="E429" t="s">
        <v>540</v>
      </c>
      <c r="F429" s="163" t="s">
        <v>252</v>
      </c>
      <c r="G429" t="s">
        <v>255</v>
      </c>
      <c r="H429" t="s">
        <v>465</v>
      </c>
      <c r="I429" t="s">
        <v>1155</v>
      </c>
      <c r="J429" t="s">
        <v>1154</v>
      </c>
      <c r="K429" t="s">
        <v>1278</v>
      </c>
      <c r="L429" t="s">
        <v>1156</v>
      </c>
      <c r="M429" t="s">
        <v>144</v>
      </c>
      <c r="N429" s="162">
        <v>45266</v>
      </c>
      <c r="O429" s="162">
        <v>45657</v>
      </c>
    </row>
    <row r="430" spans="1:15" x14ac:dyDescent="0.25">
      <c r="A430" t="s">
        <v>186</v>
      </c>
      <c r="B430" t="s">
        <v>889</v>
      </c>
      <c r="C430" t="s">
        <v>1507</v>
      </c>
      <c r="D430" t="s">
        <v>132</v>
      </c>
      <c r="E430" t="s">
        <v>540</v>
      </c>
      <c r="F430" s="163" t="s">
        <v>252</v>
      </c>
      <c r="G430" t="s">
        <v>255</v>
      </c>
      <c r="H430" t="s">
        <v>465</v>
      </c>
      <c r="I430" t="s">
        <v>1155</v>
      </c>
      <c r="J430" t="s">
        <v>1154</v>
      </c>
      <c r="K430" t="s">
        <v>1278</v>
      </c>
      <c r="L430" t="s">
        <v>1156</v>
      </c>
      <c r="M430" t="s">
        <v>144</v>
      </c>
      <c r="N430" s="162">
        <v>45266</v>
      </c>
      <c r="O430" s="162">
        <v>45657</v>
      </c>
    </row>
    <row r="431" spans="1:15" x14ac:dyDescent="0.25">
      <c r="A431" t="s">
        <v>186</v>
      </c>
      <c r="B431" t="s">
        <v>889</v>
      </c>
      <c r="C431" t="s">
        <v>1508</v>
      </c>
      <c r="D431" t="s">
        <v>132</v>
      </c>
      <c r="E431" t="s">
        <v>540</v>
      </c>
      <c r="F431" s="163" t="s">
        <v>252</v>
      </c>
      <c r="G431" t="s">
        <v>255</v>
      </c>
      <c r="H431" t="s">
        <v>465</v>
      </c>
      <c r="I431" t="s">
        <v>1155</v>
      </c>
      <c r="J431" t="s">
        <v>1154</v>
      </c>
      <c r="K431" t="s">
        <v>1278</v>
      </c>
      <c r="L431" t="s">
        <v>1156</v>
      </c>
      <c r="M431" t="s">
        <v>144</v>
      </c>
      <c r="N431" s="162">
        <v>45266</v>
      </c>
      <c r="O431" s="162">
        <v>45657</v>
      </c>
    </row>
    <row r="432" spans="1:15" x14ac:dyDescent="0.25">
      <c r="A432" t="s">
        <v>186</v>
      </c>
      <c r="B432" t="s">
        <v>889</v>
      </c>
      <c r="C432" t="s">
        <v>1509</v>
      </c>
      <c r="D432" t="s">
        <v>132</v>
      </c>
      <c r="E432" t="s">
        <v>540</v>
      </c>
      <c r="F432" s="163" t="s">
        <v>252</v>
      </c>
      <c r="G432" t="s">
        <v>255</v>
      </c>
      <c r="H432" t="s">
        <v>465</v>
      </c>
      <c r="I432" t="s">
        <v>1155</v>
      </c>
      <c r="J432" t="s">
        <v>1154</v>
      </c>
      <c r="K432" t="s">
        <v>1278</v>
      </c>
      <c r="L432" t="s">
        <v>1156</v>
      </c>
      <c r="M432" t="s">
        <v>144</v>
      </c>
      <c r="N432" s="162">
        <v>45266</v>
      </c>
      <c r="O432" s="162">
        <v>45657</v>
      </c>
    </row>
    <row r="433" spans="1:15" x14ac:dyDescent="0.25">
      <c r="A433" t="s">
        <v>186</v>
      </c>
      <c r="B433" t="s">
        <v>889</v>
      </c>
      <c r="C433" t="s">
        <v>1510</v>
      </c>
      <c r="D433" t="s">
        <v>132</v>
      </c>
      <c r="E433" t="s">
        <v>540</v>
      </c>
      <c r="F433" s="163" t="s">
        <v>252</v>
      </c>
      <c r="G433" t="s">
        <v>255</v>
      </c>
      <c r="H433" t="s">
        <v>465</v>
      </c>
      <c r="I433" t="s">
        <v>1155</v>
      </c>
      <c r="J433" t="s">
        <v>1154</v>
      </c>
      <c r="K433" t="s">
        <v>1278</v>
      </c>
      <c r="L433" t="s">
        <v>1156</v>
      </c>
      <c r="M433" t="s">
        <v>144</v>
      </c>
      <c r="N433" s="162">
        <v>45266</v>
      </c>
      <c r="O433" s="162">
        <v>45657</v>
      </c>
    </row>
    <row r="434" spans="1:15" x14ac:dyDescent="0.25">
      <c r="A434" t="s">
        <v>186</v>
      </c>
      <c r="B434" t="s">
        <v>889</v>
      </c>
      <c r="C434" t="s">
        <v>1511</v>
      </c>
      <c r="D434" t="s">
        <v>132</v>
      </c>
      <c r="E434" t="s">
        <v>540</v>
      </c>
      <c r="F434" s="163" t="s">
        <v>252</v>
      </c>
      <c r="G434" t="s">
        <v>255</v>
      </c>
      <c r="H434" t="s">
        <v>465</v>
      </c>
      <c r="I434" t="s">
        <v>1155</v>
      </c>
      <c r="J434" t="s">
        <v>1154</v>
      </c>
      <c r="K434" t="s">
        <v>1278</v>
      </c>
      <c r="L434" t="s">
        <v>1156</v>
      </c>
      <c r="M434" t="s">
        <v>144</v>
      </c>
      <c r="N434" s="162">
        <v>45266</v>
      </c>
      <c r="O434" s="162">
        <v>45657</v>
      </c>
    </row>
    <row r="435" spans="1:15" x14ac:dyDescent="0.25">
      <c r="A435" t="s">
        <v>186</v>
      </c>
      <c r="B435" t="s">
        <v>889</v>
      </c>
      <c r="C435" t="s">
        <v>1512</v>
      </c>
      <c r="D435" t="s">
        <v>132</v>
      </c>
      <c r="E435" t="s">
        <v>540</v>
      </c>
      <c r="F435" s="163" t="s">
        <v>252</v>
      </c>
      <c r="G435" t="s">
        <v>255</v>
      </c>
      <c r="H435" t="s">
        <v>465</v>
      </c>
      <c r="I435" t="s">
        <v>1155</v>
      </c>
      <c r="J435" t="s">
        <v>1154</v>
      </c>
      <c r="K435" t="s">
        <v>1278</v>
      </c>
      <c r="L435" t="s">
        <v>1156</v>
      </c>
      <c r="M435" t="s">
        <v>144</v>
      </c>
      <c r="N435" s="162">
        <v>45266</v>
      </c>
      <c r="O435" s="162">
        <v>45657</v>
      </c>
    </row>
    <row r="436" spans="1:15" x14ac:dyDescent="0.25">
      <c r="A436" t="s">
        <v>186</v>
      </c>
      <c r="B436" t="s">
        <v>889</v>
      </c>
      <c r="C436" t="s">
        <v>1513</v>
      </c>
      <c r="D436" t="s">
        <v>132</v>
      </c>
      <c r="E436" t="s">
        <v>540</v>
      </c>
      <c r="F436" s="163" t="s">
        <v>252</v>
      </c>
      <c r="G436" t="s">
        <v>255</v>
      </c>
      <c r="H436" t="s">
        <v>465</v>
      </c>
      <c r="I436" t="s">
        <v>1155</v>
      </c>
      <c r="J436" t="s">
        <v>1154</v>
      </c>
      <c r="K436" t="s">
        <v>1278</v>
      </c>
      <c r="L436" t="s">
        <v>1156</v>
      </c>
      <c r="M436" t="s">
        <v>144</v>
      </c>
      <c r="N436" s="162">
        <v>45266</v>
      </c>
      <c r="O436" s="162">
        <v>45657</v>
      </c>
    </row>
    <row r="437" spans="1:15" x14ac:dyDescent="0.25">
      <c r="A437" t="s">
        <v>186</v>
      </c>
      <c r="B437" t="s">
        <v>889</v>
      </c>
      <c r="C437" t="s">
        <v>1514</v>
      </c>
      <c r="D437" t="s">
        <v>132</v>
      </c>
      <c r="E437" t="s">
        <v>540</v>
      </c>
      <c r="F437" s="163" t="s">
        <v>252</v>
      </c>
      <c r="G437" t="s">
        <v>255</v>
      </c>
      <c r="H437" t="s">
        <v>465</v>
      </c>
      <c r="I437" t="s">
        <v>1155</v>
      </c>
      <c r="J437" t="s">
        <v>1154</v>
      </c>
      <c r="K437" t="s">
        <v>1278</v>
      </c>
      <c r="L437" t="s">
        <v>1156</v>
      </c>
      <c r="M437" t="s">
        <v>144</v>
      </c>
      <c r="N437" s="162">
        <v>45266</v>
      </c>
      <c r="O437" s="162">
        <v>45657</v>
      </c>
    </row>
    <row r="438" spans="1:15" x14ac:dyDescent="0.25">
      <c r="A438" t="s">
        <v>186</v>
      </c>
      <c r="B438" t="s">
        <v>889</v>
      </c>
      <c r="C438" t="s">
        <v>1515</v>
      </c>
      <c r="D438" t="s">
        <v>132</v>
      </c>
      <c r="E438" t="s">
        <v>540</v>
      </c>
      <c r="F438" s="163" t="s">
        <v>252</v>
      </c>
      <c r="G438" t="s">
        <v>255</v>
      </c>
      <c r="H438" t="s">
        <v>465</v>
      </c>
      <c r="I438" t="s">
        <v>1155</v>
      </c>
      <c r="J438" t="s">
        <v>1154</v>
      </c>
      <c r="K438" t="s">
        <v>1278</v>
      </c>
      <c r="L438" t="s">
        <v>1156</v>
      </c>
      <c r="M438" t="s">
        <v>144</v>
      </c>
      <c r="N438" s="162">
        <v>45266</v>
      </c>
      <c r="O438" s="162">
        <v>45657</v>
      </c>
    </row>
    <row r="439" spans="1:15" x14ac:dyDescent="0.25">
      <c r="A439" t="s">
        <v>186</v>
      </c>
      <c r="B439" t="s">
        <v>889</v>
      </c>
      <c r="C439" t="s">
        <v>1516</v>
      </c>
      <c r="D439" t="s">
        <v>132</v>
      </c>
      <c r="E439" t="s">
        <v>540</v>
      </c>
      <c r="F439" s="163" t="s">
        <v>252</v>
      </c>
      <c r="G439" t="s">
        <v>255</v>
      </c>
      <c r="H439" t="s">
        <v>465</v>
      </c>
      <c r="I439" t="s">
        <v>1155</v>
      </c>
      <c r="J439" t="s">
        <v>1154</v>
      </c>
      <c r="K439" t="s">
        <v>1278</v>
      </c>
      <c r="L439" t="s">
        <v>1156</v>
      </c>
      <c r="M439" t="s">
        <v>144</v>
      </c>
      <c r="N439" s="162">
        <v>45266</v>
      </c>
      <c r="O439" s="162">
        <v>45657</v>
      </c>
    </row>
    <row r="440" spans="1:15" x14ac:dyDescent="0.25">
      <c r="A440" t="s">
        <v>186</v>
      </c>
      <c r="B440" t="s">
        <v>889</v>
      </c>
      <c r="C440" t="s">
        <v>1517</v>
      </c>
      <c r="D440" t="s">
        <v>132</v>
      </c>
      <c r="E440" t="s">
        <v>540</v>
      </c>
      <c r="F440" s="163" t="s">
        <v>252</v>
      </c>
      <c r="G440" t="s">
        <v>255</v>
      </c>
      <c r="H440" t="s">
        <v>465</v>
      </c>
      <c r="I440" t="s">
        <v>1155</v>
      </c>
      <c r="J440" t="s">
        <v>1154</v>
      </c>
      <c r="K440" t="s">
        <v>1278</v>
      </c>
      <c r="L440" t="s">
        <v>1156</v>
      </c>
      <c r="M440" t="s">
        <v>144</v>
      </c>
      <c r="N440" s="162">
        <v>45266</v>
      </c>
      <c r="O440" s="162">
        <v>45657</v>
      </c>
    </row>
    <row r="441" spans="1:15" x14ac:dyDescent="0.25">
      <c r="A441" t="s">
        <v>186</v>
      </c>
      <c r="B441" t="s">
        <v>889</v>
      </c>
      <c r="C441" t="s">
        <v>1518</v>
      </c>
      <c r="D441" t="s">
        <v>132</v>
      </c>
      <c r="E441" t="s">
        <v>540</v>
      </c>
      <c r="F441" s="163" t="s">
        <v>252</v>
      </c>
      <c r="G441" t="s">
        <v>255</v>
      </c>
      <c r="H441" t="s">
        <v>465</v>
      </c>
      <c r="I441" t="s">
        <v>1155</v>
      </c>
      <c r="J441" t="s">
        <v>1154</v>
      </c>
      <c r="K441" t="s">
        <v>1278</v>
      </c>
      <c r="L441" t="s">
        <v>1156</v>
      </c>
      <c r="M441" t="s">
        <v>144</v>
      </c>
      <c r="N441" s="162">
        <v>45266</v>
      </c>
      <c r="O441" s="162">
        <v>45657</v>
      </c>
    </row>
    <row r="442" spans="1:15" x14ac:dyDescent="0.25">
      <c r="A442" t="s">
        <v>186</v>
      </c>
      <c r="B442" t="s">
        <v>889</v>
      </c>
      <c r="C442" t="s">
        <v>1519</v>
      </c>
      <c r="D442" t="s">
        <v>132</v>
      </c>
      <c r="E442" t="s">
        <v>540</v>
      </c>
      <c r="F442" s="163" t="s">
        <v>252</v>
      </c>
      <c r="G442" t="s">
        <v>255</v>
      </c>
      <c r="H442" t="s">
        <v>465</v>
      </c>
      <c r="I442" t="s">
        <v>1155</v>
      </c>
      <c r="J442" t="s">
        <v>1154</v>
      </c>
      <c r="K442" t="s">
        <v>1278</v>
      </c>
      <c r="L442" t="s">
        <v>1156</v>
      </c>
      <c r="M442" t="s">
        <v>144</v>
      </c>
      <c r="N442" s="162">
        <v>45266</v>
      </c>
      <c r="O442" s="162">
        <v>45657</v>
      </c>
    </row>
    <row r="443" spans="1:15" x14ac:dyDescent="0.25">
      <c r="A443" t="s">
        <v>186</v>
      </c>
      <c r="B443" t="s">
        <v>889</v>
      </c>
      <c r="C443" t="s">
        <v>1520</v>
      </c>
      <c r="D443" t="s">
        <v>132</v>
      </c>
      <c r="E443" t="s">
        <v>540</v>
      </c>
      <c r="F443" s="163" t="s">
        <v>252</v>
      </c>
      <c r="G443" t="s">
        <v>255</v>
      </c>
      <c r="H443" t="s">
        <v>465</v>
      </c>
      <c r="I443" t="s">
        <v>1155</v>
      </c>
      <c r="J443" t="s">
        <v>1154</v>
      </c>
      <c r="K443" t="s">
        <v>1278</v>
      </c>
      <c r="L443" t="s">
        <v>1156</v>
      </c>
      <c r="M443" t="s">
        <v>144</v>
      </c>
      <c r="N443" s="162">
        <v>45266</v>
      </c>
      <c r="O443" s="162">
        <v>45657</v>
      </c>
    </row>
    <row r="444" spans="1:15" x14ac:dyDescent="0.25">
      <c r="A444" t="s">
        <v>186</v>
      </c>
      <c r="B444" t="s">
        <v>889</v>
      </c>
      <c r="C444" t="s">
        <v>1521</v>
      </c>
      <c r="D444" t="s">
        <v>132</v>
      </c>
      <c r="E444" t="s">
        <v>540</v>
      </c>
      <c r="F444" s="163" t="s">
        <v>252</v>
      </c>
      <c r="G444" t="s">
        <v>255</v>
      </c>
      <c r="H444" t="s">
        <v>465</v>
      </c>
      <c r="I444" t="s">
        <v>1155</v>
      </c>
      <c r="J444" t="s">
        <v>1154</v>
      </c>
      <c r="K444" t="s">
        <v>1278</v>
      </c>
      <c r="L444" t="s">
        <v>1156</v>
      </c>
      <c r="M444" t="s">
        <v>144</v>
      </c>
      <c r="N444" s="162">
        <v>45266</v>
      </c>
      <c r="O444" s="162">
        <v>45657</v>
      </c>
    </row>
    <row r="445" spans="1:15" x14ac:dyDescent="0.25">
      <c r="A445" t="s">
        <v>186</v>
      </c>
      <c r="B445" t="s">
        <v>889</v>
      </c>
      <c r="C445" t="s">
        <v>1522</v>
      </c>
      <c r="D445" t="s">
        <v>132</v>
      </c>
      <c r="E445" t="s">
        <v>540</v>
      </c>
      <c r="F445" s="163" t="s">
        <v>252</v>
      </c>
      <c r="G445" t="s">
        <v>255</v>
      </c>
      <c r="H445" t="s">
        <v>465</v>
      </c>
      <c r="I445" t="s">
        <v>1155</v>
      </c>
      <c r="J445" t="s">
        <v>1154</v>
      </c>
      <c r="K445" t="s">
        <v>1278</v>
      </c>
      <c r="L445" t="s">
        <v>1156</v>
      </c>
      <c r="M445" t="s">
        <v>144</v>
      </c>
      <c r="N445" s="162">
        <v>45266</v>
      </c>
      <c r="O445" s="162">
        <v>45657</v>
      </c>
    </row>
    <row r="446" spans="1:15" x14ac:dyDescent="0.25">
      <c r="A446" t="s">
        <v>186</v>
      </c>
      <c r="B446" t="s">
        <v>889</v>
      </c>
      <c r="C446" t="s">
        <v>1523</v>
      </c>
      <c r="D446" t="s">
        <v>132</v>
      </c>
      <c r="E446" t="s">
        <v>540</v>
      </c>
      <c r="F446" s="163" t="s">
        <v>252</v>
      </c>
      <c r="G446" t="s">
        <v>255</v>
      </c>
      <c r="H446" t="s">
        <v>465</v>
      </c>
      <c r="I446" t="s">
        <v>1155</v>
      </c>
      <c r="J446" t="s">
        <v>1154</v>
      </c>
      <c r="K446" t="s">
        <v>1278</v>
      </c>
      <c r="L446" t="s">
        <v>1156</v>
      </c>
      <c r="M446" t="s">
        <v>144</v>
      </c>
      <c r="N446" s="162">
        <v>45266</v>
      </c>
      <c r="O446" s="162">
        <v>45657</v>
      </c>
    </row>
    <row r="447" spans="1:15" x14ac:dyDescent="0.25">
      <c r="A447" t="s">
        <v>186</v>
      </c>
      <c r="B447" t="s">
        <v>889</v>
      </c>
      <c r="C447" t="s">
        <v>1524</v>
      </c>
      <c r="D447" t="s">
        <v>132</v>
      </c>
      <c r="E447" t="s">
        <v>540</v>
      </c>
      <c r="F447" s="163" t="s">
        <v>252</v>
      </c>
      <c r="G447" t="s">
        <v>255</v>
      </c>
      <c r="H447" t="s">
        <v>465</v>
      </c>
      <c r="I447" t="s">
        <v>1155</v>
      </c>
      <c r="J447" t="s">
        <v>1154</v>
      </c>
      <c r="K447" t="s">
        <v>1278</v>
      </c>
      <c r="L447" t="s">
        <v>1156</v>
      </c>
      <c r="M447" t="s">
        <v>144</v>
      </c>
      <c r="N447" s="162">
        <v>45266</v>
      </c>
      <c r="O447" s="162">
        <v>45657</v>
      </c>
    </row>
    <row r="448" spans="1:15" x14ac:dyDescent="0.25">
      <c r="A448" t="s">
        <v>186</v>
      </c>
      <c r="B448" t="s">
        <v>889</v>
      </c>
      <c r="C448" t="s">
        <v>1525</v>
      </c>
      <c r="D448" t="s">
        <v>132</v>
      </c>
      <c r="E448" t="s">
        <v>540</v>
      </c>
      <c r="F448" s="163" t="s">
        <v>252</v>
      </c>
      <c r="G448" t="s">
        <v>255</v>
      </c>
      <c r="H448" t="s">
        <v>465</v>
      </c>
      <c r="I448" t="s">
        <v>1155</v>
      </c>
      <c r="J448" t="s">
        <v>1154</v>
      </c>
      <c r="K448" t="s">
        <v>1278</v>
      </c>
      <c r="L448" t="s">
        <v>1156</v>
      </c>
      <c r="M448" t="s">
        <v>144</v>
      </c>
      <c r="N448" s="162">
        <v>45266</v>
      </c>
      <c r="O448" s="162">
        <v>45657</v>
      </c>
    </row>
    <row r="449" spans="1:15" x14ac:dyDescent="0.25">
      <c r="A449" t="s">
        <v>186</v>
      </c>
      <c r="B449" t="s">
        <v>889</v>
      </c>
      <c r="C449" t="s">
        <v>1526</v>
      </c>
      <c r="D449" t="s">
        <v>132</v>
      </c>
      <c r="E449" t="s">
        <v>540</v>
      </c>
      <c r="F449" s="163" t="s">
        <v>252</v>
      </c>
      <c r="G449" t="s">
        <v>255</v>
      </c>
      <c r="H449" t="s">
        <v>465</v>
      </c>
      <c r="I449" t="s">
        <v>1155</v>
      </c>
      <c r="J449" t="s">
        <v>1154</v>
      </c>
      <c r="K449" t="s">
        <v>1278</v>
      </c>
      <c r="L449" t="s">
        <v>1156</v>
      </c>
      <c r="M449" t="s">
        <v>144</v>
      </c>
      <c r="N449" s="162">
        <v>45266</v>
      </c>
      <c r="O449" s="162">
        <v>45657</v>
      </c>
    </row>
    <row r="450" spans="1:15" x14ac:dyDescent="0.25">
      <c r="A450" t="s">
        <v>186</v>
      </c>
      <c r="B450" t="s">
        <v>889</v>
      </c>
      <c r="C450" t="s">
        <v>1527</v>
      </c>
      <c r="D450" t="s">
        <v>132</v>
      </c>
      <c r="E450" t="s">
        <v>540</v>
      </c>
      <c r="F450" s="163" t="s">
        <v>252</v>
      </c>
      <c r="G450" t="s">
        <v>255</v>
      </c>
      <c r="H450" t="s">
        <v>465</v>
      </c>
      <c r="I450" t="s">
        <v>1155</v>
      </c>
      <c r="J450" t="s">
        <v>1154</v>
      </c>
      <c r="K450" t="s">
        <v>1278</v>
      </c>
      <c r="L450" t="s">
        <v>1156</v>
      </c>
      <c r="M450" t="s">
        <v>144</v>
      </c>
      <c r="N450" s="162">
        <v>45266</v>
      </c>
      <c r="O450" s="162">
        <v>45657</v>
      </c>
    </row>
    <row r="451" spans="1:15" x14ac:dyDescent="0.25">
      <c r="A451" t="s">
        <v>186</v>
      </c>
      <c r="B451" t="s">
        <v>889</v>
      </c>
      <c r="C451" t="s">
        <v>1528</v>
      </c>
      <c r="D451" t="s">
        <v>132</v>
      </c>
      <c r="E451" t="s">
        <v>540</v>
      </c>
      <c r="F451" s="163" t="s">
        <v>252</v>
      </c>
      <c r="G451" t="s">
        <v>255</v>
      </c>
      <c r="H451" t="s">
        <v>465</v>
      </c>
      <c r="I451" t="s">
        <v>1155</v>
      </c>
      <c r="J451" t="s">
        <v>1154</v>
      </c>
      <c r="K451" t="s">
        <v>1278</v>
      </c>
      <c r="L451" t="s">
        <v>1156</v>
      </c>
      <c r="M451" t="s">
        <v>144</v>
      </c>
      <c r="N451" s="162">
        <v>45266</v>
      </c>
      <c r="O451" s="162">
        <v>45657</v>
      </c>
    </row>
    <row r="452" spans="1:15" x14ac:dyDescent="0.25">
      <c r="A452" t="s">
        <v>186</v>
      </c>
      <c r="B452" t="s">
        <v>889</v>
      </c>
      <c r="C452" t="s">
        <v>1529</v>
      </c>
      <c r="D452" t="s">
        <v>132</v>
      </c>
      <c r="E452" t="s">
        <v>540</v>
      </c>
      <c r="F452" s="163" t="s">
        <v>252</v>
      </c>
      <c r="G452" t="s">
        <v>255</v>
      </c>
      <c r="H452" t="s">
        <v>465</v>
      </c>
      <c r="I452" t="s">
        <v>1155</v>
      </c>
      <c r="J452" t="s">
        <v>1154</v>
      </c>
      <c r="K452" t="s">
        <v>1278</v>
      </c>
      <c r="L452" t="s">
        <v>1156</v>
      </c>
      <c r="M452" t="s">
        <v>144</v>
      </c>
      <c r="N452" s="162">
        <v>45266</v>
      </c>
      <c r="O452" s="162">
        <v>45657</v>
      </c>
    </row>
    <row r="453" spans="1:15" x14ac:dyDescent="0.25">
      <c r="A453" t="s">
        <v>186</v>
      </c>
      <c r="B453" t="s">
        <v>889</v>
      </c>
      <c r="C453" t="s">
        <v>1530</v>
      </c>
      <c r="D453" t="s">
        <v>132</v>
      </c>
      <c r="E453" t="s">
        <v>540</v>
      </c>
      <c r="F453" s="163" t="s">
        <v>252</v>
      </c>
      <c r="G453" t="s">
        <v>255</v>
      </c>
      <c r="H453" t="s">
        <v>465</v>
      </c>
      <c r="I453" t="s">
        <v>1155</v>
      </c>
      <c r="J453" t="s">
        <v>1154</v>
      </c>
      <c r="K453" t="s">
        <v>1278</v>
      </c>
      <c r="L453" t="s">
        <v>1156</v>
      </c>
      <c r="M453" t="s">
        <v>144</v>
      </c>
      <c r="N453" s="162">
        <v>45266</v>
      </c>
      <c r="O453" s="162">
        <v>45657</v>
      </c>
    </row>
    <row r="454" spans="1:15" x14ac:dyDescent="0.25">
      <c r="A454" t="s">
        <v>186</v>
      </c>
      <c r="B454" t="s">
        <v>889</v>
      </c>
      <c r="C454" t="s">
        <v>1531</v>
      </c>
      <c r="D454" t="s">
        <v>132</v>
      </c>
      <c r="E454" t="s">
        <v>540</v>
      </c>
      <c r="F454" s="163" t="s">
        <v>252</v>
      </c>
      <c r="G454" t="s">
        <v>255</v>
      </c>
      <c r="H454" t="s">
        <v>465</v>
      </c>
      <c r="I454" t="s">
        <v>1155</v>
      </c>
      <c r="J454" t="s">
        <v>1154</v>
      </c>
      <c r="K454" t="s">
        <v>1278</v>
      </c>
      <c r="L454" t="s">
        <v>1156</v>
      </c>
      <c r="M454" t="s">
        <v>144</v>
      </c>
      <c r="N454" s="162">
        <v>45266</v>
      </c>
      <c r="O454" s="162">
        <v>45657</v>
      </c>
    </row>
    <row r="455" spans="1:15" x14ac:dyDescent="0.25">
      <c r="A455" t="s">
        <v>186</v>
      </c>
      <c r="B455" t="s">
        <v>889</v>
      </c>
      <c r="C455" t="s">
        <v>1532</v>
      </c>
      <c r="D455" t="s">
        <v>132</v>
      </c>
      <c r="E455" t="s">
        <v>540</v>
      </c>
      <c r="F455" s="163" t="s">
        <v>252</v>
      </c>
      <c r="G455" t="s">
        <v>255</v>
      </c>
      <c r="H455" t="s">
        <v>465</v>
      </c>
      <c r="I455" t="s">
        <v>1155</v>
      </c>
      <c r="J455" t="s">
        <v>1154</v>
      </c>
      <c r="K455" t="s">
        <v>1278</v>
      </c>
      <c r="L455" t="s">
        <v>1156</v>
      </c>
      <c r="M455" t="s">
        <v>144</v>
      </c>
      <c r="N455" s="162">
        <v>45266</v>
      </c>
      <c r="O455" s="162">
        <v>45657</v>
      </c>
    </row>
    <row r="456" spans="1:15" x14ac:dyDescent="0.25">
      <c r="A456" t="s">
        <v>186</v>
      </c>
      <c r="B456" t="s">
        <v>889</v>
      </c>
      <c r="C456" t="s">
        <v>1533</v>
      </c>
      <c r="D456" t="s">
        <v>132</v>
      </c>
      <c r="E456" t="s">
        <v>540</v>
      </c>
      <c r="F456" s="163" t="s">
        <v>252</v>
      </c>
      <c r="G456" t="s">
        <v>255</v>
      </c>
      <c r="H456" t="s">
        <v>465</v>
      </c>
      <c r="I456" t="s">
        <v>1155</v>
      </c>
      <c r="J456" t="s">
        <v>1154</v>
      </c>
      <c r="K456" t="s">
        <v>1278</v>
      </c>
      <c r="L456" t="s">
        <v>1156</v>
      </c>
      <c r="M456" t="s">
        <v>144</v>
      </c>
      <c r="N456" s="162">
        <v>45266</v>
      </c>
      <c r="O456" s="162">
        <v>45657</v>
      </c>
    </row>
    <row r="457" spans="1:15" x14ac:dyDescent="0.25">
      <c r="A457" t="s">
        <v>186</v>
      </c>
      <c r="B457" t="s">
        <v>889</v>
      </c>
      <c r="C457" t="s">
        <v>1534</v>
      </c>
      <c r="D457" t="s">
        <v>132</v>
      </c>
      <c r="E457" t="s">
        <v>540</v>
      </c>
      <c r="F457" s="163" t="s">
        <v>252</v>
      </c>
      <c r="G457" t="s">
        <v>255</v>
      </c>
      <c r="H457" t="s">
        <v>465</v>
      </c>
      <c r="I457" t="s">
        <v>1155</v>
      </c>
      <c r="J457" t="s">
        <v>1154</v>
      </c>
      <c r="K457" t="s">
        <v>1278</v>
      </c>
      <c r="L457" t="s">
        <v>1156</v>
      </c>
      <c r="M457" t="s">
        <v>144</v>
      </c>
      <c r="N457" s="162">
        <v>45266</v>
      </c>
      <c r="O457" s="162">
        <v>45657</v>
      </c>
    </row>
    <row r="458" spans="1:15" x14ac:dyDescent="0.25">
      <c r="A458" t="s">
        <v>186</v>
      </c>
      <c r="B458" t="s">
        <v>889</v>
      </c>
      <c r="C458" t="s">
        <v>1535</v>
      </c>
      <c r="D458" t="s">
        <v>132</v>
      </c>
      <c r="E458" t="s">
        <v>540</v>
      </c>
      <c r="F458" s="163" t="s">
        <v>252</v>
      </c>
      <c r="G458" t="s">
        <v>255</v>
      </c>
      <c r="H458" t="s">
        <v>465</v>
      </c>
      <c r="I458" t="s">
        <v>1155</v>
      </c>
      <c r="J458" t="s">
        <v>1154</v>
      </c>
      <c r="K458" t="s">
        <v>1278</v>
      </c>
      <c r="L458" t="s">
        <v>1156</v>
      </c>
      <c r="M458" t="s">
        <v>144</v>
      </c>
      <c r="N458" s="162">
        <v>45266</v>
      </c>
      <c r="O458" s="162">
        <v>45657</v>
      </c>
    </row>
    <row r="459" spans="1:15" x14ac:dyDescent="0.25">
      <c r="A459" t="s">
        <v>186</v>
      </c>
      <c r="B459" t="s">
        <v>889</v>
      </c>
      <c r="C459" t="s">
        <v>1536</v>
      </c>
      <c r="D459" t="s">
        <v>132</v>
      </c>
      <c r="E459" t="s">
        <v>540</v>
      </c>
      <c r="F459" s="163" t="s">
        <v>252</v>
      </c>
      <c r="G459" t="s">
        <v>255</v>
      </c>
      <c r="H459" t="s">
        <v>465</v>
      </c>
      <c r="I459" t="s">
        <v>1155</v>
      </c>
      <c r="J459" t="s">
        <v>1154</v>
      </c>
      <c r="K459" t="s">
        <v>1278</v>
      </c>
      <c r="L459" t="s">
        <v>1156</v>
      </c>
      <c r="M459" t="s">
        <v>144</v>
      </c>
      <c r="N459" s="162">
        <v>45266</v>
      </c>
      <c r="O459" s="162">
        <v>45657</v>
      </c>
    </row>
    <row r="460" spans="1:15" x14ac:dyDescent="0.25">
      <c r="A460" t="s">
        <v>186</v>
      </c>
      <c r="B460" t="s">
        <v>889</v>
      </c>
      <c r="C460" t="s">
        <v>1537</v>
      </c>
      <c r="D460" t="s">
        <v>132</v>
      </c>
      <c r="E460" t="s">
        <v>540</v>
      </c>
      <c r="F460" s="163" t="s">
        <v>252</v>
      </c>
      <c r="G460" t="s">
        <v>255</v>
      </c>
      <c r="H460" t="s">
        <v>465</v>
      </c>
      <c r="I460" t="s">
        <v>1155</v>
      </c>
      <c r="J460" t="s">
        <v>1154</v>
      </c>
      <c r="K460" t="s">
        <v>1278</v>
      </c>
      <c r="L460" t="s">
        <v>1156</v>
      </c>
      <c r="M460" t="s">
        <v>144</v>
      </c>
      <c r="N460" s="162">
        <v>45266</v>
      </c>
      <c r="O460" s="162">
        <v>45657</v>
      </c>
    </row>
    <row r="461" spans="1:15" x14ac:dyDescent="0.25">
      <c r="A461" t="s">
        <v>186</v>
      </c>
      <c r="B461" t="s">
        <v>889</v>
      </c>
      <c r="C461" t="s">
        <v>1538</v>
      </c>
      <c r="D461" t="s">
        <v>132</v>
      </c>
      <c r="E461" t="s">
        <v>540</v>
      </c>
      <c r="F461" s="163" t="s">
        <v>252</v>
      </c>
      <c r="G461" t="s">
        <v>255</v>
      </c>
      <c r="H461" t="s">
        <v>465</v>
      </c>
      <c r="I461" t="s">
        <v>1155</v>
      </c>
      <c r="J461" t="s">
        <v>1154</v>
      </c>
      <c r="K461" t="s">
        <v>1278</v>
      </c>
      <c r="L461" t="s">
        <v>1156</v>
      </c>
      <c r="M461" t="s">
        <v>144</v>
      </c>
      <c r="N461" s="162">
        <v>45266</v>
      </c>
      <c r="O461" s="162">
        <v>45657</v>
      </c>
    </row>
    <row r="462" spans="1:15" x14ac:dyDescent="0.25">
      <c r="A462" t="s">
        <v>186</v>
      </c>
      <c r="B462" t="s">
        <v>889</v>
      </c>
      <c r="C462" t="s">
        <v>1539</v>
      </c>
      <c r="D462" t="s">
        <v>132</v>
      </c>
      <c r="E462" t="s">
        <v>540</v>
      </c>
      <c r="F462" s="163" t="s">
        <v>252</v>
      </c>
      <c r="G462" t="s">
        <v>255</v>
      </c>
      <c r="H462" t="s">
        <v>465</v>
      </c>
      <c r="I462" t="s">
        <v>1155</v>
      </c>
      <c r="J462" t="s">
        <v>1154</v>
      </c>
      <c r="K462" t="s">
        <v>1278</v>
      </c>
      <c r="L462" t="s">
        <v>1156</v>
      </c>
      <c r="M462" t="s">
        <v>144</v>
      </c>
      <c r="N462" s="162">
        <v>45266</v>
      </c>
      <c r="O462" s="162">
        <v>45657</v>
      </c>
    </row>
    <row r="463" spans="1:15" x14ac:dyDescent="0.25">
      <c r="A463" t="s">
        <v>186</v>
      </c>
      <c r="B463" t="s">
        <v>889</v>
      </c>
      <c r="C463" t="s">
        <v>1540</v>
      </c>
      <c r="D463" t="s">
        <v>132</v>
      </c>
      <c r="E463" t="s">
        <v>540</v>
      </c>
      <c r="F463" s="163" t="s">
        <v>252</v>
      </c>
      <c r="G463" t="s">
        <v>255</v>
      </c>
      <c r="H463" t="s">
        <v>465</v>
      </c>
      <c r="I463" t="s">
        <v>1155</v>
      </c>
      <c r="J463" t="s">
        <v>1154</v>
      </c>
      <c r="K463" t="s">
        <v>1278</v>
      </c>
      <c r="L463" t="s">
        <v>1156</v>
      </c>
      <c r="M463" t="s">
        <v>144</v>
      </c>
      <c r="N463" s="162">
        <v>45266</v>
      </c>
      <c r="O463" s="162">
        <v>45657</v>
      </c>
    </row>
    <row r="464" spans="1:15" x14ac:dyDescent="0.25">
      <c r="A464" t="s">
        <v>186</v>
      </c>
      <c r="B464" t="s">
        <v>841</v>
      </c>
      <c r="C464" t="s">
        <v>842</v>
      </c>
      <c r="D464" t="s">
        <v>132</v>
      </c>
      <c r="E464" t="s">
        <v>540</v>
      </c>
      <c r="F464" s="163">
        <v>44228</v>
      </c>
      <c r="G464" t="s">
        <v>662</v>
      </c>
      <c r="H464" t="s">
        <v>585</v>
      </c>
      <c r="I464" t="s">
        <v>1155</v>
      </c>
      <c r="J464" t="s">
        <v>1154</v>
      </c>
      <c r="K464">
        <v>0</v>
      </c>
      <c r="L464" t="s">
        <v>1156</v>
      </c>
      <c r="M464" t="s">
        <v>144</v>
      </c>
      <c r="N464" s="162">
        <v>45266</v>
      </c>
      <c r="O464" s="162">
        <v>45657</v>
      </c>
    </row>
    <row r="465" spans="1:15" x14ac:dyDescent="0.25">
      <c r="A465" t="s">
        <v>186</v>
      </c>
      <c r="B465" t="s">
        <v>873</v>
      </c>
      <c r="C465" t="s">
        <v>874</v>
      </c>
      <c r="D465" t="s">
        <v>132</v>
      </c>
      <c r="E465" t="s">
        <v>540</v>
      </c>
      <c r="F465" s="163">
        <v>44228</v>
      </c>
      <c r="G465" t="s">
        <v>126</v>
      </c>
      <c r="H465" t="s">
        <v>780</v>
      </c>
      <c r="I465" t="s">
        <v>1155</v>
      </c>
      <c r="J465" t="s">
        <v>1154</v>
      </c>
      <c r="K465" t="s">
        <v>1278</v>
      </c>
      <c r="L465" t="s">
        <v>1156</v>
      </c>
      <c r="M465" t="s">
        <v>144</v>
      </c>
      <c r="N465" s="162">
        <v>45266</v>
      </c>
      <c r="O465" s="162">
        <v>45657</v>
      </c>
    </row>
    <row r="466" spans="1:15" x14ac:dyDescent="0.25">
      <c r="A466" t="s">
        <v>186</v>
      </c>
      <c r="B466" t="s">
        <v>875</v>
      </c>
      <c r="C466" t="s">
        <v>876</v>
      </c>
      <c r="D466" t="s">
        <v>186</v>
      </c>
      <c r="E466" t="s">
        <v>281</v>
      </c>
      <c r="F466" s="163">
        <v>44228</v>
      </c>
      <c r="G466" t="s">
        <v>126</v>
      </c>
      <c r="H466" t="s">
        <v>780</v>
      </c>
      <c r="I466" t="s">
        <v>1155</v>
      </c>
      <c r="J466" t="s">
        <v>1154</v>
      </c>
      <c r="K466" t="s">
        <v>1278</v>
      </c>
      <c r="L466" t="s">
        <v>1156</v>
      </c>
      <c r="M466" t="s">
        <v>144</v>
      </c>
      <c r="N466" s="162">
        <v>45266</v>
      </c>
      <c r="O466" s="162">
        <v>45657</v>
      </c>
    </row>
    <row r="467" spans="1:15" x14ac:dyDescent="0.25">
      <c r="A467" t="s">
        <v>186</v>
      </c>
      <c r="B467" t="s">
        <v>880</v>
      </c>
      <c r="C467" t="s">
        <v>881</v>
      </c>
      <c r="D467" t="s">
        <v>132</v>
      </c>
      <c r="E467" t="s">
        <v>281</v>
      </c>
      <c r="F467" s="163">
        <v>44228</v>
      </c>
      <c r="G467" t="s">
        <v>126</v>
      </c>
      <c r="H467" t="s">
        <v>780</v>
      </c>
      <c r="I467" t="s">
        <v>1155</v>
      </c>
      <c r="J467" t="s">
        <v>1154</v>
      </c>
      <c r="K467" t="s">
        <v>1278</v>
      </c>
      <c r="L467" t="s">
        <v>1156</v>
      </c>
      <c r="M467" t="s">
        <v>144</v>
      </c>
      <c r="N467" s="162">
        <v>45266</v>
      </c>
      <c r="O467" s="162">
        <v>45657</v>
      </c>
    </row>
    <row r="468" spans="1:15" x14ac:dyDescent="0.25">
      <c r="A468" t="s">
        <v>186</v>
      </c>
      <c r="B468" t="s">
        <v>882</v>
      </c>
      <c r="C468" t="s">
        <v>883</v>
      </c>
      <c r="D468" t="s">
        <v>132</v>
      </c>
      <c r="E468" t="s">
        <v>281</v>
      </c>
      <c r="F468" s="163">
        <v>44228</v>
      </c>
      <c r="G468" t="s">
        <v>126</v>
      </c>
      <c r="H468" t="s">
        <v>780</v>
      </c>
      <c r="I468" t="s">
        <v>1155</v>
      </c>
      <c r="J468" t="s">
        <v>1154</v>
      </c>
      <c r="K468" t="s">
        <v>1278</v>
      </c>
      <c r="L468" t="s">
        <v>1156</v>
      </c>
      <c r="M468" t="s">
        <v>144</v>
      </c>
      <c r="N468" s="162">
        <v>45266</v>
      </c>
      <c r="O468" s="162">
        <v>45657</v>
      </c>
    </row>
    <row r="469" spans="1:15" x14ac:dyDescent="0.25">
      <c r="A469" t="s">
        <v>186</v>
      </c>
      <c r="B469" t="s">
        <v>884</v>
      </c>
      <c r="C469" t="s">
        <v>885</v>
      </c>
      <c r="D469" t="s">
        <v>132</v>
      </c>
      <c r="E469" t="s">
        <v>281</v>
      </c>
      <c r="F469" s="163">
        <v>44228</v>
      </c>
      <c r="G469" t="s">
        <v>126</v>
      </c>
      <c r="H469" t="s">
        <v>780</v>
      </c>
      <c r="I469" t="s">
        <v>1155</v>
      </c>
      <c r="J469" t="s">
        <v>1154</v>
      </c>
      <c r="K469" t="s">
        <v>1278</v>
      </c>
      <c r="L469" t="s">
        <v>1156</v>
      </c>
      <c r="M469" t="s">
        <v>144</v>
      </c>
      <c r="N469" s="162">
        <v>45266</v>
      </c>
      <c r="O469" s="162">
        <v>45657</v>
      </c>
    </row>
    <row r="470" spans="1:15" x14ac:dyDescent="0.25">
      <c r="A470" t="s">
        <v>186</v>
      </c>
      <c r="B470" t="s">
        <v>889</v>
      </c>
      <c r="C470" t="s">
        <v>890</v>
      </c>
      <c r="D470" t="s">
        <v>132</v>
      </c>
      <c r="E470" t="s">
        <v>540</v>
      </c>
      <c r="F470" s="163">
        <v>44228</v>
      </c>
      <c r="G470" t="s">
        <v>716</v>
      </c>
      <c r="H470" t="s">
        <v>125</v>
      </c>
      <c r="I470" t="s">
        <v>1155</v>
      </c>
      <c r="J470" t="s">
        <v>1154</v>
      </c>
      <c r="K470" t="s">
        <v>1278</v>
      </c>
      <c r="L470" t="s">
        <v>1156</v>
      </c>
      <c r="M470" t="s">
        <v>144</v>
      </c>
      <c r="N470" s="162">
        <v>45266</v>
      </c>
      <c r="O470" s="162">
        <v>45657</v>
      </c>
    </row>
    <row r="471" spans="1:15" x14ac:dyDescent="0.25">
      <c r="A471" t="s">
        <v>186</v>
      </c>
      <c r="B471" t="s">
        <v>941</v>
      </c>
      <c r="C471" t="s">
        <v>942</v>
      </c>
      <c r="D471" t="s">
        <v>132</v>
      </c>
      <c r="E471" t="s">
        <v>281</v>
      </c>
      <c r="F471" s="163" t="s">
        <v>186</v>
      </c>
      <c r="G471" t="s">
        <v>332</v>
      </c>
      <c r="H471" t="s">
        <v>333</v>
      </c>
      <c r="I471" t="s">
        <v>1155</v>
      </c>
      <c r="J471" t="s">
        <v>1154</v>
      </c>
      <c r="K471" t="s">
        <v>1278</v>
      </c>
      <c r="L471" t="s">
        <v>1156</v>
      </c>
      <c r="M471" t="s">
        <v>144</v>
      </c>
      <c r="N471" s="162">
        <v>45270</v>
      </c>
      <c r="O471" s="162">
        <v>45657</v>
      </c>
    </row>
    <row r="472" spans="1:15" x14ac:dyDescent="0.25">
      <c r="A472" t="s">
        <v>186</v>
      </c>
      <c r="B472" t="s">
        <v>944</v>
      </c>
      <c r="C472" t="s">
        <v>945</v>
      </c>
      <c r="D472" t="s">
        <v>132</v>
      </c>
      <c r="E472" t="s">
        <v>281</v>
      </c>
      <c r="F472" s="163" t="s">
        <v>186</v>
      </c>
      <c r="G472" t="s">
        <v>332</v>
      </c>
      <c r="H472" t="s">
        <v>333</v>
      </c>
      <c r="I472" t="s">
        <v>1155</v>
      </c>
      <c r="J472" t="s">
        <v>1154</v>
      </c>
      <c r="K472" t="s">
        <v>1278</v>
      </c>
      <c r="L472" t="s">
        <v>1156</v>
      </c>
      <c r="M472" t="s">
        <v>144</v>
      </c>
      <c r="N472" s="162">
        <v>45270</v>
      </c>
      <c r="O472" s="162">
        <v>45657</v>
      </c>
    </row>
    <row r="473" spans="1:15" x14ac:dyDescent="0.25">
      <c r="A473" t="s">
        <v>186</v>
      </c>
      <c r="B473" t="s">
        <v>658</v>
      </c>
      <c r="C473" t="s">
        <v>947</v>
      </c>
      <c r="D473" t="s">
        <v>132</v>
      </c>
      <c r="E473" t="s">
        <v>281</v>
      </c>
      <c r="F473" s="163" t="s">
        <v>186</v>
      </c>
      <c r="G473" t="s">
        <v>332</v>
      </c>
      <c r="H473" t="s">
        <v>333</v>
      </c>
      <c r="I473" t="s">
        <v>1155</v>
      </c>
      <c r="J473" t="s">
        <v>1154</v>
      </c>
      <c r="K473" t="s">
        <v>1278</v>
      </c>
      <c r="L473" t="s">
        <v>1156</v>
      </c>
      <c r="M473" t="s">
        <v>144</v>
      </c>
      <c r="N473" s="162">
        <v>45270</v>
      </c>
      <c r="O473" s="162">
        <v>45657</v>
      </c>
    </row>
    <row r="474" spans="1:15" x14ac:dyDescent="0.25">
      <c r="A474" t="s">
        <v>186</v>
      </c>
      <c r="B474" t="s">
        <v>952</v>
      </c>
      <c r="C474" t="s">
        <v>953</v>
      </c>
      <c r="D474" t="s">
        <v>132</v>
      </c>
      <c r="E474" t="s">
        <v>281</v>
      </c>
      <c r="F474" s="163" t="s">
        <v>186</v>
      </c>
      <c r="G474" t="s">
        <v>332</v>
      </c>
      <c r="H474" t="s">
        <v>333</v>
      </c>
      <c r="I474" t="s">
        <v>1155</v>
      </c>
      <c r="J474" t="s">
        <v>1154</v>
      </c>
      <c r="K474" t="s">
        <v>1278</v>
      </c>
      <c r="L474" t="s">
        <v>1156</v>
      </c>
      <c r="M474" t="s">
        <v>144</v>
      </c>
      <c r="N474" s="162">
        <v>45270</v>
      </c>
      <c r="O474" s="162">
        <v>45657</v>
      </c>
    </row>
  </sheetData>
  <mergeCells count="6">
    <mergeCell ref="N1:O1"/>
    <mergeCell ref="N2:O2"/>
    <mergeCell ref="N3:O3"/>
    <mergeCell ref="A4:O4"/>
    <mergeCell ref="A1:B3"/>
    <mergeCell ref="C1:L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540"/>
  <sheetViews>
    <sheetView topLeftCell="A410" zoomScale="70" zoomScaleNormal="70" workbookViewId="0">
      <selection activeCell="E424" sqref="E424"/>
    </sheetView>
  </sheetViews>
  <sheetFormatPr baseColWidth="10" defaultColWidth="10.85546875" defaultRowHeight="12.75" x14ac:dyDescent="0.2"/>
  <cols>
    <col min="1" max="2" width="19.5703125" style="166" customWidth="1"/>
    <col min="3" max="3" width="30.7109375" style="166" customWidth="1"/>
    <col min="4" max="4" width="16.7109375" style="166" customWidth="1"/>
    <col min="5" max="5" width="22.42578125" style="166" customWidth="1"/>
    <col min="6" max="7" width="16.85546875" style="166" customWidth="1"/>
    <col min="8" max="8" width="32.28515625" style="166" customWidth="1"/>
    <col min="9" max="16384" width="10.85546875" style="166"/>
  </cols>
  <sheetData>
    <row r="1" spans="1:8" x14ac:dyDescent="0.2">
      <c r="A1" s="308"/>
      <c r="B1" s="308"/>
      <c r="C1" s="309" t="s">
        <v>981</v>
      </c>
      <c r="D1" s="309"/>
      <c r="E1" s="309"/>
      <c r="F1" s="309"/>
      <c r="G1" s="164" t="s">
        <v>78</v>
      </c>
      <c r="H1" s="165">
        <f>+'Activos Consolidados'!L1</f>
        <v>0</v>
      </c>
    </row>
    <row r="2" spans="1:8" x14ac:dyDescent="0.2">
      <c r="A2" s="308"/>
      <c r="B2" s="308"/>
      <c r="C2" s="309"/>
      <c r="D2" s="309"/>
      <c r="E2" s="309"/>
      <c r="F2" s="309"/>
      <c r="G2" s="164" t="s">
        <v>80</v>
      </c>
      <c r="H2" s="165">
        <f>+'Activos Consolidados'!L2</f>
        <v>0</v>
      </c>
    </row>
    <row r="3" spans="1:8" x14ac:dyDescent="0.2">
      <c r="A3" s="308"/>
      <c r="B3" s="308"/>
      <c r="C3" s="309"/>
      <c r="D3" s="309"/>
      <c r="E3" s="309"/>
      <c r="F3" s="309"/>
      <c r="G3" s="164" t="s">
        <v>81</v>
      </c>
      <c r="H3" s="167">
        <f>+'Activos Consolidados'!L3</f>
        <v>0</v>
      </c>
    </row>
    <row r="4" spans="1:8" x14ac:dyDescent="0.2">
      <c r="A4" s="310" t="s">
        <v>1120</v>
      </c>
      <c r="B4" s="310"/>
      <c r="C4" s="310"/>
      <c r="D4" s="310"/>
      <c r="E4" s="310"/>
      <c r="F4" s="310"/>
      <c r="G4" s="310"/>
      <c r="H4" s="310"/>
    </row>
    <row r="5" spans="1:8" ht="38.25" x14ac:dyDescent="0.2">
      <c r="A5" s="168" t="s">
        <v>1121</v>
      </c>
      <c r="B5" s="168" t="s">
        <v>1122</v>
      </c>
      <c r="C5" s="168" t="s">
        <v>1123</v>
      </c>
      <c r="D5" s="168" t="s">
        <v>1124</v>
      </c>
      <c r="E5" s="168" t="s">
        <v>1125</v>
      </c>
      <c r="F5" s="168" t="s">
        <v>1126</v>
      </c>
      <c r="G5" s="168" t="s">
        <v>1127</v>
      </c>
      <c r="H5" s="168" t="s">
        <v>1128</v>
      </c>
    </row>
    <row r="6" spans="1:8" ht="102" x14ac:dyDescent="0.2">
      <c r="A6" s="169" t="s">
        <v>129</v>
      </c>
      <c r="B6" s="169" t="s">
        <v>130</v>
      </c>
      <c r="C6" s="169" t="s">
        <v>131</v>
      </c>
      <c r="D6" s="169" t="s">
        <v>132</v>
      </c>
      <c r="E6" s="169" t="s">
        <v>183</v>
      </c>
      <c r="F6" s="169" t="s">
        <v>135</v>
      </c>
      <c r="G6" s="169" t="s">
        <v>136</v>
      </c>
      <c r="H6" s="169" t="s">
        <v>137</v>
      </c>
    </row>
    <row r="7" spans="1:8" ht="89.25" x14ac:dyDescent="0.2">
      <c r="A7" s="169" t="s">
        <v>147</v>
      </c>
      <c r="B7" s="169" t="s">
        <v>148</v>
      </c>
      <c r="C7" s="169" t="s">
        <v>149</v>
      </c>
      <c r="D7" s="169" t="s">
        <v>132</v>
      </c>
      <c r="E7" s="169" t="s">
        <v>159</v>
      </c>
      <c r="F7" s="169" t="s">
        <v>151</v>
      </c>
      <c r="G7" s="169" t="s">
        <v>136</v>
      </c>
      <c r="H7" s="169" t="s">
        <v>137</v>
      </c>
    </row>
    <row r="8" spans="1:8" ht="89.25" x14ac:dyDescent="0.2">
      <c r="A8" s="169" t="s">
        <v>147</v>
      </c>
      <c r="B8" s="169" t="s">
        <v>157</v>
      </c>
      <c r="C8" s="169" t="s">
        <v>158</v>
      </c>
      <c r="D8" s="169" t="s">
        <v>132</v>
      </c>
      <c r="E8" s="169" t="s">
        <v>159</v>
      </c>
      <c r="F8" s="169" t="s">
        <v>151</v>
      </c>
      <c r="G8" s="169" t="s">
        <v>136</v>
      </c>
      <c r="H8" s="169" t="s">
        <v>137</v>
      </c>
    </row>
    <row r="9" spans="1:8" ht="76.5" x14ac:dyDescent="0.2">
      <c r="A9" s="169" t="s">
        <v>147</v>
      </c>
      <c r="B9" s="169" t="s">
        <v>160</v>
      </c>
      <c r="C9" s="169" t="s">
        <v>161</v>
      </c>
      <c r="D9" s="169" t="s">
        <v>132</v>
      </c>
      <c r="E9" s="169" t="s">
        <v>159</v>
      </c>
      <c r="F9" s="169" t="s">
        <v>151</v>
      </c>
      <c r="G9" s="169" t="s">
        <v>136</v>
      </c>
      <c r="H9" s="169" t="s">
        <v>137</v>
      </c>
    </row>
    <row r="10" spans="1:8" ht="89.25" x14ac:dyDescent="0.2">
      <c r="A10" s="169" t="s">
        <v>162</v>
      </c>
      <c r="B10" s="169" t="s">
        <v>163</v>
      </c>
      <c r="C10" s="169" t="s">
        <v>164</v>
      </c>
      <c r="D10" s="169" t="s">
        <v>132</v>
      </c>
      <c r="E10" s="169" t="s">
        <v>159</v>
      </c>
      <c r="F10" s="169" t="s">
        <v>165</v>
      </c>
      <c r="G10" s="169" t="s">
        <v>136</v>
      </c>
      <c r="H10" s="169" t="s">
        <v>137</v>
      </c>
    </row>
    <row r="11" spans="1:8" ht="102" x14ac:dyDescent="0.2">
      <c r="A11" s="169" t="s">
        <v>162</v>
      </c>
      <c r="B11" s="169" t="s">
        <v>169</v>
      </c>
      <c r="C11" s="169" t="s">
        <v>170</v>
      </c>
      <c r="D11" s="169" t="s">
        <v>132</v>
      </c>
      <c r="E11" s="169" t="s">
        <v>159</v>
      </c>
      <c r="F11" s="169" t="s">
        <v>165</v>
      </c>
      <c r="G11" s="169" t="s">
        <v>136</v>
      </c>
      <c r="H11" s="169" t="s">
        <v>137</v>
      </c>
    </row>
    <row r="12" spans="1:8" ht="229.5" x14ac:dyDescent="0.2">
      <c r="A12" s="169" t="s">
        <v>162</v>
      </c>
      <c r="B12" s="169" t="s">
        <v>171</v>
      </c>
      <c r="C12" s="169" t="s">
        <v>172</v>
      </c>
      <c r="D12" s="169" t="s">
        <v>132</v>
      </c>
      <c r="E12" s="169" t="s">
        <v>159</v>
      </c>
      <c r="F12" s="169" t="s">
        <v>173</v>
      </c>
      <c r="G12" s="169" t="s">
        <v>136</v>
      </c>
      <c r="H12" s="169" t="s">
        <v>137</v>
      </c>
    </row>
    <row r="13" spans="1:8" ht="191.25" x14ac:dyDescent="0.2">
      <c r="A13" s="169" t="s">
        <v>174</v>
      </c>
      <c r="B13" s="169" t="s">
        <v>175</v>
      </c>
      <c r="C13" s="169" t="s">
        <v>176</v>
      </c>
      <c r="D13" s="169" t="s">
        <v>132</v>
      </c>
      <c r="E13" s="169" t="s">
        <v>177</v>
      </c>
      <c r="F13" s="169" t="s">
        <v>178</v>
      </c>
      <c r="G13" s="169" t="s">
        <v>136</v>
      </c>
      <c r="H13" s="169" t="s">
        <v>137</v>
      </c>
    </row>
    <row r="14" spans="1:8" ht="51" x14ac:dyDescent="0.2">
      <c r="A14" s="169" t="s">
        <v>174</v>
      </c>
      <c r="B14" s="169" t="s">
        <v>181</v>
      </c>
      <c r="C14" s="169" t="s">
        <v>182</v>
      </c>
      <c r="D14" s="169" t="s">
        <v>132</v>
      </c>
      <c r="E14" s="169" t="s">
        <v>183</v>
      </c>
      <c r="F14" s="169" t="s">
        <v>184</v>
      </c>
      <c r="G14" s="169" t="s">
        <v>136</v>
      </c>
      <c r="H14" s="169" t="s">
        <v>137</v>
      </c>
    </row>
    <row r="15" spans="1:8" ht="153" x14ac:dyDescent="0.2">
      <c r="A15" s="169" t="s">
        <v>185</v>
      </c>
      <c r="B15" s="169" t="s">
        <v>186</v>
      </c>
      <c r="C15" s="169" t="s">
        <v>187</v>
      </c>
      <c r="D15" s="169" t="s">
        <v>132</v>
      </c>
      <c r="E15" s="169" t="s">
        <v>183</v>
      </c>
      <c r="F15" s="169" t="s">
        <v>151</v>
      </c>
      <c r="G15" s="169" t="s">
        <v>136</v>
      </c>
      <c r="H15" s="169" t="s">
        <v>137</v>
      </c>
    </row>
    <row r="16" spans="1:8" ht="63.75" x14ac:dyDescent="0.2">
      <c r="A16" s="169" t="s">
        <v>189</v>
      </c>
      <c r="B16" s="169" t="s">
        <v>190</v>
      </c>
      <c r="C16" s="169" t="s">
        <v>191</v>
      </c>
      <c r="D16" s="169" t="s">
        <v>132</v>
      </c>
      <c r="E16" s="169" t="s">
        <v>159</v>
      </c>
      <c r="F16" s="169" t="s">
        <v>192</v>
      </c>
      <c r="G16" s="169" t="s">
        <v>136</v>
      </c>
      <c r="H16" s="169" t="s">
        <v>137</v>
      </c>
    </row>
    <row r="17" spans="1:8" ht="255" x14ac:dyDescent="0.2">
      <c r="A17" s="169" t="s">
        <v>193</v>
      </c>
      <c r="B17" s="169" t="s">
        <v>194</v>
      </c>
      <c r="C17" s="169" t="s">
        <v>195</v>
      </c>
      <c r="D17" s="169" t="s">
        <v>132</v>
      </c>
      <c r="E17" s="169" t="s">
        <v>159</v>
      </c>
      <c r="F17" s="169" t="s">
        <v>192</v>
      </c>
      <c r="G17" s="169" t="s">
        <v>136</v>
      </c>
      <c r="H17" s="169" t="s">
        <v>137</v>
      </c>
    </row>
    <row r="18" spans="1:8" ht="89.25" x14ac:dyDescent="0.2">
      <c r="A18" s="169" t="s">
        <v>174</v>
      </c>
      <c r="B18" s="169" t="s">
        <v>196</v>
      </c>
      <c r="C18" s="169" t="s">
        <v>197</v>
      </c>
      <c r="D18" s="169" t="s">
        <v>132</v>
      </c>
      <c r="E18" s="169" t="s">
        <v>183</v>
      </c>
      <c r="F18" s="169" t="s">
        <v>198</v>
      </c>
      <c r="G18" s="169" t="s">
        <v>136</v>
      </c>
      <c r="H18" s="169" t="s">
        <v>137</v>
      </c>
    </row>
    <row r="19" spans="1:8" ht="89.25" x14ac:dyDescent="0.2">
      <c r="A19" s="169" t="s">
        <v>189</v>
      </c>
      <c r="B19" s="169" t="s">
        <v>201</v>
      </c>
      <c r="C19" s="169" t="s">
        <v>202</v>
      </c>
      <c r="D19" s="169" t="s">
        <v>132</v>
      </c>
      <c r="E19" s="169" t="s">
        <v>177</v>
      </c>
      <c r="F19" s="169" t="s">
        <v>203</v>
      </c>
      <c r="G19" s="169" t="s">
        <v>136</v>
      </c>
      <c r="H19" s="169" t="s">
        <v>137</v>
      </c>
    </row>
    <row r="20" spans="1:8" ht="114.75" x14ac:dyDescent="0.2">
      <c r="A20" s="169" t="s">
        <v>189</v>
      </c>
      <c r="B20" s="169" t="s">
        <v>204</v>
      </c>
      <c r="C20" s="169" t="s">
        <v>205</v>
      </c>
      <c r="D20" s="169" t="s">
        <v>132</v>
      </c>
      <c r="E20" s="169" t="s">
        <v>177</v>
      </c>
      <c r="F20" s="169" t="s">
        <v>206</v>
      </c>
      <c r="G20" s="169" t="s">
        <v>136</v>
      </c>
      <c r="H20" s="169" t="s">
        <v>137</v>
      </c>
    </row>
    <row r="21" spans="1:8" ht="89.25" x14ac:dyDescent="0.2">
      <c r="A21" s="169" t="s">
        <v>189</v>
      </c>
      <c r="B21" s="169" t="s">
        <v>207</v>
      </c>
      <c r="C21" s="169" t="s">
        <v>208</v>
      </c>
      <c r="D21" s="169" t="s">
        <v>132</v>
      </c>
      <c r="E21" s="169" t="s">
        <v>177</v>
      </c>
      <c r="F21" s="169" t="s">
        <v>206</v>
      </c>
      <c r="G21" s="169" t="s">
        <v>136</v>
      </c>
      <c r="H21" s="169" t="s">
        <v>137</v>
      </c>
    </row>
    <row r="22" spans="1:8" ht="102" x14ac:dyDescent="0.2">
      <c r="A22" s="169" t="s">
        <v>189</v>
      </c>
      <c r="B22" s="169" t="s">
        <v>209</v>
      </c>
      <c r="C22" s="169" t="s">
        <v>210</v>
      </c>
      <c r="D22" s="169" t="s">
        <v>132</v>
      </c>
      <c r="E22" s="169" t="s">
        <v>177</v>
      </c>
      <c r="F22" s="169" t="s">
        <v>206</v>
      </c>
      <c r="G22" s="169" t="s">
        <v>136</v>
      </c>
      <c r="H22" s="169" t="s">
        <v>137</v>
      </c>
    </row>
    <row r="23" spans="1:8" ht="89.25" x14ac:dyDescent="0.2">
      <c r="A23" s="169" t="s">
        <v>211</v>
      </c>
      <c r="B23" s="169" t="s">
        <v>212</v>
      </c>
      <c r="C23" s="169" t="s">
        <v>213</v>
      </c>
      <c r="D23" s="169" t="s">
        <v>132</v>
      </c>
      <c r="E23" s="169" t="s">
        <v>177</v>
      </c>
      <c r="F23" s="169" t="s">
        <v>206</v>
      </c>
      <c r="G23" s="169" t="s">
        <v>136</v>
      </c>
      <c r="H23" s="169" t="s">
        <v>137</v>
      </c>
    </row>
    <row r="24" spans="1:8" ht="51" x14ac:dyDescent="0.2">
      <c r="A24" s="169" t="s">
        <v>214</v>
      </c>
      <c r="B24" s="169" t="s">
        <v>186</v>
      </c>
      <c r="C24" s="169" t="s">
        <v>215</v>
      </c>
      <c r="D24" s="169" t="s">
        <v>132</v>
      </c>
      <c r="E24" s="169" t="s">
        <v>177</v>
      </c>
      <c r="F24" s="169" t="s">
        <v>203</v>
      </c>
      <c r="G24" s="169" t="s">
        <v>136</v>
      </c>
      <c r="H24" s="169" t="s">
        <v>137</v>
      </c>
    </row>
    <row r="25" spans="1:8" ht="89.25" x14ac:dyDescent="0.2">
      <c r="A25" s="169" t="s">
        <v>217</v>
      </c>
      <c r="B25" s="169" t="s">
        <v>218</v>
      </c>
      <c r="C25" s="169" t="s">
        <v>208</v>
      </c>
      <c r="D25" s="169" t="s">
        <v>132</v>
      </c>
      <c r="E25" s="169" t="s">
        <v>183</v>
      </c>
      <c r="F25" s="169" t="s">
        <v>206</v>
      </c>
      <c r="G25" s="169" t="s">
        <v>136</v>
      </c>
      <c r="H25" s="169" t="s">
        <v>137</v>
      </c>
    </row>
    <row r="26" spans="1:8" ht="89.25" x14ac:dyDescent="0.2">
      <c r="A26" s="169" t="s">
        <v>219</v>
      </c>
      <c r="B26" s="169" t="s">
        <v>220</v>
      </c>
      <c r="C26" s="169" t="s">
        <v>221</v>
      </c>
      <c r="D26" s="169" t="s">
        <v>132</v>
      </c>
      <c r="E26" s="169" t="s">
        <v>159</v>
      </c>
      <c r="F26" s="169" t="s">
        <v>222</v>
      </c>
      <c r="G26" s="169" t="s">
        <v>136</v>
      </c>
      <c r="H26" s="169" t="s">
        <v>137</v>
      </c>
    </row>
    <row r="27" spans="1:8" ht="89.25" x14ac:dyDescent="0.2">
      <c r="A27" s="169" t="s">
        <v>219</v>
      </c>
      <c r="B27" s="169" t="s">
        <v>226</v>
      </c>
      <c r="C27" s="169" t="s">
        <v>221</v>
      </c>
      <c r="D27" s="169" t="s">
        <v>132</v>
      </c>
      <c r="E27" s="169" t="s">
        <v>183</v>
      </c>
      <c r="F27" s="169" t="s">
        <v>151</v>
      </c>
      <c r="G27" s="169" t="s">
        <v>227</v>
      </c>
      <c r="H27" s="169" t="s">
        <v>137</v>
      </c>
    </row>
    <row r="28" spans="1:8" ht="89.25" x14ac:dyDescent="0.2">
      <c r="A28" s="169" t="s">
        <v>219</v>
      </c>
      <c r="B28" s="169" t="s">
        <v>228</v>
      </c>
      <c r="C28" s="169" t="s">
        <v>229</v>
      </c>
      <c r="D28" s="169" t="s">
        <v>132</v>
      </c>
      <c r="E28" s="169" t="s">
        <v>183</v>
      </c>
      <c r="F28" s="169" t="s">
        <v>151</v>
      </c>
      <c r="G28" s="169" t="s">
        <v>227</v>
      </c>
      <c r="H28" s="169" t="s">
        <v>137</v>
      </c>
    </row>
    <row r="29" spans="1:8" ht="51" x14ac:dyDescent="0.2">
      <c r="A29" s="169" t="s">
        <v>230</v>
      </c>
      <c r="B29" s="169" t="s">
        <v>231</v>
      </c>
      <c r="C29" s="169" t="s">
        <v>232</v>
      </c>
      <c r="D29" s="169" t="s">
        <v>132</v>
      </c>
      <c r="E29" s="169" t="s">
        <v>159</v>
      </c>
      <c r="F29" s="169" t="s">
        <v>222</v>
      </c>
      <c r="G29" s="169" t="s">
        <v>227</v>
      </c>
      <c r="H29" s="169" t="s">
        <v>137</v>
      </c>
    </row>
    <row r="30" spans="1:8" ht="76.5" x14ac:dyDescent="0.2">
      <c r="A30" s="169" t="s">
        <v>233</v>
      </c>
      <c r="B30" s="169" t="s">
        <v>234</v>
      </c>
      <c r="C30" s="169" t="s">
        <v>235</v>
      </c>
      <c r="D30" s="169" t="s">
        <v>132</v>
      </c>
      <c r="E30" s="169" t="s">
        <v>183</v>
      </c>
      <c r="F30" s="169" t="s">
        <v>151</v>
      </c>
      <c r="G30" s="169" t="s">
        <v>227</v>
      </c>
      <c r="H30" s="169" t="s">
        <v>137</v>
      </c>
    </row>
    <row r="31" spans="1:8" ht="127.5" x14ac:dyDescent="0.2">
      <c r="A31" s="169" t="s">
        <v>189</v>
      </c>
      <c r="B31" s="169" t="s">
        <v>236</v>
      </c>
      <c r="C31" s="169" t="s">
        <v>237</v>
      </c>
      <c r="D31" s="169" t="s">
        <v>132</v>
      </c>
      <c r="E31" s="169" t="s">
        <v>183</v>
      </c>
      <c r="F31" s="169" t="s">
        <v>206</v>
      </c>
      <c r="G31" s="169" t="s">
        <v>227</v>
      </c>
      <c r="H31" s="169" t="s">
        <v>137</v>
      </c>
    </row>
    <row r="32" spans="1:8" ht="63.75" x14ac:dyDescent="0.2">
      <c r="A32" s="169" t="s">
        <v>189</v>
      </c>
      <c r="B32" s="169" t="s">
        <v>238</v>
      </c>
      <c r="C32" s="169" t="s">
        <v>239</v>
      </c>
      <c r="D32" s="169" t="s">
        <v>132</v>
      </c>
      <c r="E32" s="169" t="s">
        <v>183</v>
      </c>
      <c r="F32" s="169" t="s">
        <v>206</v>
      </c>
      <c r="G32" s="169" t="s">
        <v>227</v>
      </c>
      <c r="H32" s="169" t="s">
        <v>137</v>
      </c>
    </row>
    <row r="33" spans="1:8" ht="63.75" x14ac:dyDescent="0.2">
      <c r="A33" s="169" t="s">
        <v>193</v>
      </c>
      <c r="B33" s="169" t="s">
        <v>240</v>
      </c>
      <c r="C33" s="169" t="s">
        <v>239</v>
      </c>
      <c r="D33" s="169" t="s">
        <v>132</v>
      </c>
      <c r="E33" s="169" t="s">
        <v>183</v>
      </c>
      <c r="F33" s="169" t="s">
        <v>206</v>
      </c>
      <c r="G33" s="169" t="s">
        <v>227</v>
      </c>
      <c r="H33" s="169" t="s">
        <v>137</v>
      </c>
    </row>
    <row r="34" spans="1:8" ht="102" x14ac:dyDescent="0.2">
      <c r="A34" s="169" t="s">
        <v>241</v>
      </c>
      <c r="B34" s="169" t="s">
        <v>242</v>
      </c>
      <c r="C34" s="169" t="s">
        <v>243</v>
      </c>
      <c r="D34" s="169" t="s">
        <v>132</v>
      </c>
      <c r="E34" s="169" t="s">
        <v>183</v>
      </c>
      <c r="F34" s="169" t="s">
        <v>244</v>
      </c>
      <c r="G34" s="169" t="s">
        <v>227</v>
      </c>
      <c r="H34" s="169" t="s">
        <v>137</v>
      </c>
    </row>
    <row r="35" spans="1:8" ht="63.75" x14ac:dyDescent="0.2">
      <c r="A35" s="169" t="s">
        <v>241</v>
      </c>
      <c r="B35" s="169" t="s">
        <v>245</v>
      </c>
      <c r="C35" s="169" t="s">
        <v>246</v>
      </c>
      <c r="D35" s="169" t="s">
        <v>132</v>
      </c>
      <c r="E35" s="169" t="s">
        <v>183</v>
      </c>
      <c r="F35" s="169" t="s">
        <v>247</v>
      </c>
      <c r="G35" s="169" t="s">
        <v>227</v>
      </c>
      <c r="H35" s="169" t="s">
        <v>137</v>
      </c>
    </row>
    <row r="36" spans="1:8" ht="63.75" x14ac:dyDescent="0.2">
      <c r="A36" s="169" t="s">
        <v>241</v>
      </c>
      <c r="B36" s="169" t="s">
        <v>248</v>
      </c>
      <c r="C36" s="169" t="s">
        <v>249</v>
      </c>
      <c r="D36" s="169" t="s">
        <v>132</v>
      </c>
      <c r="E36" s="169" t="s">
        <v>183</v>
      </c>
      <c r="F36" s="169" t="s">
        <v>244</v>
      </c>
      <c r="G36" s="169" t="s">
        <v>227</v>
      </c>
      <c r="H36" s="169" t="s">
        <v>137</v>
      </c>
    </row>
    <row r="37" spans="1:8" ht="38.25" x14ac:dyDescent="0.2">
      <c r="A37" s="169" t="s">
        <v>230</v>
      </c>
      <c r="B37" s="169" t="s">
        <v>250</v>
      </c>
      <c r="C37" s="169" t="s">
        <v>251</v>
      </c>
      <c r="D37" s="169" t="s">
        <v>132</v>
      </c>
      <c r="E37" s="169" t="s">
        <v>183</v>
      </c>
      <c r="F37" s="169" t="s">
        <v>244</v>
      </c>
      <c r="G37" s="169" t="s">
        <v>227</v>
      </c>
      <c r="H37" s="169" t="s">
        <v>137</v>
      </c>
    </row>
    <row r="38" spans="1:8" ht="63.75" x14ac:dyDescent="0.2">
      <c r="A38" s="169" t="s">
        <v>129</v>
      </c>
      <c r="B38" s="169" t="s">
        <v>257</v>
      </c>
      <c r="C38" s="169" t="s">
        <v>1279</v>
      </c>
      <c r="D38" s="169" t="s">
        <v>132</v>
      </c>
      <c r="E38" s="169" t="s">
        <v>183</v>
      </c>
      <c r="F38" s="169" t="s">
        <v>259</v>
      </c>
      <c r="G38" s="169" t="s">
        <v>227</v>
      </c>
      <c r="H38" s="169" t="s">
        <v>137</v>
      </c>
    </row>
    <row r="39" spans="1:8" ht="89.25" x14ac:dyDescent="0.2">
      <c r="A39" s="169" t="s">
        <v>162</v>
      </c>
      <c r="B39" s="169" t="s">
        <v>1280</v>
      </c>
      <c r="C39" s="169" t="s">
        <v>266</v>
      </c>
      <c r="D39" s="169" t="s">
        <v>132</v>
      </c>
      <c r="E39" s="169" t="s">
        <v>177</v>
      </c>
      <c r="F39" s="169" t="s">
        <v>259</v>
      </c>
      <c r="G39" s="169" t="s">
        <v>227</v>
      </c>
      <c r="H39" s="169" t="s">
        <v>137</v>
      </c>
    </row>
    <row r="40" spans="1:8" ht="63.75" x14ac:dyDescent="0.2">
      <c r="A40" s="169" t="s">
        <v>162</v>
      </c>
      <c r="B40" s="169" t="s">
        <v>269</v>
      </c>
      <c r="C40" s="169" t="s">
        <v>270</v>
      </c>
      <c r="D40" s="169" t="s">
        <v>132</v>
      </c>
      <c r="E40" s="169" t="s">
        <v>177</v>
      </c>
      <c r="F40" s="169" t="s">
        <v>259</v>
      </c>
      <c r="G40" s="169" t="s">
        <v>227</v>
      </c>
      <c r="H40" s="169" t="s">
        <v>137</v>
      </c>
    </row>
    <row r="41" spans="1:8" ht="51" x14ac:dyDescent="0.2">
      <c r="A41" s="169" t="s">
        <v>193</v>
      </c>
      <c r="B41" s="169" t="s">
        <v>1281</v>
      </c>
      <c r="C41" s="169" t="s">
        <v>1282</v>
      </c>
      <c r="D41" s="169" t="s">
        <v>132</v>
      </c>
      <c r="E41" s="169" t="s">
        <v>177</v>
      </c>
      <c r="F41" s="169" t="s">
        <v>259</v>
      </c>
      <c r="G41" s="169" t="s">
        <v>227</v>
      </c>
      <c r="H41" s="169" t="s">
        <v>137</v>
      </c>
    </row>
    <row r="42" spans="1:8" ht="51" x14ac:dyDescent="0.2">
      <c r="A42" s="169" t="s">
        <v>193</v>
      </c>
      <c r="B42" s="169" t="s">
        <v>1283</v>
      </c>
      <c r="C42" s="169" t="s">
        <v>1284</v>
      </c>
      <c r="D42" s="169" t="s">
        <v>132</v>
      </c>
      <c r="E42" s="169" t="s">
        <v>177</v>
      </c>
      <c r="F42" s="169" t="s">
        <v>259</v>
      </c>
      <c r="G42" s="169" t="s">
        <v>227</v>
      </c>
      <c r="H42" s="169" t="s">
        <v>137</v>
      </c>
    </row>
    <row r="43" spans="1:8" ht="63.75" x14ac:dyDescent="0.2">
      <c r="A43" s="169" t="s">
        <v>193</v>
      </c>
      <c r="B43" s="169" t="s">
        <v>277</v>
      </c>
      <c r="C43" s="169" t="s">
        <v>278</v>
      </c>
      <c r="D43" s="169" t="s">
        <v>132</v>
      </c>
      <c r="E43" s="169" t="s">
        <v>177</v>
      </c>
      <c r="F43" s="169" t="s">
        <v>259</v>
      </c>
      <c r="G43" s="169" t="s">
        <v>227</v>
      </c>
      <c r="H43" s="169" t="s">
        <v>137</v>
      </c>
    </row>
    <row r="44" spans="1:8" ht="63.75" x14ac:dyDescent="0.2">
      <c r="A44" s="169" t="s">
        <v>162</v>
      </c>
      <c r="B44" s="169" t="s">
        <v>280</v>
      </c>
      <c r="C44" s="169" t="s">
        <v>1285</v>
      </c>
      <c r="D44" s="169" t="s">
        <v>132</v>
      </c>
      <c r="E44" s="169" t="s">
        <v>183</v>
      </c>
      <c r="F44" s="169" t="s">
        <v>259</v>
      </c>
      <c r="G44" s="169" t="s">
        <v>227</v>
      </c>
      <c r="H44" s="169" t="s">
        <v>137</v>
      </c>
    </row>
    <row r="45" spans="1:8" ht="89.25" x14ac:dyDescent="0.2">
      <c r="A45" s="169" t="s">
        <v>162</v>
      </c>
      <c r="B45" s="169" t="s">
        <v>265</v>
      </c>
      <c r="C45" s="169" t="s">
        <v>266</v>
      </c>
      <c r="D45" s="169" t="s">
        <v>132</v>
      </c>
      <c r="E45" s="169" t="s">
        <v>177</v>
      </c>
      <c r="F45" s="169" t="s">
        <v>259</v>
      </c>
      <c r="G45" s="169" t="s">
        <v>227</v>
      </c>
      <c r="H45" s="169" t="s">
        <v>137</v>
      </c>
    </row>
    <row r="46" spans="1:8" ht="51" x14ac:dyDescent="0.2">
      <c r="A46" s="169" t="s">
        <v>189</v>
      </c>
      <c r="B46" s="169" t="s">
        <v>283</v>
      </c>
      <c r="C46" s="169" t="s">
        <v>284</v>
      </c>
      <c r="D46" s="169" t="s">
        <v>132</v>
      </c>
      <c r="E46" s="169" t="s">
        <v>183</v>
      </c>
      <c r="F46" s="169" t="s">
        <v>285</v>
      </c>
      <c r="G46" s="169" t="s">
        <v>227</v>
      </c>
      <c r="H46" s="169" t="s">
        <v>137</v>
      </c>
    </row>
    <row r="47" spans="1:8" ht="38.25" x14ac:dyDescent="0.2">
      <c r="A47" s="169" t="s">
        <v>219</v>
      </c>
      <c r="B47" s="169" t="s">
        <v>286</v>
      </c>
      <c r="C47" s="169" t="s">
        <v>287</v>
      </c>
      <c r="D47" s="169" t="s">
        <v>132</v>
      </c>
      <c r="E47" s="169" t="s">
        <v>183</v>
      </c>
      <c r="F47" s="169" t="s">
        <v>259</v>
      </c>
      <c r="G47" s="169" t="s">
        <v>227</v>
      </c>
      <c r="H47" s="169" t="s">
        <v>137</v>
      </c>
    </row>
    <row r="48" spans="1:8" ht="38.25" x14ac:dyDescent="0.2">
      <c r="A48" s="169" t="s">
        <v>219</v>
      </c>
      <c r="B48" s="169" t="s">
        <v>289</v>
      </c>
      <c r="C48" s="169" t="s">
        <v>290</v>
      </c>
      <c r="D48" s="169" t="s">
        <v>132</v>
      </c>
      <c r="E48" s="169" t="s">
        <v>183</v>
      </c>
      <c r="F48" s="169" t="s">
        <v>259</v>
      </c>
      <c r="G48" s="169" t="s">
        <v>227</v>
      </c>
      <c r="H48" s="169" t="s">
        <v>137</v>
      </c>
    </row>
    <row r="49" spans="1:8" ht="76.5" x14ac:dyDescent="0.2">
      <c r="A49" s="169" t="s">
        <v>129</v>
      </c>
      <c r="B49" s="169" t="s">
        <v>293</v>
      </c>
      <c r="C49" s="169" t="s">
        <v>294</v>
      </c>
      <c r="D49" s="169" t="s">
        <v>132</v>
      </c>
      <c r="E49" s="169" t="s">
        <v>183</v>
      </c>
      <c r="F49" s="169" t="s">
        <v>259</v>
      </c>
      <c r="G49" s="169" t="s">
        <v>227</v>
      </c>
      <c r="H49" s="169" t="s">
        <v>137</v>
      </c>
    </row>
    <row r="50" spans="1:8" ht="51" x14ac:dyDescent="0.2">
      <c r="A50" s="169" t="s">
        <v>295</v>
      </c>
      <c r="B50" s="169" t="s">
        <v>296</v>
      </c>
      <c r="C50" s="169" t="s">
        <v>297</v>
      </c>
      <c r="D50" s="169" t="s">
        <v>132</v>
      </c>
      <c r="E50" s="169" t="s">
        <v>183</v>
      </c>
      <c r="F50" s="169" t="s">
        <v>259</v>
      </c>
      <c r="G50" s="169" t="s">
        <v>227</v>
      </c>
      <c r="H50" s="169" t="s">
        <v>137</v>
      </c>
    </row>
    <row r="51" spans="1:8" ht="51" x14ac:dyDescent="0.2">
      <c r="A51" s="169" t="s">
        <v>295</v>
      </c>
      <c r="B51" s="169" t="s">
        <v>298</v>
      </c>
      <c r="C51" s="169" t="s">
        <v>297</v>
      </c>
      <c r="D51" s="169" t="s">
        <v>132</v>
      </c>
      <c r="E51" s="169" t="s">
        <v>183</v>
      </c>
      <c r="F51" s="169" t="s">
        <v>259</v>
      </c>
      <c r="G51" s="169" t="s">
        <v>227</v>
      </c>
      <c r="H51" s="169" t="s">
        <v>137</v>
      </c>
    </row>
    <row r="52" spans="1:8" ht="51" x14ac:dyDescent="0.2">
      <c r="A52" s="169" t="s">
        <v>295</v>
      </c>
      <c r="B52" s="169" t="s">
        <v>299</v>
      </c>
      <c r="C52" s="169" t="s">
        <v>297</v>
      </c>
      <c r="D52" s="169" t="s">
        <v>132</v>
      </c>
      <c r="E52" s="169" t="s">
        <v>183</v>
      </c>
      <c r="F52" s="169" t="s">
        <v>259</v>
      </c>
      <c r="G52" s="169" t="s">
        <v>227</v>
      </c>
      <c r="H52" s="169" t="s">
        <v>137</v>
      </c>
    </row>
    <row r="53" spans="1:8" ht="51" x14ac:dyDescent="0.2">
      <c r="A53" s="169" t="s">
        <v>295</v>
      </c>
      <c r="B53" s="169" t="s">
        <v>300</v>
      </c>
      <c r="C53" s="169" t="s">
        <v>297</v>
      </c>
      <c r="D53" s="169" t="s">
        <v>132</v>
      </c>
      <c r="E53" s="169" t="s">
        <v>183</v>
      </c>
      <c r="F53" s="169" t="s">
        <v>259</v>
      </c>
      <c r="G53" s="169" t="s">
        <v>227</v>
      </c>
      <c r="H53" s="169" t="s">
        <v>137</v>
      </c>
    </row>
    <row r="54" spans="1:8" ht="63.75" x14ac:dyDescent="0.2">
      <c r="A54" s="169" t="s">
        <v>295</v>
      </c>
      <c r="B54" s="169" t="s">
        <v>301</v>
      </c>
      <c r="C54" s="169" t="s">
        <v>297</v>
      </c>
      <c r="D54" s="169" t="s">
        <v>132</v>
      </c>
      <c r="E54" s="169" t="s">
        <v>183</v>
      </c>
      <c r="F54" s="169" t="s">
        <v>259</v>
      </c>
      <c r="G54" s="169" t="s">
        <v>227</v>
      </c>
      <c r="H54" s="169" t="s">
        <v>137</v>
      </c>
    </row>
    <row r="55" spans="1:8" ht="51" x14ac:dyDescent="0.2">
      <c r="A55" s="169" t="s">
        <v>295</v>
      </c>
      <c r="B55" s="169" t="s">
        <v>302</v>
      </c>
      <c r="C55" s="169" t="s">
        <v>297</v>
      </c>
      <c r="D55" s="169" t="s">
        <v>132</v>
      </c>
      <c r="E55" s="169" t="s">
        <v>183</v>
      </c>
      <c r="F55" s="169" t="s">
        <v>259</v>
      </c>
      <c r="G55" s="169" t="s">
        <v>227</v>
      </c>
      <c r="H55" s="169" t="s">
        <v>137</v>
      </c>
    </row>
    <row r="56" spans="1:8" ht="51" x14ac:dyDescent="0.2">
      <c r="A56" s="169" t="s">
        <v>295</v>
      </c>
      <c r="B56" s="169" t="s">
        <v>303</v>
      </c>
      <c r="C56" s="169" t="s">
        <v>297</v>
      </c>
      <c r="D56" s="169" t="s">
        <v>132</v>
      </c>
      <c r="E56" s="169" t="s">
        <v>183</v>
      </c>
      <c r="F56" s="169" t="s">
        <v>259</v>
      </c>
      <c r="G56" s="169" t="s">
        <v>227</v>
      </c>
      <c r="H56" s="169" t="s">
        <v>137</v>
      </c>
    </row>
    <row r="57" spans="1:8" ht="63.75" x14ac:dyDescent="0.2">
      <c r="A57" s="169" t="s">
        <v>295</v>
      </c>
      <c r="B57" s="169" t="s">
        <v>304</v>
      </c>
      <c r="C57" s="169" t="s">
        <v>297</v>
      </c>
      <c r="D57" s="169" t="s">
        <v>132</v>
      </c>
      <c r="E57" s="169" t="s">
        <v>183</v>
      </c>
      <c r="F57" s="169" t="s">
        <v>259</v>
      </c>
      <c r="G57" s="169" t="s">
        <v>227</v>
      </c>
      <c r="H57" s="169" t="s">
        <v>137</v>
      </c>
    </row>
    <row r="58" spans="1:8" ht="63.75" x14ac:dyDescent="0.2">
      <c r="A58" s="169" t="s">
        <v>305</v>
      </c>
      <c r="B58" s="169" t="s">
        <v>186</v>
      </c>
      <c r="C58" s="169" t="s">
        <v>306</v>
      </c>
      <c r="D58" s="169" t="s">
        <v>132</v>
      </c>
      <c r="E58" s="169" t="s">
        <v>183</v>
      </c>
      <c r="F58" s="169" t="s">
        <v>259</v>
      </c>
      <c r="G58" s="169" t="s">
        <v>227</v>
      </c>
      <c r="H58" s="169" t="s">
        <v>137</v>
      </c>
    </row>
    <row r="59" spans="1:8" ht="63.75" x14ac:dyDescent="0.2">
      <c r="A59" s="169" t="s">
        <v>129</v>
      </c>
      <c r="B59" s="169" t="s">
        <v>308</v>
      </c>
      <c r="C59" s="169" t="s">
        <v>309</v>
      </c>
      <c r="D59" s="169" t="s">
        <v>132</v>
      </c>
      <c r="E59" s="169" t="s">
        <v>183</v>
      </c>
      <c r="F59" s="169" t="s">
        <v>259</v>
      </c>
      <c r="G59" s="169" t="s">
        <v>310</v>
      </c>
      <c r="H59" s="169" t="s">
        <v>137</v>
      </c>
    </row>
    <row r="60" spans="1:8" ht="89.25" x14ac:dyDescent="0.2">
      <c r="A60" s="169" t="s">
        <v>129</v>
      </c>
      <c r="B60" s="169" t="s">
        <v>312</v>
      </c>
      <c r="C60" s="169" t="s">
        <v>313</v>
      </c>
      <c r="D60" s="169" t="s">
        <v>132</v>
      </c>
      <c r="E60" s="169" t="s">
        <v>183</v>
      </c>
      <c r="F60" s="169" t="s">
        <v>259</v>
      </c>
      <c r="G60" s="169" t="s">
        <v>227</v>
      </c>
      <c r="H60" s="169" t="s">
        <v>137</v>
      </c>
    </row>
    <row r="61" spans="1:8" ht="89.25" x14ac:dyDescent="0.2">
      <c r="A61" s="169" t="s">
        <v>129</v>
      </c>
      <c r="B61" s="169" t="s">
        <v>314</v>
      </c>
      <c r="C61" s="169" t="s">
        <v>315</v>
      </c>
      <c r="D61" s="169" t="s">
        <v>132</v>
      </c>
      <c r="E61" s="169" t="s">
        <v>183</v>
      </c>
      <c r="F61" s="169" t="s">
        <v>259</v>
      </c>
      <c r="G61" s="169" t="s">
        <v>310</v>
      </c>
      <c r="H61" s="169" t="s">
        <v>137</v>
      </c>
    </row>
    <row r="62" spans="1:8" ht="102" x14ac:dyDescent="0.2">
      <c r="A62" s="169" t="s">
        <v>316</v>
      </c>
      <c r="B62" s="169" t="s">
        <v>186</v>
      </c>
      <c r="C62" s="169" t="s">
        <v>317</v>
      </c>
      <c r="D62" s="169" t="s">
        <v>132</v>
      </c>
      <c r="E62" s="169" t="s">
        <v>183</v>
      </c>
      <c r="F62" s="169" t="s">
        <v>285</v>
      </c>
      <c r="G62" s="169" t="s">
        <v>310</v>
      </c>
      <c r="H62" s="169" t="s">
        <v>137</v>
      </c>
    </row>
    <row r="63" spans="1:8" ht="140.25" x14ac:dyDescent="0.2">
      <c r="A63" s="169" t="s">
        <v>318</v>
      </c>
      <c r="B63" s="169" t="s">
        <v>319</v>
      </c>
      <c r="C63" s="169" t="s">
        <v>320</v>
      </c>
      <c r="D63" s="169" t="s">
        <v>132</v>
      </c>
      <c r="E63" s="169" t="s">
        <v>183</v>
      </c>
      <c r="F63" s="169" t="s">
        <v>285</v>
      </c>
      <c r="G63" s="169" t="s">
        <v>227</v>
      </c>
      <c r="H63" s="169" t="s">
        <v>137</v>
      </c>
    </row>
    <row r="64" spans="1:8" ht="76.5" x14ac:dyDescent="0.2">
      <c r="A64" s="169" t="s">
        <v>321</v>
      </c>
      <c r="B64" s="169" t="s">
        <v>186</v>
      </c>
      <c r="C64" s="169" t="s">
        <v>322</v>
      </c>
      <c r="D64" s="169" t="s">
        <v>132</v>
      </c>
      <c r="E64" s="169" t="s">
        <v>183</v>
      </c>
      <c r="F64" s="169" t="s">
        <v>323</v>
      </c>
      <c r="G64" s="169" t="s">
        <v>227</v>
      </c>
      <c r="H64" s="169" t="s">
        <v>137</v>
      </c>
    </row>
    <row r="65" spans="1:8" ht="127.5" x14ac:dyDescent="0.2">
      <c r="A65" s="169" t="s">
        <v>189</v>
      </c>
      <c r="B65" s="169" t="s">
        <v>1286</v>
      </c>
      <c r="C65" s="169" t="s">
        <v>324</v>
      </c>
      <c r="D65" s="169" t="s">
        <v>132</v>
      </c>
      <c r="E65" s="169" t="s">
        <v>183</v>
      </c>
      <c r="F65" s="169" t="s">
        <v>259</v>
      </c>
      <c r="G65" s="169" t="s">
        <v>227</v>
      </c>
      <c r="H65" s="169" t="s">
        <v>137</v>
      </c>
    </row>
    <row r="66" spans="1:8" ht="178.5" x14ac:dyDescent="0.2">
      <c r="A66" s="169" t="s">
        <v>189</v>
      </c>
      <c r="B66" s="169" t="s">
        <v>1287</v>
      </c>
      <c r="C66" s="169" t="s">
        <v>325</v>
      </c>
      <c r="D66" s="169" t="s">
        <v>132</v>
      </c>
      <c r="E66" s="169" t="s">
        <v>159</v>
      </c>
      <c r="F66" s="169" t="s">
        <v>259</v>
      </c>
      <c r="G66" s="169" t="s">
        <v>227</v>
      </c>
      <c r="H66" s="169" t="s">
        <v>137</v>
      </c>
    </row>
    <row r="67" spans="1:8" ht="76.5" x14ac:dyDescent="0.2">
      <c r="A67" s="169" t="s">
        <v>189</v>
      </c>
      <c r="B67" s="169" t="s">
        <v>1288</v>
      </c>
      <c r="C67" s="169" t="s">
        <v>326</v>
      </c>
      <c r="D67" s="169" t="s">
        <v>132</v>
      </c>
      <c r="E67" s="169" t="s">
        <v>159</v>
      </c>
      <c r="F67" s="169" t="s">
        <v>259</v>
      </c>
      <c r="G67" s="169" t="s">
        <v>227</v>
      </c>
      <c r="H67" s="169" t="s">
        <v>137</v>
      </c>
    </row>
    <row r="68" spans="1:8" ht="229.5" x14ac:dyDescent="0.2">
      <c r="A68" s="169" t="s">
        <v>189</v>
      </c>
      <c r="B68" s="169" t="s">
        <v>327</v>
      </c>
      <c r="C68" s="169" t="s">
        <v>328</v>
      </c>
      <c r="D68" s="169" t="s">
        <v>132</v>
      </c>
      <c r="E68" s="169" t="s">
        <v>159</v>
      </c>
      <c r="F68" s="169" t="s">
        <v>259</v>
      </c>
      <c r="G68" s="169" t="s">
        <v>227</v>
      </c>
      <c r="H68" s="169" t="s">
        <v>137</v>
      </c>
    </row>
    <row r="69" spans="1:8" ht="63.75" x14ac:dyDescent="0.2">
      <c r="A69" s="169" t="s">
        <v>193</v>
      </c>
      <c r="B69" s="169" t="s">
        <v>329</v>
      </c>
      <c r="C69" s="169" t="s">
        <v>330</v>
      </c>
      <c r="D69" s="169" t="s">
        <v>132</v>
      </c>
      <c r="E69" s="169" t="s">
        <v>183</v>
      </c>
      <c r="F69" s="169" t="s">
        <v>259</v>
      </c>
      <c r="G69" s="169" t="s">
        <v>227</v>
      </c>
      <c r="H69" s="169" t="s">
        <v>137</v>
      </c>
    </row>
    <row r="70" spans="1:8" ht="89.25" x14ac:dyDescent="0.2">
      <c r="A70" s="169" t="s">
        <v>230</v>
      </c>
      <c r="B70" s="169" t="s">
        <v>334</v>
      </c>
      <c r="C70" s="169" t="s">
        <v>335</v>
      </c>
      <c r="D70" s="169" t="s">
        <v>132</v>
      </c>
      <c r="E70" s="169" t="s">
        <v>183</v>
      </c>
      <c r="F70" s="169" t="s">
        <v>323</v>
      </c>
      <c r="G70" s="169" t="s">
        <v>336</v>
      </c>
      <c r="H70" s="169" t="s">
        <v>137</v>
      </c>
    </row>
    <row r="71" spans="1:8" ht="63.75" x14ac:dyDescent="0.2">
      <c r="A71" s="169" t="s">
        <v>338</v>
      </c>
      <c r="B71" s="169" t="s">
        <v>339</v>
      </c>
      <c r="C71" s="169" t="s">
        <v>340</v>
      </c>
      <c r="D71" s="169" t="s">
        <v>132</v>
      </c>
      <c r="E71" s="169" t="s">
        <v>183</v>
      </c>
      <c r="F71" s="169" t="s">
        <v>186</v>
      </c>
      <c r="G71" s="169" t="s">
        <v>336</v>
      </c>
      <c r="H71" s="169" t="s">
        <v>137</v>
      </c>
    </row>
    <row r="72" spans="1:8" ht="89.25" x14ac:dyDescent="0.2">
      <c r="A72" s="169" t="s">
        <v>189</v>
      </c>
      <c r="B72" s="169" t="s">
        <v>341</v>
      </c>
      <c r="C72" s="169" t="s">
        <v>342</v>
      </c>
      <c r="D72" s="169" t="s">
        <v>132</v>
      </c>
      <c r="E72" s="169" t="s">
        <v>177</v>
      </c>
      <c r="F72" s="169" t="s">
        <v>135</v>
      </c>
      <c r="G72" s="169" t="s">
        <v>336</v>
      </c>
      <c r="H72" s="169" t="s">
        <v>137</v>
      </c>
    </row>
    <row r="73" spans="1:8" ht="102" x14ac:dyDescent="0.2">
      <c r="A73" s="169" t="s">
        <v>189</v>
      </c>
      <c r="B73" s="169" t="s">
        <v>343</v>
      </c>
      <c r="C73" s="169" t="s">
        <v>344</v>
      </c>
      <c r="D73" s="169" t="s">
        <v>132</v>
      </c>
      <c r="E73" s="169" t="s">
        <v>177</v>
      </c>
      <c r="F73" s="169" t="s">
        <v>184</v>
      </c>
      <c r="G73" s="169" t="s">
        <v>336</v>
      </c>
      <c r="H73" s="169" t="s">
        <v>137</v>
      </c>
    </row>
    <row r="74" spans="1:8" ht="76.5" x14ac:dyDescent="0.2">
      <c r="A74" s="169" t="s">
        <v>345</v>
      </c>
      <c r="B74" s="169" t="s">
        <v>186</v>
      </c>
      <c r="C74" s="169" t="s">
        <v>346</v>
      </c>
      <c r="D74" s="169" t="s">
        <v>132</v>
      </c>
      <c r="E74" s="169" t="s">
        <v>177</v>
      </c>
      <c r="F74" s="169" t="s">
        <v>323</v>
      </c>
      <c r="G74" s="169" t="s">
        <v>336</v>
      </c>
      <c r="H74" s="169" t="s">
        <v>137</v>
      </c>
    </row>
    <row r="75" spans="1:8" ht="51" x14ac:dyDescent="0.2">
      <c r="A75" s="169" t="s">
        <v>186</v>
      </c>
      <c r="B75" s="169" t="s">
        <v>348</v>
      </c>
      <c r="C75" s="169" t="s">
        <v>349</v>
      </c>
      <c r="D75" s="169" t="s">
        <v>132</v>
      </c>
      <c r="E75" s="169" t="s">
        <v>183</v>
      </c>
      <c r="F75" s="169" t="s">
        <v>350</v>
      </c>
      <c r="G75" s="169" t="s">
        <v>336</v>
      </c>
      <c r="H75" s="169" t="s">
        <v>137</v>
      </c>
    </row>
    <row r="76" spans="1:8" ht="51" x14ac:dyDescent="0.2">
      <c r="A76" s="169" t="s">
        <v>129</v>
      </c>
      <c r="B76" s="169" t="s">
        <v>352</v>
      </c>
      <c r="C76" s="169" t="s">
        <v>352</v>
      </c>
      <c r="D76" s="169" t="s">
        <v>132</v>
      </c>
      <c r="E76" s="169" t="s">
        <v>183</v>
      </c>
      <c r="F76" s="169" t="s">
        <v>353</v>
      </c>
      <c r="G76" s="169" t="s">
        <v>336</v>
      </c>
      <c r="H76" s="169" t="s">
        <v>137</v>
      </c>
    </row>
    <row r="77" spans="1:8" ht="51" x14ac:dyDescent="0.2">
      <c r="A77" s="169" t="s">
        <v>357</v>
      </c>
      <c r="B77" s="169" t="s">
        <v>358</v>
      </c>
      <c r="C77" s="169" t="s">
        <v>358</v>
      </c>
      <c r="D77" s="169" t="s">
        <v>132</v>
      </c>
      <c r="E77" s="169" t="s">
        <v>183</v>
      </c>
      <c r="F77" s="169" t="s">
        <v>259</v>
      </c>
      <c r="G77" s="169" t="s">
        <v>310</v>
      </c>
      <c r="H77" s="169" t="s">
        <v>137</v>
      </c>
    </row>
    <row r="78" spans="1:8" ht="38.25" x14ac:dyDescent="0.2">
      <c r="A78" s="169" t="s">
        <v>189</v>
      </c>
      <c r="B78" s="169" t="s">
        <v>359</v>
      </c>
      <c r="C78" s="169" t="s">
        <v>359</v>
      </c>
      <c r="D78" s="169" t="s">
        <v>132</v>
      </c>
      <c r="E78" s="169" t="s">
        <v>183</v>
      </c>
      <c r="F78" s="169" t="s">
        <v>285</v>
      </c>
      <c r="G78" s="169" t="s">
        <v>227</v>
      </c>
      <c r="H78" s="169" t="s">
        <v>137</v>
      </c>
    </row>
    <row r="79" spans="1:8" ht="38.25" x14ac:dyDescent="0.2">
      <c r="A79" s="169" t="s">
        <v>189</v>
      </c>
      <c r="B79" s="169" t="s">
        <v>1289</v>
      </c>
      <c r="C79" s="169" t="s">
        <v>1289</v>
      </c>
      <c r="D79" s="169" t="s">
        <v>132</v>
      </c>
      <c r="E79" s="169" t="s">
        <v>183</v>
      </c>
      <c r="F79" s="169" t="s">
        <v>285</v>
      </c>
      <c r="G79" s="169" t="s">
        <v>227</v>
      </c>
      <c r="H79" s="169" t="s">
        <v>137</v>
      </c>
    </row>
    <row r="80" spans="1:8" ht="38.25" x14ac:dyDescent="0.2">
      <c r="A80" s="169" t="s">
        <v>211</v>
      </c>
      <c r="B80" s="169" t="s">
        <v>365</v>
      </c>
      <c r="C80" s="169" t="s">
        <v>365</v>
      </c>
      <c r="D80" s="169" t="s">
        <v>132</v>
      </c>
      <c r="E80" s="169" t="s">
        <v>183</v>
      </c>
      <c r="F80" s="169" t="s">
        <v>285</v>
      </c>
      <c r="G80" s="169" t="s">
        <v>227</v>
      </c>
      <c r="H80" s="169" t="s">
        <v>137</v>
      </c>
    </row>
    <row r="81" spans="1:8" ht="38.25" x14ac:dyDescent="0.2">
      <c r="A81" s="169" t="s">
        <v>211</v>
      </c>
      <c r="B81" s="169" t="s">
        <v>366</v>
      </c>
      <c r="C81" s="169" t="s">
        <v>366</v>
      </c>
      <c r="D81" s="169" t="s">
        <v>132</v>
      </c>
      <c r="E81" s="169" t="s">
        <v>183</v>
      </c>
      <c r="F81" s="169" t="s">
        <v>285</v>
      </c>
      <c r="G81" s="169" t="s">
        <v>227</v>
      </c>
      <c r="H81" s="169" t="s">
        <v>137</v>
      </c>
    </row>
    <row r="82" spans="1:8" ht="51" x14ac:dyDescent="0.2">
      <c r="A82" s="169" t="s">
        <v>1290</v>
      </c>
      <c r="B82" s="169" t="s">
        <v>186</v>
      </c>
      <c r="C82" s="169" t="s">
        <v>1291</v>
      </c>
      <c r="D82" s="169" t="s">
        <v>132</v>
      </c>
      <c r="E82" s="169" t="s">
        <v>183</v>
      </c>
      <c r="F82" s="169" t="s">
        <v>285</v>
      </c>
      <c r="G82" s="169" t="s">
        <v>227</v>
      </c>
      <c r="H82" s="169" t="s">
        <v>137</v>
      </c>
    </row>
    <row r="83" spans="1:8" ht="63.75" x14ac:dyDescent="0.2">
      <c r="A83" s="169" t="s">
        <v>369</v>
      </c>
      <c r="B83" s="169" t="s">
        <v>186</v>
      </c>
      <c r="C83" s="169" t="s">
        <v>370</v>
      </c>
      <c r="D83" s="169" t="s">
        <v>132</v>
      </c>
      <c r="E83" s="169" t="s">
        <v>177</v>
      </c>
      <c r="F83" s="169" t="s">
        <v>285</v>
      </c>
      <c r="G83" s="169" t="s">
        <v>227</v>
      </c>
      <c r="H83" s="169" t="s">
        <v>137</v>
      </c>
    </row>
    <row r="84" spans="1:8" ht="114.75" x14ac:dyDescent="0.2">
      <c r="A84" s="169" t="s">
        <v>186</v>
      </c>
      <c r="B84" s="169" t="s">
        <v>371</v>
      </c>
      <c r="C84" s="169" t="s">
        <v>372</v>
      </c>
      <c r="D84" s="169" t="s">
        <v>132</v>
      </c>
      <c r="E84" s="169" t="s">
        <v>183</v>
      </c>
      <c r="F84" s="169" t="s">
        <v>285</v>
      </c>
      <c r="G84" s="169" t="s">
        <v>227</v>
      </c>
      <c r="H84" s="169" t="s">
        <v>137</v>
      </c>
    </row>
    <row r="85" spans="1:8" ht="76.5" x14ac:dyDescent="0.2">
      <c r="A85" s="169" t="s">
        <v>186</v>
      </c>
      <c r="B85" s="169" t="s">
        <v>1292</v>
      </c>
      <c r="C85" s="169" t="s">
        <v>1293</v>
      </c>
      <c r="D85" s="169" t="s">
        <v>132</v>
      </c>
      <c r="E85" s="169" t="s">
        <v>183</v>
      </c>
      <c r="F85" s="169" t="s">
        <v>285</v>
      </c>
      <c r="G85" s="169" t="s">
        <v>227</v>
      </c>
      <c r="H85" s="169" t="s">
        <v>137</v>
      </c>
    </row>
    <row r="86" spans="1:8" ht="51" x14ac:dyDescent="0.2">
      <c r="A86" s="169" t="s">
        <v>186</v>
      </c>
      <c r="B86" s="169" t="s">
        <v>373</v>
      </c>
      <c r="C86" s="169" t="s">
        <v>374</v>
      </c>
      <c r="D86" s="169" t="s">
        <v>132</v>
      </c>
      <c r="E86" s="169" t="s">
        <v>183</v>
      </c>
      <c r="F86" s="169" t="s">
        <v>285</v>
      </c>
      <c r="G86" s="169" t="s">
        <v>227</v>
      </c>
      <c r="H86" s="169" t="s">
        <v>137</v>
      </c>
    </row>
    <row r="87" spans="1:8" ht="89.25" x14ac:dyDescent="0.2">
      <c r="A87" s="169" t="s">
        <v>186</v>
      </c>
      <c r="B87" s="169" t="s">
        <v>376</v>
      </c>
      <c r="C87" s="169" t="s">
        <v>377</v>
      </c>
      <c r="D87" s="169" t="s">
        <v>132</v>
      </c>
      <c r="E87" s="169" t="s">
        <v>183</v>
      </c>
      <c r="F87" s="169" t="s">
        <v>285</v>
      </c>
      <c r="G87" s="169" t="s">
        <v>227</v>
      </c>
      <c r="H87" s="169" t="s">
        <v>137</v>
      </c>
    </row>
    <row r="88" spans="1:8" ht="114.75" x14ac:dyDescent="0.2">
      <c r="A88" s="169" t="s">
        <v>186</v>
      </c>
      <c r="B88" s="169" t="s">
        <v>378</v>
      </c>
      <c r="C88" s="169" t="s">
        <v>379</v>
      </c>
      <c r="D88" s="169" t="s">
        <v>132</v>
      </c>
      <c r="E88" s="169" t="s">
        <v>183</v>
      </c>
      <c r="F88" s="169" t="s">
        <v>285</v>
      </c>
      <c r="G88" s="169" t="s">
        <v>227</v>
      </c>
      <c r="H88" s="169" t="s">
        <v>137</v>
      </c>
    </row>
    <row r="89" spans="1:8" ht="38.25" x14ac:dyDescent="0.2">
      <c r="A89" s="169" t="s">
        <v>186</v>
      </c>
      <c r="B89" s="169" t="s">
        <v>380</v>
      </c>
      <c r="C89" s="169" t="s">
        <v>381</v>
      </c>
      <c r="D89" s="169" t="s">
        <v>132</v>
      </c>
      <c r="E89" s="169" t="s">
        <v>183</v>
      </c>
      <c r="F89" s="169" t="s">
        <v>285</v>
      </c>
      <c r="G89" s="169" t="s">
        <v>227</v>
      </c>
      <c r="H89" s="169" t="s">
        <v>137</v>
      </c>
    </row>
    <row r="90" spans="1:8" ht="76.5" x14ac:dyDescent="0.2">
      <c r="A90" s="169" t="s">
        <v>186</v>
      </c>
      <c r="B90" s="169" t="s">
        <v>382</v>
      </c>
      <c r="C90" s="169" t="s">
        <v>383</v>
      </c>
      <c r="D90" s="169" t="s">
        <v>132</v>
      </c>
      <c r="E90" s="169" t="s">
        <v>183</v>
      </c>
      <c r="F90" s="169" t="s">
        <v>285</v>
      </c>
      <c r="G90" s="169" t="s">
        <v>227</v>
      </c>
      <c r="H90" s="169" t="s">
        <v>137</v>
      </c>
    </row>
    <row r="91" spans="1:8" ht="51" x14ac:dyDescent="0.2">
      <c r="A91" s="169" t="s">
        <v>186</v>
      </c>
      <c r="B91" s="169" t="s">
        <v>385</v>
      </c>
      <c r="C91" s="169" t="s">
        <v>386</v>
      </c>
      <c r="D91" s="169" t="s">
        <v>132</v>
      </c>
      <c r="E91" s="169" t="s">
        <v>183</v>
      </c>
      <c r="F91" s="169" t="s">
        <v>285</v>
      </c>
      <c r="G91" s="169" t="s">
        <v>227</v>
      </c>
      <c r="H91" s="169" t="s">
        <v>137</v>
      </c>
    </row>
    <row r="92" spans="1:8" ht="89.25" x14ac:dyDescent="0.2">
      <c r="A92" s="169" t="s">
        <v>186</v>
      </c>
      <c r="B92" s="169" t="s">
        <v>387</v>
      </c>
      <c r="C92" s="169" t="s">
        <v>388</v>
      </c>
      <c r="D92" s="169" t="s">
        <v>132</v>
      </c>
      <c r="E92" s="169" t="s">
        <v>183</v>
      </c>
      <c r="F92" s="169" t="s">
        <v>285</v>
      </c>
      <c r="G92" s="169" t="s">
        <v>227</v>
      </c>
      <c r="H92" s="169" t="s">
        <v>137</v>
      </c>
    </row>
    <row r="93" spans="1:8" ht="63.75" x14ac:dyDescent="0.2">
      <c r="A93" s="169" t="s">
        <v>186</v>
      </c>
      <c r="B93" s="169" t="s">
        <v>389</v>
      </c>
      <c r="C93" s="169" t="s">
        <v>390</v>
      </c>
      <c r="D93" s="169" t="s">
        <v>132</v>
      </c>
      <c r="E93" s="169" t="s">
        <v>183</v>
      </c>
      <c r="F93" s="169" t="s">
        <v>285</v>
      </c>
      <c r="G93" s="169" t="s">
        <v>227</v>
      </c>
      <c r="H93" s="169" t="s">
        <v>137</v>
      </c>
    </row>
    <row r="94" spans="1:8" ht="51" x14ac:dyDescent="0.2">
      <c r="A94" s="169" t="s">
        <v>186</v>
      </c>
      <c r="B94" s="169" t="s">
        <v>391</v>
      </c>
      <c r="C94" s="169" t="s">
        <v>392</v>
      </c>
      <c r="D94" s="169" t="s">
        <v>132</v>
      </c>
      <c r="E94" s="169" t="s">
        <v>183</v>
      </c>
      <c r="F94" s="169" t="s">
        <v>285</v>
      </c>
      <c r="G94" s="169" t="s">
        <v>227</v>
      </c>
      <c r="H94" s="169" t="s">
        <v>137</v>
      </c>
    </row>
    <row r="95" spans="1:8" ht="63.75" x14ac:dyDescent="0.2">
      <c r="A95" s="169" t="s">
        <v>186</v>
      </c>
      <c r="B95" s="169" t="s">
        <v>394</v>
      </c>
      <c r="C95" s="169" t="s">
        <v>395</v>
      </c>
      <c r="D95" s="169" t="s">
        <v>132</v>
      </c>
      <c r="E95" s="169" t="s">
        <v>183</v>
      </c>
      <c r="F95" s="169" t="s">
        <v>285</v>
      </c>
      <c r="G95" s="169" t="s">
        <v>227</v>
      </c>
      <c r="H95" s="169" t="s">
        <v>137</v>
      </c>
    </row>
    <row r="96" spans="1:8" ht="38.25" x14ac:dyDescent="0.2">
      <c r="A96" s="169" t="s">
        <v>186</v>
      </c>
      <c r="B96" s="169" t="s">
        <v>396</v>
      </c>
      <c r="C96" s="169" t="s">
        <v>397</v>
      </c>
      <c r="D96" s="169" t="s">
        <v>132</v>
      </c>
      <c r="E96" s="169" t="s">
        <v>183</v>
      </c>
      <c r="F96" s="169" t="s">
        <v>285</v>
      </c>
      <c r="G96" s="169" t="s">
        <v>227</v>
      </c>
      <c r="H96" s="169" t="s">
        <v>137</v>
      </c>
    </row>
    <row r="97" spans="1:8" ht="38.25" x14ac:dyDescent="0.2">
      <c r="A97" s="169" t="s">
        <v>186</v>
      </c>
      <c r="B97" s="169" t="s">
        <v>398</v>
      </c>
      <c r="C97" s="169" t="s">
        <v>399</v>
      </c>
      <c r="D97" s="169" t="s">
        <v>132</v>
      </c>
      <c r="E97" s="169" t="s">
        <v>183</v>
      </c>
      <c r="F97" s="169" t="s">
        <v>285</v>
      </c>
      <c r="G97" s="169" t="s">
        <v>227</v>
      </c>
      <c r="H97" s="169" t="s">
        <v>137</v>
      </c>
    </row>
    <row r="98" spans="1:8" ht="51" x14ac:dyDescent="0.2">
      <c r="A98" s="169" t="s">
        <v>186</v>
      </c>
      <c r="B98" s="169" t="s">
        <v>400</v>
      </c>
      <c r="C98" s="169" t="s">
        <v>401</v>
      </c>
      <c r="D98" s="169" t="s">
        <v>132</v>
      </c>
      <c r="E98" s="169" t="s">
        <v>183</v>
      </c>
      <c r="F98" s="169" t="s">
        <v>285</v>
      </c>
      <c r="G98" s="169" t="s">
        <v>227</v>
      </c>
      <c r="H98" s="169" t="s">
        <v>137</v>
      </c>
    </row>
    <row r="99" spans="1:8" ht="51" x14ac:dyDescent="0.2">
      <c r="A99" s="169" t="s">
        <v>186</v>
      </c>
      <c r="B99" s="169" t="s">
        <v>402</v>
      </c>
      <c r="C99" s="169" t="s">
        <v>403</v>
      </c>
      <c r="D99" s="169" t="s">
        <v>132</v>
      </c>
      <c r="E99" s="169" t="s">
        <v>183</v>
      </c>
      <c r="F99" s="169" t="s">
        <v>285</v>
      </c>
      <c r="G99" s="169" t="s">
        <v>227</v>
      </c>
      <c r="H99" s="169" t="s">
        <v>137</v>
      </c>
    </row>
    <row r="100" spans="1:8" ht="51" x14ac:dyDescent="0.2">
      <c r="A100" s="169" t="s">
        <v>186</v>
      </c>
      <c r="B100" s="169" t="s">
        <v>404</v>
      </c>
      <c r="C100" s="169" t="s">
        <v>405</v>
      </c>
      <c r="D100" s="169" t="s">
        <v>132</v>
      </c>
      <c r="E100" s="169" t="s">
        <v>183</v>
      </c>
      <c r="F100" s="169" t="s">
        <v>285</v>
      </c>
      <c r="G100" s="169" t="s">
        <v>227</v>
      </c>
      <c r="H100" s="169" t="s">
        <v>137</v>
      </c>
    </row>
    <row r="101" spans="1:8" ht="51" x14ac:dyDescent="0.2">
      <c r="A101" s="169" t="s">
        <v>186</v>
      </c>
      <c r="B101" s="169" t="s">
        <v>406</v>
      </c>
      <c r="C101" s="169" t="s">
        <v>407</v>
      </c>
      <c r="D101" s="169" t="s">
        <v>132</v>
      </c>
      <c r="E101" s="169" t="s">
        <v>183</v>
      </c>
      <c r="F101" s="169" t="s">
        <v>285</v>
      </c>
      <c r="G101" s="169" t="s">
        <v>227</v>
      </c>
      <c r="H101" s="169" t="s">
        <v>137</v>
      </c>
    </row>
    <row r="102" spans="1:8" ht="38.25" x14ac:dyDescent="0.2">
      <c r="A102" s="169" t="s">
        <v>186</v>
      </c>
      <c r="B102" s="169" t="s">
        <v>408</v>
      </c>
      <c r="C102" s="169" t="s">
        <v>409</v>
      </c>
      <c r="D102" s="169" t="s">
        <v>132</v>
      </c>
      <c r="E102" s="169" t="s">
        <v>183</v>
      </c>
      <c r="F102" s="169" t="s">
        <v>285</v>
      </c>
      <c r="G102" s="169" t="s">
        <v>227</v>
      </c>
      <c r="H102" s="169" t="s">
        <v>137</v>
      </c>
    </row>
    <row r="103" spans="1:8" ht="38.25" x14ac:dyDescent="0.2">
      <c r="A103" s="169" t="s">
        <v>186</v>
      </c>
      <c r="B103" s="169" t="s">
        <v>410</v>
      </c>
      <c r="C103" s="169" t="s">
        <v>411</v>
      </c>
      <c r="D103" s="169" t="s">
        <v>132</v>
      </c>
      <c r="E103" s="169" t="s">
        <v>183</v>
      </c>
      <c r="F103" s="169" t="s">
        <v>285</v>
      </c>
      <c r="G103" s="169" t="s">
        <v>227</v>
      </c>
      <c r="H103" s="169" t="s">
        <v>137</v>
      </c>
    </row>
    <row r="104" spans="1:8" ht="38.25" x14ac:dyDescent="0.2">
      <c r="A104" s="169" t="s">
        <v>186</v>
      </c>
      <c r="B104" s="169" t="s">
        <v>412</v>
      </c>
      <c r="C104" s="169" t="s">
        <v>413</v>
      </c>
      <c r="D104" s="169" t="s">
        <v>132</v>
      </c>
      <c r="E104" s="169" t="s">
        <v>183</v>
      </c>
      <c r="F104" s="169" t="s">
        <v>285</v>
      </c>
      <c r="G104" s="169" t="s">
        <v>227</v>
      </c>
      <c r="H104" s="169" t="s">
        <v>137</v>
      </c>
    </row>
    <row r="105" spans="1:8" ht="63.75" x14ac:dyDescent="0.2">
      <c r="A105" s="169" t="s">
        <v>186</v>
      </c>
      <c r="B105" s="169" t="s">
        <v>414</v>
      </c>
      <c r="C105" s="169" t="s">
        <v>415</v>
      </c>
      <c r="D105" s="169" t="s">
        <v>132</v>
      </c>
      <c r="E105" s="169" t="s">
        <v>183</v>
      </c>
      <c r="F105" s="169" t="s">
        <v>285</v>
      </c>
      <c r="G105" s="169" t="s">
        <v>227</v>
      </c>
      <c r="H105" s="169" t="s">
        <v>137</v>
      </c>
    </row>
    <row r="106" spans="1:8" ht="178.5" x14ac:dyDescent="0.2">
      <c r="A106" s="169" t="s">
        <v>186</v>
      </c>
      <c r="B106" s="169" t="s">
        <v>416</v>
      </c>
      <c r="C106" s="169" t="s">
        <v>417</v>
      </c>
      <c r="D106" s="169" t="s">
        <v>132</v>
      </c>
      <c r="E106" s="169" t="s">
        <v>183</v>
      </c>
      <c r="F106" s="169" t="s">
        <v>285</v>
      </c>
      <c r="G106" s="169" t="s">
        <v>227</v>
      </c>
      <c r="H106" s="169" t="s">
        <v>137</v>
      </c>
    </row>
    <row r="107" spans="1:8" ht="153" x14ac:dyDescent="0.2">
      <c r="A107" s="169" t="s">
        <v>186</v>
      </c>
      <c r="B107" s="169" t="s">
        <v>418</v>
      </c>
      <c r="C107" s="169" t="s">
        <v>419</v>
      </c>
      <c r="D107" s="169" t="s">
        <v>132</v>
      </c>
      <c r="E107" s="169" t="s">
        <v>183</v>
      </c>
      <c r="F107" s="169" t="s">
        <v>285</v>
      </c>
      <c r="G107" s="169" t="s">
        <v>227</v>
      </c>
      <c r="H107" s="169" t="s">
        <v>137</v>
      </c>
    </row>
    <row r="108" spans="1:8" ht="140.25" x14ac:dyDescent="0.2">
      <c r="A108" s="169" t="s">
        <v>186</v>
      </c>
      <c r="B108" s="169" t="s">
        <v>420</v>
      </c>
      <c r="C108" s="169" t="s">
        <v>421</v>
      </c>
      <c r="D108" s="169" t="s">
        <v>132</v>
      </c>
      <c r="E108" s="169" t="s">
        <v>183</v>
      </c>
      <c r="F108" s="169" t="s">
        <v>285</v>
      </c>
      <c r="G108" s="169" t="s">
        <v>227</v>
      </c>
      <c r="H108" s="169" t="s">
        <v>137</v>
      </c>
    </row>
    <row r="109" spans="1:8" ht="63.75" x14ac:dyDescent="0.2">
      <c r="A109" s="169" t="s">
        <v>186</v>
      </c>
      <c r="B109" s="169" t="s">
        <v>422</v>
      </c>
      <c r="C109" s="169" t="s">
        <v>423</v>
      </c>
      <c r="D109" s="169" t="s">
        <v>132</v>
      </c>
      <c r="E109" s="169" t="s">
        <v>183</v>
      </c>
      <c r="F109" s="169" t="s">
        <v>285</v>
      </c>
      <c r="G109" s="169" t="s">
        <v>227</v>
      </c>
      <c r="H109" s="169" t="s">
        <v>137</v>
      </c>
    </row>
    <row r="110" spans="1:8" ht="76.5" x14ac:dyDescent="0.2">
      <c r="A110" s="169" t="s">
        <v>186</v>
      </c>
      <c r="B110" s="169" t="s">
        <v>424</v>
      </c>
      <c r="C110" s="169" t="s">
        <v>425</v>
      </c>
      <c r="D110" s="169" t="s">
        <v>132</v>
      </c>
      <c r="E110" s="169" t="s">
        <v>183</v>
      </c>
      <c r="F110" s="169" t="s">
        <v>285</v>
      </c>
      <c r="G110" s="169" t="s">
        <v>227</v>
      </c>
      <c r="H110" s="169" t="s">
        <v>137</v>
      </c>
    </row>
    <row r="111" spans="1:8" ht="76.5" x14ac:dyDescent="0.2">
      <c r="A111" s="169" t="s">
        <v>186</v>
      </c>
      <c r="B111" s="169" t="s">
        <v>426</v>
      </c>
      <c r="C111" s="169" t="s">
        <v>427</v>
      </c>
      <c r="D111" s="169" t="s">
        <v>132</v>
      </c>
      <c r="E111" s="169" t="s">
        <v>183</v>
      </c>
      <c r="F111" s="169" t="s">
        <v>285</v>
      </c>
      <c r="G111" s="169" t="s">
        <v>227</v>
      </c>
      <c r="H111" s="169" t="s">
        <v>137</v>
      </c>
    </row>
    <row r="112" spans="1:8" ht="63.75" x14ac:dyDescent="0.2">
      <c r="A112" s="169" t="s">
        <v>186</v>
      </c>
      <c r="B112" s="169" t="s">
        <v>428</v>
      </c>
      <c r="C112" s="169" t="s">
        <v>429</v>
      </c>
      <c r="D112" s="169" t="s">
        <v>132</v>
      </c>
      <c r="E112" s="169" t="s">
        <v>183</v>
      </c>
      <c r="F112" s="169" t="s">
        <v>285</v>
      </c>
      <c r="G112" s="169" t="s">
        <v>227</v>
      </c>
      <c r="H112" s="169" t="s">
        <v>137</v>
      </c>
    </row>
    <row r="113" spans="1:8" ht="63.75" x14ac:dyDescent="0.2">
      <c r="A113" s="169" t="s">
        <v>186</v>
      </c>
      <c r="B113" s="169" t="s">
        <v>430</v>
      </c>
      <c r="C113" s="169" t="s">
        <v>431</v>
      </c>
      <c r="D113" s="169" t="s">
        <v>132</v>
      </c>
      <c r="E113" s="169" t="s">
        <v>183</v>
      </c>
      <c r="F113" s="169" t="s">
        <v>285</v>
      </c>
      <c r="G113" s="169" t="s">
        <v>227</v>
      </c>
      <c r="H113" s="169" t="s">
        <v>137</v>
      </c>
    </row>
    <row r="114" spans="1:8" ht="63.75" x14ac:dyDescent="0.2">
      <c r="A114" s="169" t="s">
        <v>186</v>
      </c>
      <c r="B114" s="169" t="s">
        <v>432</v>
      </c>
      <c r="C114" s="169" t="s">
        <v>433</v>
      </c>
      <c r="D114" s="169" t="s">
        <v>132</v>
      </c>
      <c r="E114" s="169" t="s">
        <v>183</v>
      </c>
      <c r="F114" s="169" t="s">
        <v>285</v>
      </c>
      <c r="G114" s="169" t="s">
        <v>227</v>
      </c>
      <c r="H114" s="169" t="s">
        <v>137</v>
      </c>
    </row>
    <row r="115" spans="1:8" ht="51" x14ac:dyDescent="0.2">
      <c r="A115" s="169" t="s">
        <v>186</v>
      </c>
      <c r="B115" s="169" t="s">
        <v>434</v>
      </c>
      <c r="C115" s="169" t="s">
        <v>435</v>
      </c>
      <c r="D115" s="169" t="s">
        <v>132</v>
      </c>
      <c r="E115" s="169" t="s">
        <v>183</v>
      </c>
      <c r="F115" s="169" t="s">
        <v>285</v>
      </c>
      <c r="G115" s="169" t="s">
        <v>227</v>
      </c>
      <c r="H115" s="169" t="s">
        <v>137</v>
      </c>
    </row>
    <row r="116" spans="1:8" ht="63.75" x14ac:dyDescent="0.2">
      <c r="A116" s="169" t="s">
        <v>186</v>
      </c>
      <c r="B116" s="169" t="s">
        <v>436</v>
      </c>
      <c r="C116" s="169" t="s">
        <v>437</v>
      </c>
      <c r="D116" s="169" t="s">
        <v>132</v>
      </c>
      <c r="E116" s="169" t="s">
        <v>183</v>
      </c>
      <c r="F116" s="169" t="s">
        <v>285</v>
      </c>
      <c r="G116" s="169" t="s">
        <v>227</v>
      </c>
      <c r="H116" s="169" t="s">
        <v>137</v>
      </c>
    </row>
    <row r="117" spans="1:8" ht="63.75" x14ac:dyDescent="0.2">
      <c r="A117" s="169" t="s">
        <v>186</v>
      </c>
      <c r="B117" s="169" t="s">
        <v>438</v>
      </c>
      <c r="C117" s="169" t="s">
        <v>439</v>
      </c>
      <c r="D117" s="169" t="s">
        <v>132</v>
      </c>
      <c r="E117" s="169" t="s">
        <v>183</v>
      </c>
      <c r="F117" s="169" t="s">
        <v>285</v>
      </c>
      <c r="G117" s="169" t="s">
        <v>227</v>
      </c>
      <c r="H117" s="169" t="s">
        <v>137</v>
      </c>
    </row>
    <row r="118" spans="1:8" ht="140.25" x14ac:dyDescent="0.2">
      <c r="A118" s="169" t="s">
        <v>186</v>
      </c>
      <c r="B118" s="169" t="s">
        <v>440</v>
      </c>
      <c r="C118" s="169" t="s">
        <v>441</v>
      </c>
      <c r="D118" s="169" t="s">
        <v>132</v>
      </c>
      <c r="E118" s="169" t="s">
        <v>183</v>
      </c>
      <c r="F118" s="169" t="s">
        <v>285</v>
      </c>
      <c r="G118" s="169" t="s">
        <v>227</v>
      </c>
      <c r="H118" s="169" t="s">
        <v>137</v>
      </c>
    </row>
    <row r="119" spans="1:8" ht="51" x14ac:dyDescent="0.2">
      <c r="A119" s="169" t="s">
        <v>186</v>
      </c>
      <c r="B119" s="169" t="s">
        <v>442</v>
      </c>
      <c r="C119" s="169" t="s">
        <v>443</v>
      </c>
      <c r="D119" s="169" t="s">
        <v>132</v>
      </c>
      <c r="E119" s="169" t="s">
        <v>183</v>
      </c>
      <c r="F119" s="169" t="s">
        <v>285</v>
      </c>
      <c r="G119" s="169" t="s">
        <v>227</v>
      </c>
      <c r="H119" s="169" t="s">
        <v>137</v>
      </c>
    </row>
    <row r="120" spans="1:8" ht="76.5" x14ac:dyDescent="0.2">
      <c r="A120" s="169" t="s">
        <v>186</v>
      </c>
      <c r="B120" s="169" t="s">
        <v>444</v>
      </c>
      <c r="C120" s="169" t="s">
        <v>445</v>
      </c>
      <c r="D120" s="169" t="s">
        <v>132</v>
      </c>
      <c r="E120" s="169" t="s">
        <v>183</v>
      </c>
      <c r="F120" s="169" t="s">
        <v>285</v>
      </c>
      <c r="G120" s="169" t="s">
        <v>227</v>
      </c>
      <c r="H120" s="169" t="s">
        <v>137</v>
      </c>
    </row>
    <row r="121" spans="1:8" ht="89.25" x14ac:dyDescent="0.2">
      <c r="A121" s="169" t="s">
        <v>186</v>
      </c>
      <c r="B121" s="169" t="s">
        <v>446</v>
      </c>
      <c r="C121" s="169" t="s">
        <v>447</v>
      </c>
      <c r="D121" s="169" t="s">
        <v>132</v>
      </c>
      <c r="E121" s="169" t="s">
        <v>183</v>
      </c>
      <c r="F121" s="169" t="s">
        <v>285</v>
      </c>
      <c r="G121" s="169" t="s">
        <v>227</v>
      </c>
      <c r="H121" s="169" t="s">
        <v>137</v>
      </c>
    </row>
    <row r="122" spans="1:8" ht="114.75" x14ac:dyDescent="0.2">
      <c r="A122" s="169" t="s">
        <v>186</v>
      </c>
      <c r="B122" s="169" t="s">
        <v>448</v>
      </c>
      <c r="C122" s="169" t="s">
        <v>449</v>
      </c>
      <c r="D122" s="169" t="s">
        <v>132</v>
      </c>
      <c r="E122" s="169" t="s">
        <v>183</v>
      </c>
      <c r="F122" s="169" t="s">
        <v>285</v>
      </c>
      <c r="G122" s="169" t="s">
        <v>227</v>
      </c>
      <c r="H122" s="169" t="s">
        <v>137</v>
      </c>
    </row>
    <row r="123" spans="1:8" ht="102" x14ac:dyDescent="0.2">
      <c r="A123" s="169" t="s">
        <v>186</v>
      </c>
      <c r="B123" s="169" t="s">
        <v>450</v>
      </c>
      <c r="C123" s="169" t="s">
        <v>451</v>
      </c>
      <c r="D123" s="169" t="s">
        <v>132</v>
      </c>
      <c r="E123" s="169" t="s">
        <v>183</v>
      </c>
      <c r="F123" s="169" t="s">
        <v>285</v>
      </c>
      <c r="G123" s="169" t="s">
        <v>227</v>
      </c>
      <c r="H123" s="169" t="s">
        <v>137</v>
      </c>
    </row>
    <row r="124" spans="1:8" ht="38.25" x14ac:dyDescent="0.2">
      <c r="A124" s="169" t="s">
        <v>186</v>
      </c>
      <c r="B124" s="169" t="s">
        <v>452</v>
      </c>
      <c r="C124" s="169" t="s">
        <v>453</v>
      </c>
      <c r="D124" s="169" t="s">
        <v>132</v>
      </c>
      <c r="E124" s="169" t="s">
        <v>183</v>
      </c>
      <c r="F124" s="169" t="s">
        <v>285</v>
      </c>
      <c r="G124" s="169" t="s">
        <v>227</v>
      </c>
      <c r="H124" s="169" t="s">
        <v>137</v>
      </c>
    </row>
    <row r="125" spans="1:8" ht="63.75" x14ac:dyDescent="0.2">
      <c r="A125" s="169" t="s">
        <v>186</v>
      </c>
      <c r="B125" s="169" t="s">
        <v>454</v>
      </c>
      <c r="C125" s="169" t="s">
        <v>455</v>
      </c>
      <c r="D125" s="169" t="s">
        <v>132</v>
      </c>
      <c r="E125" s="169" t="s">
        <v>183</v>
      </c>
      <c r="F125" s="169" t="s">
        <v>285</v>
      </c>
      <c r="G125" s="169" t="s">
        <v>227</v>
      </c>
      <c r="H125" s="169" t="s">
        <v>137</v>
      </c>
    </row>
    <row r="126" spans="1:8" ht="51" x14ac:dyDescent="0.2">
      <c r="A126" s="169" t="s">
        <v>186</v>
      </c>
      <c r="B126" s="169" t="s">
        <v>456</v>
      </c>
      <c r="C126" s="169" t="s">
        <v>457</v>
      </c>
      <c r="D126" s="169" t="s">
        <v>132</v>
      </c>
      <c r="E126" s="169" t="s">
        <v>183</v>
      </c>
      <c r="F126" s="169" t="s">
        <v>285</v>
      </c>
      <c r="G126" s="169" t="s">
        <v>227</v>
      </c>
      <c r="H126" s="169" t="s">
        <v>137</v>
      </c>
    </row>
    <row r="127" spans="1:8" ht="102" x14ac:dyDescent="0.2">
      <c r="A127" s="169" t="s">
        <v>186</v>
      </c>
      <c r="B127" s="169" t="s">
        <v>458</v>
      </c>
      <c r="C127" s="169" t="s">
        <v>459</v>
      </c>
      <c r="D127" s="169" t="s">
        <v>132</v>
      </c>
      <c r="E127" s="169" t="s">
        <v>183</v>
      </c>
      <c r="F127" s="169" t="s">
        <v>285</v>
      </c>
      <c r="G127" s="169" t="s">
        <v>227</v>
      </c>
      <c r="H127" s="169" t="s">
        <v>137</v>
      </c>
    </row>
    <row r="128" spans="1:8" ht="102" x14ac:dyDescent="0.2">
      <c r="A128" s="169" t="s">
        <v>186</v>
      </c>
      <c r="B128" s="169" t="s">
        <v>460</v>
      </c>
      <c r="C128" s="169" t="s">
        <v>461</v>
      </c>
      <c r="D128" s="169" t="s">
        <v>132</v>
      </c>
      <c r="E128" s="169" t="s">
        <v>183</v>
      </c>
      <c r="F128" s="169" t="s">
        <v>285</v>
      </c>
      <c r="G128" s="169" t="s">
        <v>227</v>
      </c>
      <c r="H128" s="169" t="s">
        <v>137</v>
      </c>
    </row>
    <row r="129" spans="1:8" ht="51" x14ac:dyDescent="0.2">
      <c r="A129" s="169" t="s">
        <v>186</v>
      </c>
      <c r="B129" s="169" t="s">
        <v>462</v>
      </c>
      <c r="C129" s="169" t="s">
        <v>463</v>
      </c>
      <c r="D129" s="169" t="s">
        <v>132</v>
      </c>
      <c r="E129" s="169" t="s">
        <v>183</v>
      </c>
      <c r="F129" s="169" t="s">
        <v>285</v>
      </c>
      <c r="G129" s="169" t="s">
        <v>227</v>
      </c>
      <c r="H129" s="169" t="s">
        <v>137</v>
      </c>
    </row>
    <row r="130" spans="1:8" ht="63.75" x14ac:dyDescent="0.2">
      <c r="A130" s="169" t="s">
        <v>189</v>
      </c>
      <c r="B130" s="169" t="s">
        <v>466</v>
      </c>
      <c r="C130" s="169" t="s">
        <v>1294</v>
      </c>
      <c r="D130" s="169" t="s">
        <v>132</v>
      </c>
      <c r="E130" s="169" t="s">
        <v>177</v>
      </c>
      <c r="F130" s="169" t="s">
        <v>285</v>
      </c>
      <c r="G130" s="169" t="s">
        <v>227</v>
      </c>
      <c r="H130" s="169" t="s">
        <v>137</v>
      </c>
    </row>
    <row r="131" spans="1:8" ht="63.75" x14ac:dyDescent="0.2">
      <c r="A131" s="169" t="s">
        <v>189</v>
      </c>
      <c r="B131" s="169" t="s">
        <v>466</v>
      </c>
      <c r="C131" s="169" t="s">
        <v>1295</v>
      </c>
      <c r="D131" s="169" t="s">
        <v>132</v>
      </c>
      <c r="E131" s="169" t="s">
        <v>177</v>
      </c>
      <c r="F131" s="169" t="s">
        <v>285</v>
      </c>
      <c r="G131" s="169" t="s">
        <v>227</v>
      </c>
      <c r="H131" s="169" t="s">
        <v>137</v>
      </c>
    </row>
    <row r="132" spans="1:8" ht="63.75" x14ac:dyDescent="0.2">
      <c r="A132" s="169" t="s">
        <v>189</v>
      </c>
      <c r="B132" s="169" t="s">
        <v>466</v>
      </c>
      <c r="C132" s="169" t="s">
        <v>1297</v>
      </c>
      <c r="D132" s="169" t="s">
        <v>132</v>
      </c>
      <c r="E132" s="169" t="s">
        <v>177</v>
      </c>
      <c r="F132" s="169" t="s">
        <v>285</v>
      </c>
      <c r="G132" s="169" t="s">
        <v>227</v>
      </c>
      <c r="H132" s="169" t="s">
        <v>137</v>
      </c>
    </row>
    <row r="133" spans="1:8" ht="63.75" x14ac:dyDescent="0.2">
      <c r="A133" s="169" t="s">
        <v>189</v>
      </c>
      <c r="B133" s="169" t="s">
        <v>466</v>
      </c>
      <c r="C133" s="169" t="s">
        <v>1299</v>
      </c>
      <c r="D133" s="169" t="s">
        <v>132</v>
      </c>
      <c r="E133" s="169" t="s">
        <v>177</v>
      </c>
      <c r="F133" s="169" t="s">
        <v>285</v>
      </c>
      <c r="G133" s="169" t="s">
        <v>227</v>
      </c>
      <c r="H133" s="169" t="s">
        <v>137</v>
      </c>
    </row>
    <row r="134" spans="1:8" ht="63.75" x14ac:dyDescent="0.2">
      <c r="A134" s="169" t="s">
        <v>189</v>
      </c>
      <c r="B134" s="169" t="s">
        <v>466</v>
      </c>
      <c r="C134" s="169" t="s">
        <v>1301</v>
      </c>
      <c r="D134" s="169" t="s">
        <v>132</v>
      </c>
      <c r="E134" s="169" t="s">
        <v>177</v>
      </c>
      <c r="F134" s="169" t="s">
        <v>285</v>
      </c>
      <c r="G134" s="169" t="s">
        <v>227</v>
      </c>
      <c r="H134" s="169" t="s">
        <v>137</v>
      </c>
    </row>
    <row r="135" spans="1:8" ht="63.75" x14ac:dyDescent="0.2">
      <c r="A135" s="169" t="s">
        <v>189</v>
      </c>
      <c r="B135" s="169" t="s">
        <v>1303</v>
      </c>
      <c r="C135" s="169" t="s">
        <v>1304</v>
      </c>
      <c r="D135" s="169" t="s">
        <v>132</v>
      </c>
      <c r="E135" s="169" t="s">
        <v>177</v>
      </c>
      <c r="F135" s="169" t="s">
        <v>285</v>
      </c>
      <c r="G135" s="169" t="s">
        <v>227</v>
      </c>
      <c r="H135" s="169" t="s">
        <v>137</v>
      </c>
    </row>
    <row r="136" spans="1:8" ht="63.75" x14ac:dyDescent="0.2">
      <c r="A136" s="169" t="s">
        <v>189</v>
      </c>
      <c r="B136" s="169" t="s">
        <v>1303</v>
      </c>
      <c r="C136" s="169" t="s">
        <v>1306</v>
      </c>
      <c r="D136" s="169" t="s">
        <v>132</v>
      </c>
      <c r="E136" s="169" t="s">
        <v>177</v>
      </c>
      <c r="F136" s="169" t="s">
        <v>285</v>
      </c>
      <c r="G136" s="169" t="s">
        <v>227</v>
      </c>
      <c r="H136" s="169" t="s">
        <v>137</v>
      </c>
    </row>
    <row r="137" spans="1:8" ht="89.25" x14ac:dyDescent="0.2">
      <c r="A137" s="169" t="s">
        <v>189</v>
      </c>
      <c r="B137" s="169" t="s">
        <v>472</v>
      </c>
      <c r="C137" s="169" t="s">
        <v>1308</v>
      </c>
      <c r="D137" s="169" t="s">
        <v>132</v>
      </c>
      <c r="E137" s="169" t="s">
        <v>177</v>
      </c>
      <c r="F137" s="169" t="s">
        <v>285</v>
      </c>
      <c r="G137" s="169" t="s">
        <v>227</v>
      </c>
      <c r="H137" s="169" t="s">
        <v>137</v>
      </c>
    </row>
    <row r="138" spans="1:8" ht="89.25" x14ac:dyDescent="0.2">
      <c r="A138" s="169" t="s">
        <v>189</v>
      </c>
      <c r="B138" s="169" t="s">
        <v>472</v>
      </c>
      <c r="C138" s="169" t="s">
        <v>1309</v>
      </c>
      <c r="D138" s="169" t="s">
        <v>132</v>
      </c>
      <c r="E138" s="169" t="s">
        <v>177</v>
      </c>
      <c r="F138" s="169" t="s">
        <v>285</v>
      </c>
      <c r="G138" s="169" t="s">
        <v>227</v>
      </c>
      <c r="H138" s="169" t="s">
        <v>137</v>
      </c>
    </row>
    <row r="139" spans="1:8" ht="89.25" x14ac:dyDescent="0.2">
      <c r="A139" s="169" t="s">
        <v>189</v>
      </c>
      <c r="B139" s="169" t="s">
        <v>472</v>
      </c>
      <c r="C139" s="169" t="s">
        <v>1311</v>
      </c>
      <c r="D139" s="169" t="s">
        <v>132</v>
      </c>
      <c r="E139" s="169" t="s">
        <v>177</v>
      </c>
      <c r="F139" s="169" t="s">
        <v>285</v>
      </c>
      <c r="G139" s="169" t="s">
        <v>227</v>
      </c>
      <c r="H139" s="169" t="s">
        <v>137</v>
      </c>
    </row>
    <row r="140" spans="1:8" ht="89.25" x14ac:dyDescent="0.2">
      <c r="A140" s="169" t="s">
        <v>189</v>
      </c>
      <c r="B140" s="169" t="s">
        <v>472</v>
      </c>
      <c r="C140" s="169" t="s">
        <v>1313</v>
      </c>
      <c r="D140" s="169" t="s">
        <v>132</v>
      </c>
      <c r="E140" s="169" t="s">
        <v>177</v>
      </c>
      <c r="F140" s="169" t="s">
        <v>285</v>
      </c>
      <c r="G140" s="169" t="s">
        <v>227</v>
      </c>
      <c r="H140" s="169" t="s">
        <v>137</v>
      </c>
    </row>
    <row r="141" spans="1:8" ht="89.25" x14ac:dyDescent="0.2">
      <c r="A141" s="169" t="s">
        <v>189</v>
      </c>
      <c r="B141" s="169" t="s">
        <v>472</v>
      </c>
      <c r="C141" s="169" t="s">
        <v>1315</v>
      </c>
      <c r="D141" s="169" t="s">
        <v>132</v>
      </c>
      <c r="E141" s="169" t="s">
        <v>177</v>
      </c>
      <c r="F141" s="169" t="s">
        <v>285</v>
      </c>
      <c r="G141" s="169" t="s">
        <v>227</v>
      </c>
      <c r="H141" s="169" t="s">
        <v>137</v>
      </c>
    </row>
    <row r="142" spans="1:8" ht="89.25" x14ac:dyDescent="0.2">
      <c r="A142" s="169" t="s">
        <v>189</v>
      </c>
      <c r="B142" s="169" t="s">
        <v>472</v>
      </c>
      <c r="C142" s="169" t="s">
        <v>1317</v>
      </c>
      <c r="D142" s="169" t="s">
        <v>132</v>
      </c>
      <c r="E142" s="169" t="s">
        <v>177</v>
      </c>
      <c r="F142" s="169" t="s">
        <v>285</v>
      </c>
      <c r="G142" s="169" t="s">
        <v>227</v>
      </c>
      <c r="H142" s="169" t="s">
        <v>137</v>
      </c>
    </row>
    <row r="143" spans="1:8" ht="38.25" x14ac:dyDescent="0.2">
      <c r="A143" s="169" t="s">
        <v>189</v>
      </c>
      <c r="B143" s="169" t="s">
        <v>476</v>
      </c>
      <c r="C143" s="169" t="s">
        <v>1319</v>
      </c>
      <c r="D143" s="169" t="s">
        <v>132</v>
      </c>
      <c r="E143" s="169" t="s">
        <v>177</v>
      </c>
      <c r="F143" s="169" t="s">
        <v>285</v>
      </c>
      <c r="G143" s="169" t="s">
        <v>227</v>
      </c>
      <c r="H143" s="169" t="s">
        <v>137</v>
      </c>
    </row>
    <row r="144" spans="1:8" ht="38.25" x14ac:dyDescent="0.2">
      <c r="A144" s="169" t="s">
        <v>189</v>
      </c>
      <c r="B144" s="169" t="s">
        <v>476</v>
      </c>
      <c r="C144" s="169" t="s">
        <v>1320</v>
      </c>
      <c r="D144" s="169" t="s">
        <v>132</v>
      </c>
      <c r="E144" s="169" t="s">
        <v>177</v>
      </c>
      <c r="F144" s="169" t="s">
        <v>285</v>
      </c>
      <c r="G144" s="169" t="s">
        <v>227</v>
      </c>
      <c r="H144" s="169" t="s">
        <v>137</v>
      </c>
    </row>
    <row r="145" spans="1:8" ht="38.25" x14ac:dyDescent="0.2">
      <c r="A145" s="169" t="s">
        <v>189</v>
      </c>
      <c r="B145" s="169" t="s">
        <v>476</v>
      </c>
      <c r="C145" s="169" t="s">
        <v>1321</v>
      </c>
      <c r="D145" s="169" t="s">
        <v>132</v>
      </c>
      <c r="E145" s="169" t="s">
        <v>177</v>
      </c>
      <c r="F145" s="169" t="s">
        <v>285</v>
      </c>
      <c r="G145" s="169" t="s">
        <v>227</v>
      </c>
      <c r="H145" s="169" t="s">
        <v>137</v>
      </c>
    </row>
    <row r="146" spans="1:8" ht="38.25" x14ac:dyDescent="0.2">
      <c r="A146" s="169" t="s">
        <v>189</v>
      </c>
      <c r="B146" s="169" t="s">
        <v>476</v>
      </c>
      <c r="C146" s="169" t="s">
        <v>1322</v>
      </c>
      <c r="D146" s="169" t="s">
        <v>132</v>
      </c>
      <c r="E146" s="169" t="s">
        <v>177</v>
      </c>
      <c r="F146" s="169" t="s">
        <v>285</v>
      </c>
      <c r="G146" s="169" t="s">
        <v>227</v>
      </c>
      <c r="H146" s="169" t="s">
        <v>137</v>
      </c>
    </row>
    <row r="147" spans="1:8" ht="38.25" x14ac:dyDescent="0.2">
      <c r="A147" s="169" t="s">
        <v>189</v>
      </c>
      <c r="B147" s="169" t="s">
        <v>476</v>
      </c>
      <c r="C147" s="169" t="s">
        <v>1323</v>
      </c>
      <c r="D147" s="169" t="s">
        <v>132</v>
      </c>
      <c r="E147" s="169" t="s">
        <v>177</v>
      </c>
      <c r="F147" s="169" t="s">
        <v>285</v>
      </c>
      <c r="G147" s="169" t="s">
        <v>227</v>
      </c>
      <c r="H147" s="169" t="s">
        <v>137</v>
      </c>
    </row>
    <row r="148" spans="1:8" ht="38.25" x14ac:dyDescent="0.2">
      <c r="A148" s="169" t="s">
        <v>189</v>
      </c>
      <c r="B148" s="169" t="s">
        <v>476</v>
      </c>
      <c r="C148" s="169" t="s">
        <v>1324</v>
      </c>
      <c r="D148" s="169" t="s">
        <v>132</v>
      </c>
      <c r="E148" s="169" t="s">
        <v>177</v>
      </c>
      <c r="F148" s="169" t="s">
        <v>285</v>
      </c>
      <c r="G148" s="169" t="s">
        <v>227</v>
      </c>
      <c r="H148" s="169" t="s">
        <v>137</v>
      </c>
    </row>
    <row r="149" spans="1:8" ht="38.25" x14ac:dyDescent="0.2">
      <c r="A149" s="169" t="s">
        <v>189</v>
      </c>
      <c r="B149" s="169" t="s">
        <v>476</v>
      </c>
      <c r="C149" s="169" t="s">
        <v>1325</v>
      </c>
      <c r="D149" s="169" t="s">
        <v>132</v>
      </c>
      <c r="E149" s="169" t="s">
        <v>177</v>
      </c>
      <c r="F149" s="169" t="s">
        <v>285</v>
      </c>
      <c r="G149" s="169" t="s">
        <v>227</v>
      </c>
      <c r="H149" s="169" t="s">
        <v>137</v>
      </c>
    </row>
    <row r="150" spans="1:8" ht="51" x14ac:dyDescent="0.2">
      <c r="A150" s="169" t="s">
        <v>479</v>
      </c>
      <c r="B150" s="169" t="s">
        <v>186</v>
      </c>
      <c r="C150" s="169" t="s">
        <v>1326</v>
      </c>
      <c r="D150" s="169" t="s">
        <v>132</v>
      </c>
      <c r="E150" s="169" t="s">
        <v>177</v>
      </c>
      <c r="F150" s="169" t="s">
        <v>285</v>
      </c>
      <c r="G150" s="169" t="s">
        <v>227</v>
      </c>
      <c r="H150" s="169" t="s">
        <v>137</v>
      </c>
    </row>
    <row r="151" spans="1:8" ht="51" x14ac:dyDescent="0.2">
      <c r="A151" s="169" t="s">
        <v>479</v>
      </c>
      <c r="B151" s="169" t="s">
        <v>186</v>
      </c>
      <c r="C151" s="169" t="s">
        <v>1327</v>
      </c>
      <c r="D151" s="169" t="s">
        <v>132</v>
      </c>
      <c r="E151" s="169" t="s">
        <v>177</v>
      </c>
      <c r="F151" s="169" t="s">
        <v>285</v>
      </c>
      <c r="G151" s="169" t="s">
        <v>227</v>
      </c>
      <c r="H151" s="169" t="s">
        <v>137</v>
      </c>
    </row>
    <row r="152" spans="1:8" ht="51" x14ac:dyDescent="0.2">
      <c r="A152" s="169" t="s">
        <v>479</v>
      </c>
      <c r="B152" s="169" t="s">
        <v>186</v>
      </c>
      <c r="C152" s="169" t="s">
        <v>1328</v>
      </c>
      <c r="D152" s="169" t="s">
        <v>132</v>
      </c>
      <c r="E152" s="169" t="s">
        <v>177</v>
      </c>
      <c r="F152" s="169" t="s">
        <v>285</v>
      </c>
      <c r="G152" s="169" t="s">
        <v>227</v>
      </c>
      <c r="H152" s="169" t="s">
        <v>137</v>
      </c>
    </row>
    <row r="153" spans="1:8" ht="51" x14ac:dyDescent="0.2">
      <c r="A153" s="169" t="s">
        <v>479</v>
      </c>
      <c r="B153" s="169" t="s">
        <v>186</v>
      </c>
      <c r="C153" s="169" t="s">
        <v>1329</v>
      </c>
      <c r="D153" s="169" t="s">
        <v>132</v>
      </c>
      <c r="E153" s="169" t="s">
        <v>177</v>
      </c>
      <c r="F153" s="169" t="s">
        <v>285</v>
      </c>
      <c r="G153" s="169" t="s">
        <v>227</v>
      </c>
      <c r="H153" s="169" t="s">
        <v>137</v>
      </c>
    </row>
    <row r="154" spans="1:8" ht="51" x14ac:dyDescent="0.2">
      <c r="A154" s="169" t="s">
        <v>479</v>
      </c>
      <c r="B154" s="169" t="s">
        <v>186</v>
      </c>
      <c r="C154" s="169" t="s">
        <v>1330</v>
      </c>
      <c r="D154" s="169" t="s">
        <v>132</v>
      </c>
      <c r="E154" s="169" t="s">
        <v>177</v>
      </c>
      <c r="F154" s="169" t="s">
        <v>285</v>
      </c>
      <c r="G154" s="169" t="s">
        <v>227</v>
      </c>
      <c r="H154" s="169" t="s">
        <v>137</v>
      </c>
    </row>
    <row r="155" spans="1:8" ht="51" x14ac:dyDescent="0.2">
      <c r="A155" s="169" t="s">
        <v>479</v>
      </c>
      <c r="B155" s="169" t="s">
        <v>186</v>
      </c>
      <c r="C155" s="169" t="s">
        <v>1331</v>
      </c>
      <c r="D155" s="169" t="s">
        <v>132</v>
      </c>
      <c r="E155" s="169" t="s">
        <v>177</v>
      </c>
      <c r="F155" s="169" t="s">
        <v>285</v>
      </c>
      <c r="G155" s="169" t="s">
        <v>227</v>
      </c>
      <c r="H155" s="169" t="s">
        <v>137</v>
      </c>
    </row>
    <row r="156" spans="1:8" ht="51" x14ac:dyDescent="0.2">
      <c r="A156" s="169" t="s">
        <v>479</v>
      </c>
      <c r="B156" s="169" t="s">
        <v>186</v>
      </c>
      <c r="C156" s="169" t="s">
        <v>1332</v>
      </c>
      <c r="D156" s="169" t="s">
        <v>132</v>
      </c>
      <c r="E156" s="169" t="s">
        <v>177</v>
      </c>
      <c r="F156" s="169" t="s">
        <v>285</v>
      </c>
      <c r="G156" s="169" t="s">
        <v>227</v>
      </c>
      <c r="H156" s="169" t="s">
        <v>137</v>
      </c>
    </row>
    <row r="157" spans="1:8" ht="51" x14ac:dyDescent="0.2">
      <c r="A157" s="169" t="s">
        <v>479</v>
      </c>
      <c r="B157" s="169" t="s">
        <v>186</v>
      </c>
      <c r="C157" s="169" t="s">
        <v>1333</v>
      </c>
      <c r="D157" s="169" t="s">
        <v>132</v>
      </c>
      <c r="E157" s="169" t="s">
        <v>177</v>
      </c>
      <c r="F157" s="169" t="s">
        <v>285</v>
      </c>
      <c r="G157" s="169" t="s">
        <v>227</v>
      </c>
      <c r="H157" s="169" t="s">
        <v>137</v>
      </c>
    </row>
    <row r="158" spans="1:8" ht="51" x14ac:dyDescent="0.2">
      <c r="A158" s="169" t="s">
        <v>479</v>
      </c>
      <c r="B158" s="169" t="s">
        <v>186</v>
      </c>
      <c r="C158" s="169" t="s">
        <v>1334</v>
      </c>
      <c r="D158" s="169" t="s">
        <v>132</v>
      </c>
      <c r="E158" s="169" t="s">
        <v>177</v>
      </c>
      <c r="F158" s="169" t="s">
        <v>285</v>
      </c>
      <c r="G158" s="169" t="s">
        <v>227</v>
      </c>
      <c r="H158" s="169" t="s">
        <v>137</v>
      </c>
    </row>
    <row r="159" spans="1:8" ht="51" x14ac:dyDescent="0.2">
      <c r="A159" s="169" t="s">
        <v>479</v>
      </c>
      <c r="B159" s="169" t="s">
        <v>186</v>
      </c>
      <c r="C159" s="169" t="s">
        <v>1335</v>
      </c>
      <c r="D159" s="169" t="s">
        <v>132</v>
      </c>
      <c r="E159" s="169" t="s">
        <v>177</v>
      </c>
      <c r="F159" s="169" t="s">
        <v>285</v>
      </c>
      <c r="G159" s="169" t="s">
        <v>227</v>
      </c>
      <c r="H159" s="169" t="s">
        <v>137</v>
      </c>
    </row>
    <row r="160" spans="1:8" ht="51" x14ac:dyDescent="0.2">
      <c r="A160" s="169" t="s">
        <v>479</v>
      </c>
      <c r="B160" s="169" t="s">
        <v>186</v>
      </c>
      <c r="C160" s="169" t="s">
        <v>1336</v>
      </c>
      <c r="D160" s="169" t="s">
        <v>132</v>
      </c>
      <c r="E160" s="169" t="s">
        <v>177</v>
      </c>
      <c r="F160" s="169" t="s">
        <v>285</v>
      </c>
      <c r="G160" s="169" t="s">
        <v>227</v>
      </c>
      <c r="H160" s="169" t="s">
        <v>137</v>
      </c>
    </row>
    <row r="161" spans="1:8" ht="51" x14ac:dyDescent="0.2">
      <c r="A161" s="169" t="s">
        <v>479</v>
      </c>
      <c r="B161" s="169" t="s">
        <v>186</v>
      </c>
      <c r="C161" s="169" t="s">
        <v>1337</v>
      </c>
      <c r="D161" s="169" t="s">
        <v>132</v>
      </c>
      <c r="E161" s="169" t="s">
        <v>177</v>
      </c>
      <c r="F161" s="169" t="s">
        <v>285</v>
      </c>
      <c r="G161" s="169" t="s">
        <v>227</v>
      </c>
      <c r="H161" s="169" t="s">
        <v>137</v>
      </c>
    </row>
    <row r="162" spans="1:8" ht="51" x14ac:dyDescent="0.2">
      <c r="A162" s="169" t="s">
        <v>479</v>
      </c>
      <c r="B162" s="169" t="s">
        <v>186</v>
      </c>
      <c r="C162" s="169" t="s">
        <v>1338</v>
      </c>
      <c r="D162" s="169" t="s">
        <v>132</v>
      </c>
      <c r="E162" s="169" t="s">
        <v>177</v>
      </c>
      <c r="F162" s="169" t="s">
        <v>285</v>
      </c>
      <c r="G162" s="169" t="s">
        <v>227</v>
      </c>
      <c r="H162" s="169" t="s">
        <v>137</v>
      </c>
    </row>
    <row r="163" spans="1:8" ht="51" x14ac:dyDescent="0.2">
      <c r="A163" s="169" t="s">
        <v>479</v>
      </c>
      <c r="B163" s="169" t="s">
        <v>186</v>
      </c>
      <c r="C163" s="169" t="s">
        <v>1339</v>
      </c>
      <c r="D163" s="169" t="s">
        <v>132</v>
      </c>
      <c r="E163" s="169" t="s">
        <v>177</v>
      </c>
      <c r="F163" s="169" t="s">
        <v>285</v>
      </c>
      <c r="G163" s="169" t="s">
        <v>227</v>
      </c>
      <c r="H163" s="169" t="s">
        <v>137</v>
      </c>
    </row>
    <row r="164" spans="1:8" ht="38.25" x14ac:dyDescent="0.2">
      <c r="A164" s="169" t="s">
        <v>162</v>
      </c>
      <c r="B164" s="169" t="s">
        <v>186</v>
      </c>
      <c r="C164" s="169" t="s">
        <v>1340</v>
      </c>
      <c r="D164" s="169" t="s">
        <v>132</v>
      </c>
      <c r="E164" s="169" t="s">
        <v>177</v>
      </c>
      <c r="F164" s="169" t="s">
        <v>285</v>
      </c>
      <c r="G164" s="169" t="s">
        <v>227</v>
      </c>
      <c r="H164" s="169" t="s">
        <v>137</v>
      </c>
    </row>
    <row r="165" spans="1:8" ht="38.25" x14ac:dyDescent="0.2">
      <c r="A165" s="169" t="s">
        <v>162</v>
      </c>
      <c r="B165" s="169" t="s">
        <v>186</v>
      </c>
      <c r="C165" s="169" t="s">
        <v>1341</v>
      </c>
      <c r="D165" s="169" t="s">
        <v>132</v>
      </c>
      <c r="E165" s="169" t="s">
        <v>177</v>
      </c>
      <c r="F165" s="169" t="s">
        <v>285</v>
      </c>
      <c r="G165" s="169" t="s">
        <v>227</v>
      </c>
      <c r="H165" s="169" t="s">
        <v>137</v>
      </c>
    </row>
    <row r="166" spans="1:8" ht="38.25" x14ac:dyDescent="0.2">
      <c r="A166" s="169" t="s">
        <v>162</v>
      </c>
      <c r="B166" s="169" t="s">
        <v>186</v>
      </c>
      <c r="C166" s="169" t="s">
        <v>1342</v>
      </c>
      <c r="D166" s="169" t="s">
        <v>132</v>
      </c>
      <c r="E166" s="169" t="s">
        <v>177</v>
      </c>
      <c r="F166" s="169" t="s">
        <v>285</v>
      </c>
      <c r="G166" s="169" t="s">
        <v>227</v>
      </c>
      <c r="H166" s="169" t="s">
        <v>137</v>
      </c>
    </row>
    <row r="167" spans="1:8" ht="38.25" x14ac:dyDescent="0.2">
      <c r="A167" s="169" t="s">
        <v>162</v>
      </c>
      <c r="B167" s="169" t="s">
        <v>186</v>
      </c>
      <c r="C167" s="169" t="s">
        <v>1343</v>
      </c>
      <c r="D167" s="169" t="s">
        <v>132</v>
      </c>
      <c r="E167" s="169" t="s">
        <v>177</v>
      </c>
      <c r="F167" s="169" t="s">
        <v>285</v>
      </c>
      <c r="G167" s="169" t="s">
        <v>227</v>
      </c>
      <c r="H167" s="169" t="s">
        <v>137</v>
      </c>
    </row>
    <row r="168" spans="1:8" ht="38.25" x14ac:dyDescent="0.2">
      <c r="A168" s="169" t="s">
        <v>162</v>
      </c>
      <c r="B168" s="169" t="s">
        <v>186</v>
      </c>
      <c r="C168" s="169" t="s">
        <v>1344</v>
      </c>
      <c r="D168" s="169" t="s">
        <v>132</v>
      </c>
      <c r="E168" s="169" t="s">
        <v>177</v>
      </c>
      <c r="F168" s="169" t="s">
        <v>285</v>
      </c>
      <c r="G168" s="169" t="s">
        <v>227</v>
      </c>
      <c r="H168" s="169" t="s">
        <v>137</v>
      </c>
    </row>
    <row r="169" spans="1:8" ht="38.25" x14ac:dyDescent="0.2">
      <c r="A169" s="169" t="s">
        <v>162</v>
      </c>
      <c r="B169" s="169" t="s">
        <v>186</v>
      </c>
      <c r="C169" s="169" t="s">
        <v>1345</v>
      </c>
      <c r="D169" s="169" t="s">
        <v>132</v>
      </c>
      <c r="E169" s="169" t="s">
        <v>177</v>
      </c>
      <c r="F169" s="169" t="s">
        <v>285</v>
      </c>
      <c r="G169" s="169" t="s">
        <v>227</v>
      </c>
      <c r="H169" s="169" t="s">
        <v>137</v>
      </c>
    </row>
    <row r="170" spans="1:8" ht="38.25" x14ac:dyDescent="0.2">
      <c r="A170" s="169" t="s">
        <v>162</v>
      </c>
      <c r="B170" s="169" t="s">
        <v>186</v>
      </c>
      <c r="C170" s="169" t="s">
        <v>1346</v>
      </c>
      <c r="D170" s="169" t="s">
        <v>132</v>
      </c>
      <c r="E170" s="169" t="s">
        <v>177</v>
      </c>
      <c r="F170" s="169" t="s">
        <v>285</v>
      </c>
      <c r="G170" s="169" t="s">
        <v>227</v>
      </c>
      <c r="H170" s="169" t="s">
        <v>137</v>
      </c>
    </row>
    <row r="171" spans="1:8" ht="38.25" x14ac:dyDescent="0.2">
      <c r="A171" s="169" t="s">
        <v>162</v>
      </c>
      <c r="B171" s="169" t="s">
        <v>186</v>
      </c>
      <c r="C171" s="169" t="s">
        <v>1347</v>
      </c>
      <c r="D171" s="169" t="s">
        <v>132</v>
      </c>
      <c r="E171" s="169" t="s">
        <v>177</v>
      </c>
      <c r="F171" s="169" t="s">
        <v>285</v>
      </c>
      <c r="G171" s="169" t="s">
        <v>227</v>
      </c>
      <c r="H171" s="169" t="s">
        <v>137</v>
      </c>
    </row>
    <row r="172" spans="1:8" ht="38.25" x14ac:dyDescent="0.2">
      <c r="A172" s="169" t="s">
        <v>162</v>
      </c>
      <c r="B172" s="169" t="s">
        <v>186</v>
      </c>
      <c r="C172" s="169" t="s">
        <v>1348</v>
      </c>
      <c r="D172" s="169" t="s">
        <v>132</v>
      </c>
      <c r="E172" s="169" t="s">
        <v>177</v>
      </c>
      <c r="F172" s="169" t="s">
        <v>285</v>
      </c>
      <c r="G172" s="169" t="s">
        <v>227</v>
      </c>
      <c r="H172" s="169" t="s">
        <v>137</v>
      </c>
    </row>
    <row r="173" spans="1:8" ht="38.25" x14ac:dyDescent="0.2">
      <c r="A173" s="169" t="s">
        <v>162</v>
      </c>
      <c r="B173" s="169" t="s">
        <v>186</v>
      </c>
      <c r="C173" s="169" t="s">
        <v>1349</v>
      </c>
      <c r="D173" s="169" t="s">
        <v>132</v>
      </c>
      <c r="E173" s="169" t="s">
        <v>177</v>
      </c>
      <c r="F173" s="169" t="s">
        <v>285</v>
      </c>
      <c r="G173" s="169" t="s">
        <v>227</v>
      </c>
      <c r="H173" s="169" t="s">
        <v>137</v>
      </c>
    </row>
    <row r="174" spans="1:8" ht="38.25" x14ac:dyDescent="0.2">
      <c r="A174" s="169" t="s">
        <v>162</v>
      </c>
      <c r="B174" s="169" t="s">
        <v>186</v>
      </c>
      <c r="C174" s="169" t="s">
        <v>1350</v>
      </c>
      <c r="D174" s="169" t="s">
        <v>132</v>
      </c>
      <c r="E174" s="169" t="s">
        <v>177</v>
      </c>
      <c r="F174" s="169" t="s">
        <v>285</v>
      </c>
      <c r="G174" s="169" t="s">
        <v>227</v>
      </c>
      <c r="H174" s="169" t="s">
        <v>137</v>
      </c>
    </row>
    <row r="175" spans="1:8" ht="38.25" x14ac:dyDescent="0.2">
      <c r="A175" s="169" t="s">
        <v>162</v>
      </c>
      <c r="B175" s="169" t="s">
        <v>186</v>
      </c>
      <c r="C175" s="169" t="s">
        <v>1351</v>
      </c>
      <c r="D175" s="169" t="s">
        <v>132</v>
      </c>
      <c r="E175" s="169" t="s">
        <v>177</v>
      </c>
      <c r="F175" s="169" t="s">
        <v>285</v>
      </c>
      <c r="G175" s="169" t="s">
        <v>227</v>
      </c>
      <c r="H175" s="169" t="s">
        <v>137</v>
      </c>
    </row>
    <row r="176" spans="1:8" ht="38.25" x14ac:dyDescent="0.2">
      <c r="A176" s="169" t="s">
        <v>162</v>
      </c>
      <c r="B176" s="169" t="s">
        <v>186</v>
      </c>
      <c r="C176" s="169" t="s">
        <v>1352</v>
      </c>
      <c r="D176" s="169" t="s">
        <v>132</v>
      </c>
      <c r="E176" s="169" t="s">
        <v>177</v>
      </c>
      <c r="F176" s="169" t="s">
        <v>285</v>
      </c>
      <c r="G176" s="169" t="s">
        <v>227</v>
      </c>
      <c r="H176" s="169" t="s">
        <v>137</v>
      </c>
    </row>
    <row r="177" spans="1:8" ht="38.25" x14ac:dyDescent="0.2">
      <c r="A177" s="169" t="s">
        <v>162</v>
      </c>
      <c r="B177" s="169" t="s">
        <v>186</v>
      </c>
      <c r="C177" s="169" t="s">
        <v>1353</v>
      </c>
      <c r="D177" s="169" t="s">
        <v>132</v>
      </c>
      <c r="E177" s="169" t="s">
        <v>177</v>
      </c>
      <c r="F177" s="169" t="s">
        <v>285</v>
      </c>
      <c r="G177" s="169" t="s">
        <v>227</v>
      </c>
      <c r="H177" s="169" t="s">
        <v>137</v>
      </c>
    </row>
    <row r="178" spans="1:8" ht="38.25" x14ac:dyDescent="0.2">
      <c r="A178" s="169" t="s">
        <v>484</v>
      </c>
      <c r="B178" s="169" t="s">
        <v>186</v>
      </c>
      <c r="C178" s="169" t="s">
        <v>1354</v>
      </c>
      <c r="D178" s="169" t="s">
        <v>132</v>
      </c>
      <c r="E178" s="169" t="s">
        <v>177</v>
      </c>
      <c r="F178" s="169" t="s">
        <v>285</v>
      </c>
      <c r="G178" s="169" t="s">
        <v>227</v>
      </c>
      <c r="H178" s="169" t="s">
        <v>137</v>
      </c>
    </row>
    <row r="179" spans="1:8" ht="38.25" x14ac:dyDescent="0.2">
      <c r="A179" s="169" t="s">
        <v>162</v>
      </c>
      <c r="B179" s="169" t="s">
        <v>1355</v>
      </c>
      <c r="C179" s="169" t="s">
        <v>1355</v>
      </c>
      <c r="D179" s="169" t="s">
        <v>132</v>
      </c>
      <c r="E179" s="169" t="s">
        <v>183</v>
      </c>
      <c r="F179" s="169" t="s">
        <v>285</v>
      </c>
      <c r="G179" s="169" t="s">
        <v>227</v>
      </c>
      <c r="H179" s="169" t="s">
        <v>137</v>
      </c>
    </row>
    <row r="180" spans="1:8" ht="38.25" x14ac:dyDescent="0.2">
      <c r="A180" s="169" t="s">
        <v>211</v>
      </c>
      <c r="B180" s="169" t="s">
        <v>1356</v>
      </c>
      <c r="C180" s="169" t="s">
        <v>1356</v>
      </c>
      <c r="D180" s="169" t="s">
        <v>132</v>
      </c>
      <c r="E180" s="169" t="s">
        <v>183</v>
      </c>
      <c r="F180" s="169" t="s">
        <v>285</v>
      </c>
      <c r="G180" s="169" t="s">
        <v>227</v>
      </c>
      <c r="H180" s="169" t="s">
        <v>137</v>
      </c>
    </row>
    <row r="181" spans="1:8" ht="38.25" x14ac:dyDescent="0.2">
      <c r="A181" s="169" t="s">
        <v>241</v>
      </c>
      <c r="B181" s="169" t="s">
        <v>1357</v>
      </c>
      <c r="C181" s="169" t="s">
        <v>1357</v>
      </c>
      <c r="D181" s="169" t="s">
        <v>132</v>
      </c>
      <c r="E181" s="169" t="s">
        <v>183</v>
      </c>
      <c r="F181" s="169" t="s">
        <v>285</v>
      </c>
      <c r="G181" s="169" t="s">
        <v>227</v>
      </c>
      <c r="H181" s="169" t="s">
        <v>137</v>
      </c>
    </row>
    <row r="182" spans="1:8" ht="89.25" x14ac:dyDescent="0.2">
      <c r="A182" s="169" t="s">
        <v>486</v>
      </c>
      <c r="B182" s="169" t="s">
        <v>487</v>
      </c>
      <c r="C182" s="169" t="s">
        <v>488</v>
      </c>
      <c r="D182" s="169" t="s">
        <v>132</v>
      </c>
      <c r="E182" s="169" t="s">
        <v>177</v>
      </c>
      <c r="F182" s="169" t="s">
        <v>285</v>
      </c>
      <c r="G182" s="169" t="s">
        <v>227</v>
      </c>
      <c r="H182" s="169" t="s">
        <v>137</v>
      </c>
    </row>
    <row r="183" spans="1:8" ht="76.5" x14ac:dyDescent="0.2">
      <c r="A183" s="169" t="s">
        <v>486</v>
      </c>
      <c r="B183" s="169" t="s">
        <v>489</v>
      </c>
      <c r="C183" s="169" t="s">
        <v>490</v>
      </c>
      <c r="D183" s="169" t="s">
        <v>132</v>
      </c>
      <c r="E183" s="169" t="s">
        <v>177</v>
      </c>
      <c r="F183" s="169" t="s">
        <v>285</v>
      </c>
      <c r="G183" s="169" t="s">
        <v>227</v>
      </c>
      <c r="H183" s="169" t="s">
        <v>137</v>
      </c>
    </row>
    <row r="184" spans="1:8" ht="127.5" x14ac:dyDescent="0.2">
      <c r="A184" s="169" t="s">
        <v>486</v>
      </c>
      <c r="B184" s="169" t="s">
        <v>491</v>
      </c>
      <c r="C184" s="169" t="s">
        <v>492</v>
      </c>
      <c r="D184" s="169" t="s">
        <v>132</v>
      </c>
      <c r="E184" s="169" t="s">
        <v>177</v>
      </c>
      <c r="F184" s="169" t="s">
        <v>285</v>
      </c>
      <c r="G184" s="169" t="s">
        <v>227</v>
      </c>
      <c r="H184" s="169" t="s">
        <v>137</v>
      </c>
    </row>
    <row r="185" spans="1:8" ht="51" x14ac:dyDescent="0.2">
      <c r="A185" s="169" t="s">
        <v>493</v>
      </c>
      <c r="B185" s="169" t="s">
        <v>186</v>
      </c>
      <c r="C185" s="169" t="s">
        <v>494</v>
      </c>
      <c r="D185" s="169" t="s">
        <v>132</v>
      </c>
      <c r="E185" s="169" t="s">
        <v>183</v>
      </c>
      <c r="F185" s="169" t="s">
        <v>285</v>
      </c>
      <c r="G185" s="169" t="s">
        <v>227</v>
      </c>
      <c r="H185" s="169" t="s">
        <v>137</v>
      </c>
    </row>
    <row r="186" spans="1:8" ht="76.5" x14ac:dyDescent="0.2">
      <c r="A186" s="169" t="s">
        <v>495</v>
      </c>
      <c r="B186" s="169" t="s">
        <v>186</v>
      </c>
      <c r="C186" s="169" t="s">
        <v>496</v>
      </c>
      <c r="D186" s="169" t="s">
        <v>132</v>
      </c>
      <c r="E186" s="169" t="s">
        <v>183</v>
      </c>
      <c r="F186" s="169" t="s">
        <v>285</v>
      </c>
      <c r="G186" s="169" t="s">
        <v>227</v>
      </c>
      <c r="H186" s="169" t="s">
        <v>137</v>
      </c>
    </row>
    <row r="187" spans="1:8" ht="63.75" x14ac:dyDescent="0.2">
      <c r="A187" s="169" t="s">
        <v>498</v>
      </c>
      <c r="B187" s="169" t="s">
        <v>186</v>
      </c>
      <c r="C187" s="169" t="s">
        <v>499</v>
      </c>
      <c r="D187" s="169" t="s">
        <v>132</v>
      </c>
      <c r="E187" s="169" t="s">
        <v>183</v>
      </c>
      <c r="F187" s="169" t="s">
        <v>285</v>
      </c>
      <c r="G187" s="169" t="s">
        <v>227</v>
      </c>
      <c r="H187" s="169" t="s">
        <v>137</v>
      </c>
    </row>
    <row r="188" spans="1:8" ht="76.5" x14ac:dyDescent="0.2">
      <c r="A188" s="169" t="s">
        <v>501</v>
      </c>
      <c r="B188" s="169" t="s">
        <v>186</v>
      </c>
      <c r="C188" s="169" t="s">
        <v>502</v>
      </c>
      <c r="D188" s="169" t="s">
        <v>132</v>
      </c>
      <c r="E188" s="169" t="s">
        <v>183</v>
      </c>
      <c r="F188" s="169" t="s">
        <v>285</v>
      </c>
      <c r="G188" s="169" t="s">
        <v>227</v>
      </c>
      <c r="H188" s="169" t="s">
        <v>137</v>
      </c>
    </row>
    <row r="189" spans="1:8" ht="63.75" x14ac:dyDescent="0.2">
      <c r="A189" s="169" t="s">
        <v>504</v>
      </c>
      <c r="B189" s="169" t="s">
        <v>505</v>
      </c>
      <c r="C189" s="169" t="s">
        <v>506</v>
      </c>
      <c r="D189" s="169" t="s">
        <v>132</v>
      </c>
      <c r="E189" s="169" t="s">
        <v>183</v>
      </c>
      <c r="F189" s="169" t="s">
        <v>285</v>
      </c>
      <c r="G189" s="169" t="s">
        <v>227</v>
      </c>
      <c r="H189" s="169" t="s">
        <v>137</v>
      </c>
    </row>
    <row r="190" spans="1:8" ht="63.75" x14ac:dyDescent="0.2">
      <c r="A190" s="169" t="s">
        <v>504</v>
      </c>
      <c r="B190" s="169" t="s">
        <v>508</v>
      </c>
      <c r="C190" s="169" t="s">
        <v>506</v>
      </c>
      <c r="D190" s="169" t="s">
        <v>132</v>
      </c>
      <c r="E190" s="169" t="s">
        <v>183</v>
      </c>
      <c r="F190" s="169" t="s">
        <v>285</v>
      </c>
      <c r="G190" s="169" t="s">
        <v>227</v>
      </c>
      <c r="H190" s="169" t="s">
        <v>137</v>
      </c>
    </row>
    <row r="191" spans="1:8" ht="114.75" x14ac:dyDescent="0.2">
      <c r="A191" s="169" t="s">
        <v>510</v>
      </c>
      <c r="B191" s="169" t="s">
        <v>186</v>
      </c>
      <c r="C191" s="169" t="s">
        <v>511</v>
      </c>
      <c r="D191" s="169" t="s">
        <v>132</v>
      </c>
      <c r="E191" s="169" t="s">
        <v>183</v>
      </c>
      <c r="F191" s="169" t="s">
        <v>285</v>
      </c>
      <c r="G191" s="169" t="s">
        <v>227</v>
      </c>
      <c r="H191" s="169" t="s">
        <v>137</v>
      </c>
    </row>
    <row r="192" spans="1:8" ht="76.5" x14ac:dyDescent="0.2">
      <c r="A192" s="169" t="s">
        <v>513</v>
      </c>
      <c r="B192" s="169" t="s">
        <v>186</v>
      </c>
      <c r="C192" s="169" t="s">
        <v>514</v>
      </c>
      <c r="D192" s="169" t="s">
        <v>132</v>
      </c>
      <c r="E192" s="169" t="s">
        <v>183</v>
      </c>
      <c r="F192" s="169" t="s">
        <v>285</v>
      </c>
      <c r="G192" s="169" t="s">
        <v>227</v>
      </c>
      <c r="H192" s="169" t="s">
        <v>137</v>
      </c>
    </row>
    <row r="193" spans="1:8" ht="89.25" x14ac:dyDescent="0.2">
      <c r="A193" s="169" t="s">
        <v>515</v>
      </c>
      <c r="B193" s="169" t="s">
        <v>516</v>
      </c>
      <c r="C193" s="169" t="s">
        <v>517</v>
      </c>
      <c r="D193" s="169" t="s">
        <v>132</v>
      </c>
      <c r="E193" s="169" t="s">
        <v>183</v>
      </c>
      <c r="F193" s="169" t="s">
        <v>285</v>
      </c>
      <c r="G193" s="169" t="s">
        <v>227</v>
      </c>
      <c r="H193" s="169" t="s">
        <v>137</v>
      </c>
    </row>
    <row r="194" spans="1:8" ht="127.5" x14ac:dyDescent="0.2">
      <c r="A194" s="169" t="s">
        <v>519</v>
      </c>
      <c r="B194" s="169" t="s">
        <v>520</v>
      </c>
      <c r="C194" s="169" t="s">
        <v>521</v>
      </c>
      <c r="D194" s="169" t="s">
        <v>132</v>
      </c>
      <c r="E194" s="169" t="s">
        <v>183</v>
      </c>
      <c r="F194" s="169" t="s">
        <v>285</v>
      </c>
      <c r="G194" s="169" t="s">
        <v>227</v>
      </c>
      <c r="H194" s="169" t="s">
        <v>137</v>
      </c>
    </row>
    <row r="195" spans="1:8" ht="102" x14ac:dyDescent="0.2">
      <c r="A195" s="169" t="s">
        <v>522</v>
      </c>
      <c r="B195" s="169" t="s">
        <v>186</v>
      </c>
      <c r="C195" s="169" t="s">
        <v>523</v>
      </c>
      <c r="D195" s="169" t="s">
        <v>132</v>
      </c>
      <c r="E195" s="169" t="s">
        <v>183</v>
      </c>
      <c r="F195" s="169" t="s">
        <v>285</v>
      </c>
      <c r="G195" s="169" t="s">
        <v>227</v>
      </c>
      <c r="H195" s="169" t="s">
        <v>137</v>
      </c>
    </row>
    <row r="196" spans="1:8" ht="102" x14ac:dyDescent="0.2">
      <c r="A196" s="169" t="s">
        <v>162</v>
      </c>
      <c r="B196" s="169" t="s">
        <v>524</v>
      </c>
      <c r="C196" s="169" t="s">
        <v>525</v>
      </c>
      <c r="D196" s="169" t="s">
        <v>132</v>
      </c>
      <c r="E196" s="169" t="s">
        <v>183</v>
      </c>
      <c r="F196" s="169" t="s">
        <v>285</v>
      </c>
      <c r="G196" s="169" t="s">
        <v>227</v>
      </c>
      <c r="H196" s="169" t="s">
        <v>137</v>
      </c>
    </row>
    <row r="197" spans="1:8" ht="89.25" x14ac:dyDescent="0.2">
      <c r="A197" s="169" t="s">
        <v>526</v>
      </c>
      <c r="B197" s="169" t="s">
        <v>527</v>
      </c>
      <c r="C197" s="169" t="s">
        <v>528</v>
      </c>
      <c r="D197" s="169" t="s">
        <v>132</v>
      </c>
      <c r="E197" s="169" t="s">
        <v>183</v>
      </c>
      <c r="F197" s="169" t="s">
        <v>285</v>
      </c>
      <c r="G197" s="169" t="s">
        <v>227</v>
      </c>
      <c r="H197" s="169" t="s">
        <v>137</v>
      </c>
    </row>
    <row r="198" spans="1:8" ht="38.25" x14ac:dyDescent="0.2">
      <c r="A198" s="169" t="s">
        <v>162</v>
      </c>
      <c r="B198" s="169" t="s">
        <v>529</v>
      </c>
      <c r="C198" s="169" t="s">
        <v>530</v>
      </c>
      <c r="D198" s="169" t="s">
        <v>132</v>
      </c>
      <c r="E198" s="169" t="s">
        <v>183</v>
      </c>
      <c r="F198" s="169" t="s">
        <v>285</v>
      </c>
      <c r="G198" s="169" t="s">
        <v>227</v>
      </c>
      <c r="H198" s="169" t="s">
        <v>137</v>
      </c>
    </row>
    <row r="199" spans="1:8" ht="63.75" x14ac:dyDescent="0.2">
      <c r="A199" s="169" t="s">
        <v>531</v>
      </c>
      <c r="B199" s="169" t="s">
        <v>186</v>
      </c>
      <c r="C199" s="169" t="s">
        <v>532</v>
      </c>
      <c r="D199" s="169" t="s">
        <v>132</v>
      </c>
      <c r="E199" s="169" t="s">
        <v>183</v>
      </c>
      <c r="F199" s="169" t="s">
        <v>285</v>
      </c>
      <c r="G199" s="169" t="s">
        <v>227</v>
      </c>
      <c r="H199" s="169" t="s">
        <v>137</v>
      </c>
    </row>
    <row r="200" spans="1:8" ht="63.75" x14ac:dyDescent="0.2">
      <c r="A200" s="169" t="s">
        <v>533</v>
      </c>
      <c r="B200" s="169" t="s">
        <v>534</v>
      </c>
      <c r="C200" s="169" t="s">
        <v>535</v>
      </c>
      <c r="D200" s="169" t="s">
        <v>132</v>
      </c>
      <c r="E200" s="169" t="s">
        <v>281</v>
      </c>
      <c r="F200" s="169" t="s">
        <v>285</v>
      </c>
      <c r="G200" s="169" t="s">
        <v>227</v>
      </c>
      <c r="H200" s="169" t="s">
        <v>137</v>
      </c>
    </row>
    <row r="201" spans="1:8" ht="51" x14ac:dyDescent="0.2">
      <c r="A201" s="169" t="s">
        <v>537</v>
      </c>
      <c r="B201" s="169" t="s">
        <v>538</v>
      </c>
      <c r="C201" s="169" t="s">
        <v>539</v>
      </c>
      <c r="D201" s="169" t="s">
        <v>132</v>
      </c>
      <c r="E201" s="169" t="s">
        <v>540</v>
      </c>
      <c r="F201" s="169" t="s">
        <v>285</v>
      </c>
      <c r="G201" s="169" t="s">
        <v>541</v>
      </c>
      <c r="H201" s="169" t="s">
        <v>137</v>
      </c>
    </row>
    <row r="202" spans="1:8" ht="51" x14ac:dyDescent="0.2">
      <c r="A202" s="169" t="s">
        <v>544</v>
      </c>
      <c r="B202" s="169" t="s">
        <v>545</v>
      </c>
      <c r="C202" s="169" t="s">
        <v>546</v>
      </c>
      <c r="D202" s="169" t="s">
        <v>132</v>
      </c>
      <c r="E202" s="169" t="s">
        <v>540</v>
      </c>
      <c r="F202" s="169" t="s">
        <v>285</v>
      </c>
      <c r="G202" s="169" t="s">
        <v>541</v>
      </c>
      <c r="H202" s="169" t="s">
        <v>137</v>
      </c>
    </row>
    <row r="203" spans="1:8" ht="51" x14ac:dyDescent="0.2">
      <c r="A203" s="169" t="s">
        <v>544</v>
      </c>
      <c r="B203" s="169" t="s">
        <v>548</v>
      </c>
      <c r="C203" s="169" t="s">
        <v>549</v>
      </c>
      <c r="D203" s="169" t="s">
        <v>132</v>
      </c>
      <c r="E203" s="169" t="s">
        <v>540</v>
      </c>
      <c r="F203" s="169" t="s">
        <v>285</v>
      </c>
      <c r="G203" s="169" t="s">
        <v>541</v>
      </c>
      <c r="H203" s="169" t="s">
        <v>137</v>
      </c>
    </row>
    <row r="204" spans="1:8" ht="51" x14ac:dyDescent="0.2">
      <c r="A204" s="169" t="s">
        <v>551</v>
      </c>
      <c r="B204" s="169" t="s">
        <v>552</v>
      </c>
      <c r="C204" s="169" t="s">
        <v>553</v>
      </c>
      <c r="D204" s="169" t="s">
        <v>132</v>
      </c>
      <c r="E204" s="169" t="s">
        <v>281</v>
      </c>
      <c r="F204" s="169" t="s">
        <v>285</v>
      </c>
      <c r="G204" s="169" t="s">
        <v>541</v>
      </c>
      <c r="H204" s="169" t="s">
        <v>137</v>
      </c>
    </row>
    <row r="205" spans="1:8" ht="51" x14ac:dyDescent="0.2">
      <c r="A205" s="169" t="s">
        <v>544</v>
      </c>
      <c r="B205" s="169" t="s">
        <v>554</v>
      </c>
      <c r="C205" s="169" t="s">
        <v>555</v>
      </c>
      <c r="D205" s="169" t="s">
        <v>132</v>
      </c>
      <c r="E205" s="169" t="s">
        <v>540</v>
      </c>
      <c r="F205" s="169" t="s">
        <v>285</v>
      </c>
      <c r="G205" s="169" t="s">
        <v>541</v>
      </c>
      <c r="H205" s="169" t="s">
        <v>137</v>
      </c>
    </row>
    <row r="206" spans="1:8" ht="51" x14ac:dyDescent="0.2">
      <c r="A206" s="169" t="s">
        <v>544</v>
      </c>
      <c r="B206" s="169" t="s">
        <v>557</v>
      </c>
      <c r="C206" s="169" t="s">
        <v>558</v>
      </c>
      <c r="D206" s="169" t="s">
        <v>132</v>
      </c>
      <c r="E206" s="169" t="s">
        <v>540</v>
      </c>
      <c r="F206" s="169" t="s">
        <v>285</v>
      </c>
      <c r="G206" s="169" t="s">
        <v>541</v>
      </c>
      <c r="H206" s="169" t="s">
        <v>137</v>
      </c>
    </row>
    <row r="207" spans="1:8" ht="51" x14ac:dyDescent="0.2">
      <c r="A207" s="169" t="s">
        <v>544</v>
      </c>
      <c r="B207" s="169" t="s">
        <v>559</v>
      </c>
      <c r="C207" s="169" t="s">
        <v>560</v>
      </c>
      <c r="D207" s="169" t="s">
        <v>132</v>
      </c>
      <c r="E207" s="169" t="s">
        <v>540</v>
      </c>
      <c r="F207" s="169" t="s">
        <v>285</v>
      </c>
      <c r="G207" s="169" t="s">
        <v>541</v>
      </c>
      <c r="H207" s="169" t="s">
        <v>137</v>
      </c>
    </row>
    <row r="208" spans="1:8" ht="76.5" x14ac:dyDescent="0.2">
      <c r="A208" s="169" t="s">
        <v>129</v>
      </c>
      <c r="B208" s="169" t="s">
        <v>563</v>
      </c>
      <c r="C208" s="169" t="s">
        <v>564</v>
      </c>
      <c r="D208" s="169" t="s">
        <v>132</v>
      </c>
      <c r="E208" s="169" t="s">
        <v>540</v>
      </c>
      <c r="F208" s="169" t="s">
        <v>285</v>
      </c>
      <c r="G208" s="169" t="s">
        <v>541</v>
      </c>
      <c r="H208" s="169" t="s">
        <v>137</v>
      </c>
    </row>
    <row r="209" spans="1:8" ht="51" x14ac:dyDescent="0.2">
      <c r="A209" s="169" t="s">
        <v>551</v>
      </c>
      <c r="B209" s="169" t="s">
        <v>566</v>
      </c>
      <c r="C209" s="169" t="s">
        <v>567</v>
      </c>
      <c r="D209" s="169" t="s">
        <v>132</v>
      </c>
      <c r="E209" s="169" t="s">
        <v>281</v>
      </c>
      <c r="F209" s="169" t="s">
        <v>285</v>
      </c>
      <c r="G209" s="169" t="s">
        <v>541</v>
      </c>
      <c r="H209" s="169" t="s">
        <v>137</v>
      </c>
    </row>
    <row r="210" spans="1:8" ht="51" x14ac:dyDescent="0.2">
      <c r="A210" s="169" t="s">
        <v>551</v>
      </c>
      <c r="B210" s="169" t="s">
        <v>568</v>
      </c>
      <c r="C210" s="169" t="s">
        <v>569</v>
      </c>
      <c r="D210" s="169" t="s">
        <v>132</v>
      </c>
      <c r="E210" s="169" t="s">
        <v>281</v>
      </c>
      <c r="F210" s="169" t="s">
        <v>285</v>
      </c>
      <c r="G210" s="169" t="s">
        <v>541</v>
      </c>
      <c r="H210" s="169" t="s">
        <v>137</v>
      </c>
    </row>
    <row r="211" spans="1:8" ht="51" x14ac:dyDescent="0.2">
      <c r="A211" s="169" t="s">
        <v>571</v>
      </c>
      <c r="B211" s="169" t="s">
        <v>572</v>
      </c>
      <c r="C211" s="169" t="s">
        <v>573</v>
      </c>
      <c r="D211" s="169" t="s">
        <v>132</v>
      </c>
      <c r="E211" s="169" t="s">
        <v>281</v>
      </c>
      <c r="F211" s="169" t="s">
        <v>285</v>
      </c>
      <c r="G211" s="169" t="s">
        <v>541</v>
      </c>
      <c r="H211" s="169" t="s">
        <v>137</v>
      </c>
    </row>
    <row r="212" spans="1:8" ht="89.25" x14ac:dyDescent="0.2">
      <c r="A212" s="169" t="s">
        <v>211</v>
      </c>
      <c r="B212" s="169" t="s">
        <v>575</v>
      </c>
      <c r="C212" s="169" t="s">
        <v>576</v>
      </c>
      <c r="D212" s="169" t="s">
        <v>132</v>
      </c>
      <c r="E212" s="169" t="s">
        <v>540</v>
      </c>
      <c r="F212" s="169" t="s">
        <v>285</v>
      </c>
      <c r="G212" s="169" t="s">
        <v>227</v>
      </c>
      <c r="H212" s="169" t="s">
        <v>137</v>
      </c>
    </row>
    <row r="213" spans="1:8" ht="51" x14ac:dyDescent="0.2">
      <c r="A213" s="169" t="s">
        <v>551</v>
      </c>
      <c r="B213" s="169" t="s">
        <v>577</v>
      </c>
      <c r="C213" s="169" t="s">
        <v>577</v>
      </c>
      <c r="D213" s="169" t="s">
        <v>132</v>
      </c>
      <c r="E213" s="169" t="s">
        <v>540</v>
      </c>
      <c r="F213" s="169" t="s">
        <v>285</v>
      </c>
      <c r="G213" s="169" t="s">
        <v>541</v>
      </c>
      <c r="H213" s="169" t="s">
        <v>137</v>
      </c>
    </row>
    <row r="214" spans="1:8" ht="51" x14ac:dyDescent="0.2">
      <c r="A214" s="169" t="s">
        <v>551</v>
      </c>
      <c r="B214" s="169" t="s">
        <v>578</v>
      </c>
      <c r="C214" s="169" t="s">
        <v>578</v>
      </c>
      <c r="D214" s="169" t="s">
        <v>132</v>
      </c>
      <c r="E214" s="169" t="s">
        <v>540</v>
      </c>
      <c r="F214" s="169" t="s">
        <v>285</v>
      </c>
      <c r="G214" s="169" t="s">
        <v>541</v>
      </c>
      <c r="H214" s="169" t="s">
        <v>137</v>
      </c>
    </row>
    <row r="215" spans="1:8" ht="51" x14ac:dyDescent="0.2">
      <c r="A215" s="169" t="s">
        <v>551</v>
      </c>
      <c r="B215" s="169" t="s">
        <v>579</v>
      </c>
      <c r="C215" s="169" t="s">
        <v>579</v>
      </c>
      <c r="D215" s="169" t="s">
        <v>132</v>
      </c>
      <c r="E215" s="169" t="s">
        <v>540</v>
      </c>
      <c r="F215" s="169" t="s">
        <v>285</v>
      </c>
      <c r="G215" s="169" t="s">
        <v>541</v>
      </c>
      <c r="H215" s="169" t="s">
        <v>137</v>
      </c>
    </row>
    <row r="216" spans="1:8" ht="51" x14ac:dyDescent="0.2">
      <c r="A216" s="169" t="s">
        <v>551</v>
      </c>
      <c r="B216" s="169" t="s">
        <v>580</v>
      </c>
      <c r="C216" s="169" t="s">
        <v>580</v>
      </c>
      <c r="D216" s="169" t="s">
        <v>132</v>
      </c>
      <c r="E216" s="169" t="s">
        <v>540</v>
      </c>
      <c r="F216" s="169" t="s">
        <v>285</v>
      </c>
      <c r="G216" s="169" t="s">
        <v>541</v>
      </c>
      <c r="H216" s="169" t="s">
        <v>137</v>
      </c>
    </row>
    <row r="217" spans="1:8" ht="51" x14ac:dyDescent="0.2">
      <c r="A217" s="169" t="s">
        <v>581</v>
      </c>
      <c r="B217" s="169" t="s">
        <v>582</v>
      </c>
      <c r="C217" s="169" t="s">
        <v>582</v>
      </c>
      <c r="D217" s="169" t="s">
        <v>132</v>
      </c>
      <c r="E217" s="169" t="s">
        <v>540</v>
      </c>
      <c r="F217" s="169" t="s">
        <v>285</v>
      </c>
      <c r="G217" s="169" t="s">
        <v>541</v>
      </c>
      <c r="H217" s="169" t="s">
        <v>137</v>
      </c>
    </row>
    <row r="218" spans="1:8" ht="51" x14ac:dyDescent="0.2">
      <c r="A218" s="169" t="s">
        <v>581</v>
      </c>
      <c r="B218" s="169" t="s">
        <v>583</v>
      </c>
      <c r="C218" s="169" t="s">
        <v>583</v>
      </c>
      <c r="D218" s="169" t="s">
        <v>132</v>
      </c>
      <c r="E218" s="169" t="s">
        <v>540</v>
      </c>
      <c r="F218" s="169" t="s">
        <v>285</v>
      </c>
      <c r="G218" s="169" t="s">
        <v>541</v>
      </c>
      <c r="H218" s="169" t="s">
        <v>137</v>
      </c>
    </row>
    <row r="219" spans="1:8" ht="38.25" x14ac:dyDescent="0.2">
      <c r="A219" s="169" t="s">
        <v>211</v>
      </c>
      <c r="B219" s="169" t="s">
        <v>584</v>
      </c>
      <c r="C219" s="169" t="s">
        <v>584</v>
      </c>
      <c r="D219" s="169" t="s">
        <v>132</v>
      </c>
      <c r="E219" s="169" t="s">
        <v>540</v>
      </c>
      <c r="F219" s="169" t="s">
        <v>285</v>
      </c>
      <c r="G219" s="169" t="s">
        <v>227</v>
      </c>
      <c r="H219" s="169" t="s">
        <v>137</v>
      </c>
    </row>
    <row r="220" spans="1:8" ht="89.25" x14ac:dyDescent="0.2">
      <c r="A220" s="169" t="s">
        <v>533</v>
      </c>
      <c r="B220" s="169" t="s">
        <v>586</v>
      </c>
      <c r="C220" s="169" t="s">
        <v>587</v>
      </c>
      <c r="D220" s="169" t="s">
        <v>132</v>
      </c>
      <c r="E220" s="169" t="s">
        <v>540</v>
      </c>
      <c r="F220" s="169" t="s">
        <v>285</v>
      </c>
      <c r="G220" s="169" t="s">
        <v>227</v>
      </c>
      <c r="H220" s="169" t="s">
        <v>137</v>
      </c>
    </row>
    <row r="221" spans="1:8" ht="89.25" x14ac:dyDescent="0.2">
      <c r="A221" s="169" t="s">
        <v>211</v>
      </c>
      <c r="B221" s="169" t="s">
        <v>588</v>
      </c>
      <c r="C221" s="169" t="s">
        <v>589</v>
      </c>
      <c r="D221" s="169" t="s">
        <v>132</v>
      </c>
      <c r="E221" s="169" t="s">
        <v>540</v>
      </c>
      <c r="F221" s="169" t="s">
        <v>285</v>
      </c>
      <c r="G221" s="169" t="s">
        <v>227</v>
      </c>
      <c r="H221" s="169" t="s">
        <v>137</v>
      </c>
    </row>
    <row r="222" spans="1:8" ht="102" x14ac:dyDescent="0.2">
      <c r="A222" s="169" t="s">
        <v>590</v>
      </c>
      <c r="B222" s="169" t="s">
        <v>591</v>
      </c>
      <c r="C222" s="169" t="s">
        <v>592</v>
      </c>
      <c r="D222" s="169" t="s">
        <v>132</v>
      </c>
      <c r="E222" s="169" t="s">
        <v>159</v>
      </c>
      <c r="F222" s="169" t="s">
        <v>285</v>
      </c>
      <c r="G222" s="169" t="s">
        <v>227</v>
      </c>
      <c r="H222" s="169" t="s">
        <v>137</v>
      </c>
    </row>
    <row r="223" spans="1:8" ht="102" x14ac:dyDescent="0.2">
      <c r="A223" s="169" t="s">
        <v>590</v>
      </c>
      <c r="B223" s="169" t="s">
        <v>593</v>
      </c>
      <c r="C223" s="169" t="s">
        <v>592</v>
      </c>
      <c r="D223" s="169" t="s">
        <v>132</v>
      </c>
      <c r="E223" s="169" t="s">
        <v>159</v>
      </c>
      <c r="F223" s="169" t="s">
        <v>285</v>
      </c>
      <c r="G223" s="169" t="s">
        <v>227</v>
      </c>
      <c r="H223" s="169" t="s">
        <v>137</v>
      </c>
    </row>
    <row r="224" spans="1:8" ht="102" x14ac:dyDescent="0.2">
      <c r="A224" s="169" t="s">
        <v>594</v>
      </c>
      <c r="B224" s="169" t="s">
        <v>595</v>
      </c>
      <c r="C224" s="169" t="s">
        <v>596</v>
      </c>
      <c r="D224" s="169" t="s">
        <v>132</v>
      </c>
      <c r="E224" s="169" t="s">
        <v>159</v>
      </c>
      <c r="F224" s="169" t="s">
        <v>285</v>
      </c>
      <c r="G224" s="169" t="s">
        <v>227</v>
      </c>
      <c r="H224" s="169" t="s">
        <v>137</v>
      </c>
    </row>
    <row r="225" spans="1:8" ht="114.75" x14ac:dyDescent="0.2">
      <c r="A225" s="169" t="s">
        <v>594</v>
      </c>
      <c r="B225" s="169" t="s">
        <v>597</v>
      </c>
      <c r="C225" s="169" t="s">
        <v>598</v>
      </c>
      <c r="D225" s="169" t="s">
        <v>132</v>
      </c>
      <c r="E225" s="169" t="s">
        <v>159</v>
      </c>
      <c r="F225" s="169" t="s">
        <v>285</v>
      </c>
      <c r="G225" s="169" t="s">
        <v>227</v>
      </c>
      <c r="H225" s="169" t="s">
        <v>137</v>
      </c>
    </row>
    <row r="226" spans="1:8" ht="76.5" x14ac:dyDescent="0.2">
      <c r="A226" s="169" t="s">
        <v>599</v>
      </c>
      <c r="B226" s="169" t="s">
        <v>186</v>
      </c>
      <c r="C226" s="169" t="s">
        <v>600</v>
      </c>
      <c r="D226" s="169" t="s">
        <v>132</v>
      </c>
      <c r="E226" s="169" t="s">
        <v>159</v>
      </c>
      <c r="F226" s="169" t="s">
        <v>285</v>
      </c>
      <c r="G226" s="169" t="s">
        <v>227</v>
      </c>
      <c r="H226" s="169" t="s">
        <v>137</v>
      </c>
    </row>
    <row r="227" spans="1:8" ht="63.75" x14ac:dyDescent="0.2">
      <c r="A227" s="169" t="s">
        <v>533</v>
      </c>
      <c r="B227" s="169" t="s">
        <v>601</v>
      </c>
      <c r="C227" s="169" t="s">
        <v>602</v>
      </c>
      <c r="D227" s="169" t="s">
        <v>132</v>
      </c>
      <c r="E227" s="169" t="s">
        <v>540</v>
      </c>
      <c r="F227" s="169" t="s">
        <v>285</v>
      </c>
      <c r="G227" s="169" t="s">
        <v>227</v>
      </c>
      <c r="H227" s="169" t="s">
        <v>137</v>
      </c>
    </row>
    <row r="228" spans="1:8" ht="76.5" x14ac:dyDescent="0.2">
      <c r="A228" s="169" t="s">
        <v>533</v>
      </c>
      <c r="B228" s="169" t="s">
        <v>603</v>
      </c>
      <c r="C228" s="169" t="s">
        <v>604</v>
      </c>
      <c r="D228" s="169" t="s">
        <v>132</v>
      </c>
      <c r="E228" s="169" t="s">
        <v>540</v>
      </c>
      <c r="F228" s="169" t="s">
        <v>285</v>
      </c>
      <c r="G228" s="169" t="s">
        <v>227</v>
      </c>
      <c r="H228" s="169" t="s">
        <v>137</v>
      </c>
    </row>
    <row r="229" spans="1:8" ht="76.5" x14ac:dyDescent="0.2">
      <c r="A229" s="169" t="s">
        <v>162</v>
      </c>
      <c r="B229" s="169" t="s">
        <v>605</v>
      </c>
      <c r="C229" s="169" t="s">
        <v>606</v>
      </c>
      <c r="D229" s="169" t="s">
        <v>132</v>
      </c>
      <c r="E229" s="169" t="s">
        <v>281</v>
      </c>
      <c r="F229" s="169" t="s">
        <v>285</v>
      </c>
      <c r="G229" s="169" t="s">
        <v>227</v>
      </c>
      <c r="H229" s="169" t="s">
        <v>137</v>
      </c>
    </row>
    <row r="230" spans="1:8" ht="38.25" x14ac:dyDescent="0.2">
      <c r="A230" s="169" t="s">
        <v>162</v>
      </c>
      <c r="B230" s="169" t="s">
        <v>607</v>
      </c>
      <c r="C230" s="169" t="s">
        <v>608</v>
      </c>
      <c r="D230" s="169" t="s">
        <v>132</v>
      </c>
      <c r="E230" s="169" t="s">
        <v>281</v>
      </c>
      <c r="F230" s="169" t="s">
        <v>285</v>
      </c>
      <c r="G230" s="169" t="s">
        <v>227</v>
      </c>
      <c r="H230" s="169" t="s">
        <v>137</v>
      </c>
    </row>
    <row r="231" spans="1:8" ht="76.5" x14ac:dyDescent="0.2">
      <c r="A231" s="169" t="s">
        <v>129</v>
      </c>
      <c r="B231" s="169" t="s">
        <v>609</v>
      </c>
      <c r="C231" s="169" t="s">
        <v>1358</v>
      </c>
      <c r="D231" s="169" t="s">
        <v>132</v>
      </c>
      <c r="E231" s="169" t="s">
        <v>540</v>
      </c>
      <c r="F231" s="169" t="s">
        <v>285</v>
      </c>
      <c r="G231" s="169" t="s">
        <v>227</v>
      </c>
      <c r="H231" s="169" t="s">
        <v>137</v>
      </c>
    </row>
    <row r="232" spans="1:8" ht="76.5" x14ac:dyDescent="0.2">
      <c r="A232" s="169" t="s">
        <v>129</v>
      </c>
      <c r="B232" s="169" t="s">
        <v>616</v>
      </c>
      <c r="C232" s="169" t="s">
        <v>1360</v>
      </c>
      <c r="D232" s="169" t="s">
        <v>132</v>
      </c>
      <c r="E232" s="169" t="s">
        <v>540</v>
      </c>
      <c r="F232" s="169" t="s">
        <v>285</v>
      </c>
      <c r="G232" s="169" t="s">
        <v>227</v>
      </c>
      <c r="H232" s="169" t="s">
        <v>137</v>
      </c>
    </row>
    <row r="233" spans="1:8" ht="76.5" x14ac:dyDescent="0.2">
      <c r="A233" s="169" t="s">
        <v>129</v>
      </c>
      <c r="B233" s="169" t="s">
        <v>619</v>
      </c>
      <c r="C233" s="169" t="s">
        <v>1361</v>
      </c>
      <c r="D233" s="169" t="s">
        <v>132</v>
      </c>
      <c r="E233" s="169" t="s">
        <v>540</v>
      </c>
      <c r="F233" s="169" t="s">
        <v>285</v>
      </c>
      <c r="G233" s="169" t="s">
        <v>227</v>
      </c>
      <c r="H233" s="169" t="s">
        <v>137</v>
      </c>
    </row>
    <row r="234" spans="1:8" ht="76.5" x14ac:dyDescent="0.2">
      <c r="A234" s="169" t="s">
        <v>621</v>
      </c>
      <c r="B234" s="169" t="s">
        <v>186</v>
      </c>
      <c r="C234" s="169" t="s">
        <v>622</v>
      </c>
      <c r="D234" s="169" t="s">
        <v>132</v>
      </c>
      <c r="E234" s="169" t="s">
        <v>281</v>
      </c>
      <c r="F234" s="169" t="s">
        <v>285</v>
      </c>
      <c r="G234" s="169" t="s">
        <v>227</v>
      </c>
      <c r="H234" s="169" t="s">
        <v>137</v>
      </c>
    </row>
    <row r="235" spans="1:8" ht="51" x14ac:dyDescent="0.2">
      <c r="A235" s="169" t="s">
        <v>162</v>
      </c>
      <c r="B235" s="169" t="s">
        <v>624</v>
      </c>
      <c r="C235" s="169" t="s">
        <v>1362</v>
      </c>
      <c r="D235" s="169" t="s">
        <v>132</v>
      </c>
      <c r="E235" s="169" t="s">
        <v>281</v>
      </c>
      <c r="F235" s="169" t="s">
        <v>285</v>
      </c>
      <c r="G235" s="169" t="s">
        <v>227</v>
      </c>
      <c r="H235" s="169" t="s">
        <v>137</v>
      </c>
    </row>
    <row r="236" spans="1:8" ht="165.75" x14ac:dyDescent="0.2">
      <c r="A236" s="169" t="s">
        <v>162</v>
      </c>
      <c r="B236" s="169" t="s">
        <v>627</v>
      </c>
      <c r="C236" s="169" t="s">
        <v>1363</v>
      </c>
      <c r="D236" s="169" t="s">
        <v>132</v>
      </c>
      <c r="E236" s="169" t="s">
        <v>281</v>
      </c>
      <c r="F236" s="169" t="s">
        <v>285</v>
      </c>
      <c r="G236" s="169" t="s">
        <v>227</v>
      </c>
      <c r="H236" s="169" t="s">
        <v>137</v>
      </c>
    </row>
    <row r="237" spans="1:8" ht="89.25" x14ac:dyDescent="0.2">
      <c r="A237" s="169" t="s">
        <v>162</v>
      </c>
      <c r="B237" s="169" t="s">
        <v>629</v>
      </c>
      <c r="C237" s="169" t="s">
        <v>1364</v>
      </c>
      <c r="D237" s="169" t="s">
        <v>132</v>
      </c>
      <c r="E237" s="169" t="s">
        <v>281</v>
      </c>
      <c r="F237" s="169" t="s">
        <v>285</v>
      </c>
      <c r="G237" s="169" t="s">
        <v>227</v>
      </c>
      <c r="H237" s="169" t="s">
        <v>137</v>
      </c>
    </row>
    <row r="238" spans="1:8" ht="51" x14ac:dyDescent="0.2">
      <c r="A238" s="169" t="s">
        <v>632</v>
      </c>
      <c r="B238" s="169" t="s">
        <v>633</v>
      </c>
      <c r="C238" s="169" t="s">
        <v>1366</v>
      </c>
      <c r="D238" s="169" t="s">
        <v>132</v>
      </c>
      <c r="E238" s="169" t="s">
        <v>281</v>
      </c>
      <c r="F238" s="169" t="s">
        <v>285</v>
      </c>
      <c r="G238" s="169" t="s">
        <v>227</v>
      </c>
      <c r="H238" s="169" t="s">
        <v>137</v>
      </c>
    </row>
    <row r="239" spans="1:8" ht="51" x14ac:dyDescent="0.2">
      <c r="A239" s="169" t="s">
        <v>639</v>
      </c>
      <c r="B239" s="169" t="s">
        <v>640</v>
      </c>
      <c r="C239" s="169" t="s">
        <v>1367</v>
      </c>
      <c r="D239" s="169" t="s">
        <v>132</v>
      </c>
      <c r="E239" s="169" t="s">
        <v>281</v>
      </c>
      <c r="F239" s="169" t="s">
        <v>285</v>
      </c>
      <c r="G239" s="169" t="s">
        <v>227</v>
      </c>
      <c r="H239" s="169" t="s">
        <v>137</v>
      </c>
    </row>
    <row r="240" spans="1:8" ht="89.25" x14ac:dyDescent="0.2">
      <c r="A240" s="169" t="s">
        <v>189</v>
      </c>
      <c r="B240" s="169" t="s">
        <v>642</v>
      </c>
      <c r="C240" s="169" t="s">
        <v>1368</v>
      </c>
      <c r="D240" s="169" t="s">
        <v>132</v>
      </c>
      <c r="E240" s="169" t="s">
        <v>540</v>
      </c>
      <c r="F240" s="169" t="s">
        <v>285</v>
      </c>
      <c r="G240" s="169" t="s">
        <v>227</v>
      </c>
      <c r="H240" s="169" t="s">
        <v>137</v>
      </c>
    </row>
    <row r="241" spans="1:8" ht="102" x14ac:dyDescent="0.2">
      <c r="A241" s="169" t="s">
        <v>189</v>
      </c>
      <c r="B241" s="169" t="s">
        <v>646</v>
      </c>
      <c r="C241" s="169" t="s">
        <v>647</v>
      </c>
      <c r="D241" s="169" t="s">
        <v>132</v>
      </c>
      <c r="E241" s="169" t="s">
        <v>540</v>
      </c>
      <c r="F241" s="169" t="s">
        <v>285</v>
      </c>
      <c r="G241" s="169" t="s">
        <v>227</v>
      </c>
      <c r="H241" s="169" t="s">
        <v>137</v>
      </c>
    </row>
    <row r="242" spans="1:8" ht="114.75" x14ac:dyDescent="0.2">
      <c r="A242" s="169" t="s">
        <v>211</v>
      </c>
      <c r="B242" s="169" t="s">
        <v>650</v>
      </c>
      <c r="C242" s="169" t="s">
        <v>1369</v>
      </c>
      <c r="D242" s="169" t="s">
        <v>132</v>
      </c>
      <c r="E242" s="169" t="s">
        <v>281</v>
      </c>
      <c r="F242" s="169" t="s">
        <v>285</v>
      </c>
      <c r="G242" s="169" t="s">
        <v>227</v>
      </c>
      <c r="H242" s="169" t="s">
        <v>137</v>
      </c>
    </row>
    <row r="243" spans="1:8" ht="76.5" x14ac:dyDescent="0.2">
      <c r="A243" s="169" t="s">
        <v>129</v>
      </c>
      <c r="B243" s="169" t="s">
        <v>655</v>
      </c>
      <c r="C243" s="169" t="s">
        <v>656</v>
      </c>
      <c r="D243" s="169" t="s">
        <v>132</v>
      </c>
      <c r="E243" s="169" t="s">
        <v>159</v>
      </c>
      <c r="F243" s="169" t="s">
        <v>285</v>
      </c>
      <c r="G243" s="169" t="s">
        <v>227</v>
      </c>
      <c r="H243" s="169" t="s">
        <v>137</v>
      </c>
    </row>
    <row r="244" spans="1:8" ht="63.75" x14ac:dyDescent="0.2">
      <c r="A244" s="169" t="s">
        <v>657</v>
      </c>
      <c r="B244" s="169" t="s">
        <v>658</v>
      </c>
      <c r="C244" s="169" t="s">
        <v>659</v>
      </c>
      <c r="D244" s="169" t="s">
        <v>132</v>
      </c>
      <c r="E244" s="169" t="s">
        <v>159</v>
      </c>
      <c r="F244" s="169" t="s">
        <v>285</v>
      </c>
      <c r="G244" s="169" t="s">
        <v>227</v>
      </c>
      <c r="H244" s="169" t="s">
        <v>137</v>
      </c>
    </row>
    <row r="245" spans="1:8" ht="191.25" x14ac:dyDescent="0.2">
      <c r="A245" s="169" t="s">
        <v>663</v>
      </c>
      <c r="B245" s="169" t="s">
        <v>664</v>
      </c>
      <c r="C245" s="169" t="s">
        <v>665</v>
      </c>
      <c r="D245" s="169" t="s">
        <v>132</v>
      </c>
      <c r="E245" s="169" t="s">
        <v>183</v>
      </c>
      <c r="F245" s="169" t="s">
        <v>285</v>
      </c>
      <c r="G245" s="169" t="s">
        <v>227</v>
      </c>
      <c r="H245" s="169" t="s">
        <v>137</v>
      </c>
    </row>
    <row r="246" spans="1:8" ht="255" x14ac:dyDescent="0.2">
      <c r="A246" s="169" t="s">
        <v>663</v>
      </c>
      <c r="B246" s="169" t="s">
        <v>666</v>
      </c>
      <c r="C246" s="169" t="s">
        <v>667</v>
      </c>
      <c r="D246" s="169" t="s">
        <v>132</v>
      </c>
      <c r="E246" s="169" t="s">
        <v>183</v>
      </c>
      <c r="F246" s="169" t="s">
        <v>285</v>
      </c>
      <c r="G246" s="169" t="s">
        <v>227</v>
      </c>
      <c r="H246" s="169" t="s">
        <v>137</v>
      </c>
    </row>
    <row r="247" spans="1:8" ht="114.75" x14ac:dyDescent="0.2">
      <c r="A247" s="169" t="s">
        <v>663</v>
      </c>
      <c r="B247" s="169" t="s">
        <v>668</v>
      </c>
      <c r="C247" s="169" t="s">
        <v>669</v>
      </c>
      <c r="D247" s="169" t="s">
        <v>132</v>
      </c>
      <c r="E247" s="169" t="s">
        <v>183</v>
      </c>
      <c r="F247" s="169" t="s">
        <v>285</v>
      </c>
      <c r="G247" s="169" t="s">
        <v>227</v>
      </c>
      <c r="H247" s="169" t="s">
        <v>137</v>
      </c>
    </row>
    <row r="248" spans="1:8" ht="63.75" x14ac:dyDescent="0.2">
      <c r="A248" s="169" t="s">
        <v>162</v>
      </c>
      <c r="B248" s="169" t="s">
        <v>670</v>
      </c>
      <c r="C248" s="169" t="s">
        <v>671</v>
      </c>
      <c r="D248" s="169" t="s">
        <v>132</v>
      </c>
      <c r="E248" s="169" t="s">
        <v>183</v>
      </c>
      <c r="F248" s="169" t="s">
        <v>285</v>
      </c>
      <c r="G248" s="169" t="s">
        <v>227</v>
      </c>
      <c r="H248" s="169" t="s">
        <v>137</v>
      </c>
    </row>
    <row r="249" spans="1:8" ht="140.25" x14ac:dyDescent="0.2">
      <c r="A249" s="169" t="s">
        <v>673</v>
      </c>
      <c r="B249" s="169" t="s">
        <v>674</v>
      </c>
      <c r="C249" s="169" t="s">
        <v>675</v>
      </c>
      <c r="D249" s="169" t="s">
        <v>132</v>
      </c>
      <c r="E249" s="169" t="s">
        <v>183</v>
      </c>
      <c r="F249" s="169" t="s">
        <v>285</v>
      </c>
      <c r="G249" s="169" t="s">
        <v>227</v>
      </c>
      <c r="H249" s="169" t="s">
        <v>137</v>
      </c>
    </row>
    <row r="250" spans="1:8" ht="114.75" x14ac:dyDescent="0.2">
      <c r="A250" s="169" t="s">
        <v>673</v>
      </c>
      <c r="B250" s="169" t="s">
        <v>677</v>
      </c>
      <c r="C250" s="169" t="s">
        <v>678</v>
      </c>
      <c r="D250" s="169" t="s">
        <v>132</v>
      </c>
      <c r="E250" s="169" t="s">
        <v>183</v>
      </c>
      <c r="F250" s="169" t="s">
        <v>285</v>
      </c>
      <c r="G250" s="169" t="s">
        <v>227</v>
      </c>
      <c r="H250" s="169" t="s">
        <v>137</v>
      </c>
    </row>
    <row r="251" spans="1:8" ht="229.5" x14ac:dyDescent="0.2">
      <c r="A251" s="169" t="s">
        <v>679</v>
      </c>
      <c r="B251" s="169" t="s">
        <v>680</v>
      </c>
      <c r="C251" s="169" t="s">
        <v>681</v>
      </c>
      <c r="D251" s="169" t="s">
        <v>132</v>
      </c>
      <c r="E251" s="169" t="s">
        <v>183</v>
      </c>
      <c r="F251" s="169" t="s">
        <v>285</v>
      </c>
      <c r="G251" s="169" t="s">
        <v>227</v>
      </c>
      <c r="H251" s="169" t="s">
        <v>137</v>
      </c>
    </row>
    <row r="252" spans="1:8" ht="242.25" x14ac:dyDescent="0.2">
      <c r="A252" s="169" t="s">
        <v>679</v>
      </c>
      <c r="B252" s="169" t="s">
        <v>683</v>
      </c>
      <c r="C252" s="169" t="s">
        <v>684</v>
      </c>
      <c r="D252" s="169" t="s">
        <v>132</v>
      </c>
      <c r="E252" s="169" t="s">
        <v>183</v>
      </c>
      <c r="F252" s="169" t="s">
        <v>285</v>
      </c>
      <c r="G252" s="169" t="s">
        <v>227</v>
      </c>
      <c r="H252" s="169" t="s">
        <v>137</v>
      </c>
    </row>
    <row r="253" spans="1:8" ht="229.5" x14ac:dyDescent="0.2">
      <c r="A253" s="169" t="s">
        <v>679</v>
      </c>
      <c r="B253" s="169" t="s">
        <v>686</v>
      </c>
      <c r="C253" s="169" t="s">
        <v>687</v>
      </c>
      <c r="D253" s="169" t="s">
        <v>132</v>
      </c>
      <c r="E253" s="169" t="s">
        <v>183</v>
      </c>
      <c r="F253" s="169" t="s">
        <v>285</v>
      </c>
      <c r="G253" s="169" t="s">
        <v>227</v>
      </c>
      <c r="H253" s="169" t="s">
        <v>137</v>
      </c>
    </row>
    <row r="254" spans="1:8" ht="178.5" x14ac:dyDescent="0.2">
      <c r="A254" s="169" t="s">
        <v>688</v>
      </c>
      <c r="B254" s="169" t="s">
        <v>689</v>
      </c>
      <c r="C254" s="169" t="s">
        <v>690</v>
      </c>
      <c r="D254" s="169" t="s">
        <v>132</v>
      </c>
      <c r="E254" s="169" t="s">
        <v>183</v>
      </c>
      <c r="F254" s="169" t="s">
        <v>285</v>
      </c>
      <c r="G254" s="169" t="s">
        <v>227</v>
      </c>
      <c r="H254" s="169" t="s">
        <v>137</v>
      </c>
    </row>
    <row r="255" spans="1:8" ht="153" x14ac:dyDescent="0.2">
      <c r="A255" s="169" t="s">
        <v>688</v>
      </c>
      <c r="B255" s="169" t="s">
        <v>692</v>
      </c>
      <c r="C255" s="169" t="s">
        <v>693</v>
      </c>
      <c r="D255" s="169" t="s">
        <v>132</v>
      </c>
      <c r="E255" s="169" t="s">
        <v>183</v>
      </c>
      <c r="F255" s="169" t="s">
        <v>285</v>
      </c>
      <c r="G255" s="169" t="s">
        <v>227</v>
      </c>
      <c r="H255" s="169" t="s">
        <v>137</v>
      </c>
    </row>
    <row r="256" spans="1:8" ht="140.25" x14ac:dyDescent="0.2">
      <c r="A256" s="169" t="s">
        <v>688</v>
      </c>
      <c r="B256" s="169" t="s">
        <v>695</v>
      </c>
      <c r="C256" s="169" t="s">
        <v>696</v>
      </c>
      <c r="D256" s="169" t="s">
        <v>132</v>
      </c>
      <c r="E256" s="169" t="s">
        <v>183</v>
      </c>
      <c r="F256" s="169" t="s">
        <v>285</v>
      </c>
      <c r="G256" s="169" t="s">
        <v>227</v>
      </c>
      <c r="H256" s="169" t="s">
        <v>137</v>
      </c>
    </row>
    <row r="257" spans="1:8" ht="191.25" x14ac:dyDescent="0.2">
      <c r="A257" s="169" t="s">
        <v>663</v>
      </c>
      <c r="B257" s="169" t="s">
        <v>698</v>
      </c>
      <c r="C257" s="169" t="s">
        <v>699</v>
      </c>
      <c r="D257" s="169" t="s">
        <v>132</v>
      </c>
      <c r="E257" s="169" t="s">
        <v>183</v>
      </c>
      <c r="F257" s="169" t="s">
        <v>285</v>
      </c>
      <c r="G257" s="169" t="s">
        <v>227</v>
      </c>
      <c r="H257" s="169" t="s">
        <v>137</v>
      </c>
    </row>
    <row r="258" spans="1:8" ht="280.5" x14ac:dyDescent="0.2">
      <c r="A258" s="169" t="s">
        <v>663</v>
      </c>
      <c r="B258" s="169" t="s">
        <v>668</v>
      </c>
      <c r="C258" s="169" t="s">
        <v>700</v>
      </c>
      <c r="D258" s="169" t="s">
        <v>132</v>
      </c>
      <c r="E258" s="169" t="s">
        <v>183</v>
      </c>
      <c r="F258" s="169" t="s">
        <v>285</v>
      </c>
      <c r="G258" s="169" t="s">
        <v>227</v>
      </c>
      <c r="H258" s="169" t="s">
        <v>137</v>
      </c>
    </row>
    <row r="259" spans="1:8" ht="382.5" x14ac:dyDescent="0.2">
      <c r="A259" s="169" t="s">
        <v>673</v>
      </c>
      <c r="B259" s="169" t="s">
        <v>701</v>
      </c>
      <c r="C259" s="169" t="s">
        <v>702</v>
      </c>
      <c r="D259" s="169" t="s">
        <v>132</v>
      </c>
      <c r="E259" s="169" t="s">
        <v>183</v>
      </c>
      <c r="F259" s="169" t="s">
        <v>285</v>
      </c>
      <c r="G259" s="169" t="s">
        <v>227</v>
      </c>
      <c r="H259" s="169" t="s">
        <v>137</v>
      </c>
    </row>
    <row r="260" spans="1:8" ht="382.5" x14ac:dyDescent="0.2">
      <c r="A260" s="169" t="s">
        <v>673</v>
      </c>
      <c r="B260" s="169" t="s">
        <v>703</v>
      </c>
      <c r="C260" s="169" t="s">
        <v>704</v>
      </c>
      <c r="D260" s="169" t="s">
        <v>132</v>
      </c>
      <c r="E260" s="169" t="s">
        <v>183</v>
      </c>
      <c r="F260" s="169" t="s">
        <v>285</v>
      </c>
      <c r="G260" s="169" t="s">
        <v>227</v>
      </c>
      <c r="H260" s="169" t="s">
        <v>137</v>
      </c>
    </row>
    <row r="261" spans="1:8" ht="255" x14ac:dyDescent="0.2">
      <c r="A261" s="169" t="s">
        <v>705</v>
      </c>
      <c r="B261" s="169" t="s">
        <v>680</v>
      </c>
      <c r="C261" s="169" t="s">
        <v>706</v>
      </c>
      <c r="D261" s="169" t="s">
        <v>132</v>
      </c>
      <c r="E261" s="169" t="s">
        <v>183</v>
      </c>
      <c r="F261" s="169" t="s">
        <v>285</v>
      </c>
      <c r="G261" s="169" t="s">
        <v>227</v>
      </c>
      <c r="H261" s="169" t="s">
        <v>137</v>
      </c>
    </row>
    <row r="262" spans="1:8" ht="191.25" x14ac:dyDescent="0.2">
      <c r="A262" s="169" t="s">
        <v>707</v>
      </c>
      <c r="B262" s="169" t="s">
        <v>708</v>
      </c>
      <c r="C262" s="169" t="s">
        <v>709</v>
      </c>
      <c r="D262" s="169" t="s">
        <v>132</v>
      </c>
      <c r="E262" s="169" t="s">
        <v>183</v>
      </c>
      <c r="F262" s="169" t="s">
        <v>285</v>
      </c>
      <c r="G262" s="169" t="s">
        <v>227</v>
      </c>
      <c r="H262" s="169" t="s">
        <v>137</v>
      </c>
    </row>
    <row r="263" spans="1:8" ht="165.75" x14ac:dyDescent="0.2">
      <c r="A263" s="169" t="s">
        <v>688</v>
      </c>
      <c r="B263" s="169" t="s">
        <v>710</v>
      </c>
      <c r="C263" s="169" t="s">
        <v>711</v>
      </c>
      <c r="D263" s="169" t="s">
        <v>132</v>
      </c>
      <c r="E263" s="169" t="s">
        <v>183</v>
      </c>
      <c r="F263" s="169" t="s">
        <v>285</v>
      </c>
      <c r="G263" s="169" t="s">
        <v>227</v>
      </c>
      <c r="H263" s="169" t="s">
        <v>137</v>
      </c>
    </row>
    <row r="264" spans="1:8" ht="178.5" x14ac:dyDescent="0.2">
      <c r="A264" s="169" t="s">
        <v>688</v>
      </c>
      <c r="B264" s="169" t="s">
        <v>712</v>
      </c>
      <c r="C264" s="169" t="s">
        <v>713</v>
      </c>
      <c r="D264" s="169" t="s">
        <v>132</v>
      </c>
      <c r="E264" s="169" t="s">
        <v>183</v>
      </c>
      <c r="F264" s="169" t="s">
        <v>285</v>
      </c>
      <c r="G264" s="169" t="s">
        <v>227</v>
      </c>
      <c r="H264" s="169" t="s">
        <v>137</v>
      </c>
    </row>
    <row r="265" spans="1:8" ht="89.25" x14ac:dyDescent="0.2">
      <c r="A265" s="169" t="s">
        <v>186</v>
      </c>
      <c r="B265" s="169" t="s">
        <v>658</v>
      </c>
      <c r="C265" s="169" t="s">
        <v>714</v>
      </c>
      <c r="D265" s="169" t="s">
        <v>132</v>
      </c>
      <c r="E265" s="169" t="s">
        <v>183</v>
      </c>
      <c r="F265" s="169" t="s">
        <v>285</v>
      </c>
      <c r="G265" s="169" t="s">
        <v>227</v>
      </c>
      <c r="H265" s="169" t="s">
        <v>137</v>
      </c>
    </row>
    <row r="266" spans="1:8" ht="76.5" x14ac:dyDescent="0.2">
      <c r="A266" s="169" t="s">
        <v>663</v>
      </c>
      <c r="B266" s="169" t="s">
        <v>717</v>
      </c>
      <c r="C266" s="169" t="s">
        <v>718</v>
      </c>
      <c r="D266" s="169" t="s">
        <v>132</v>
      </c>
      <c r="E266" s="169" t="s">
        <v>183</v>
      </c>
      <c r="F266" s="169" t="s">
        <v>285</v>
      </c>
      <c r="G266" s="169" t="s">
        <v>227</v>
      </c>
      <c r="H266" s="169" t="s">
        <v>137</v>
      </c>
    </row>
    <row r="267" spans="1:8" ht="63.75" x14ac:dyDescent="0.2">
      <c r="A267" s="169" t="s">
        <v>663</v>
      </c>
      <c r="B267" s="169" t="s">
        <v>720</v>
      </c>
      <c r="C267" s="169" t="s">
        <v>721</v>
      </c>
      <c r="D267" s="169" t="s">
        <v>132</v>
      </c>
      <c r="E267" s="169" t="s">
        <v>183</v>
      </c>
      <c r="F267" s="169" t="s">
        <v>285</v>
      </c>
      <c r="G267" s="169" t="s">
        <v>227</v>
      </c>
      <c r="H267" s="169" t="s">
        <v>137</v>
      </c>
    </row>
    <row r="268" spans="1:8" ht="63.75" x14ac:dyDescent="0.2">
      <c r="A268" s="169" t="s">
        <v>663</v>
      </c>
      <c r="B268" s="169" t="s">
        <v>723</v>
      </c>
      <c r="C268" s="169" t="s">
        <v>724</v>
      </c>
      <c r="D268" s="169" t="s">
        <v>132</v>
      </c>
      <c r="E268" s="169" t="s">
        <v>183</v>
      </c>
      <c r="F268" s="169" t="s">
        <v>285</v>
      </c>
      <c r="G268" s="169" t="s">
        <v>227</v>
      </c>
      <c r="H268" s="169" t="s">
        <v>137</v>
      </c>
    </row>
    <row r="269" spans="1:8" ht="89.25" x14ac:dyDescent="0.2">
      <c r="A269" s="169" t="s">
        <v>663</v>
      </c>
      <c r="B269" s="169" t="s">
        <v>726</v>
      </c>
      <c r="C269" s="169" t="s">
        <v>727</v>
      </c>
      <c r="D269" s="169" t="s">
        <v>132</v>
      </c>
      <c r="E269" s="169" t="s">
        <v>183</v>
      </c>
      <c r="F269" s="169" t="s">
        <v>285</v>
      </c>
      <c r="G269" s="169" t="s">
        <v>227</v>
      </c>
      <c r="H269" s="169" t="s">
        <v>137</v>
      </c>
    </row>
    <row r="270" spans="1:8" ht="51" x14ac:dyDescent="0.2">
      <c r="A270" s="169" t="s">
        <v>186</v>
      </c>
      <c r="B270" s="169" t="s">
        <v>658</v>
      </c>
      <c r="C270" s="169" t="s">
        <v>729</v>
      </c>
      <c r="D270" s="169" t="s">
        <v>132</v>
      </c>
      <c r="E270" s="169" t="s">
        <v>183</v>
      </c>
      <c r="F270" s="169" t="s">
        <v>285</v>
      </c>
      <c r="G270" s="169" t="s">
        <v>227</v>
      </c>
      <c r="H270" s="169" t="s">
        <v>137</v>
      </c>
    </row>
    <row r="271" spans="1:8" ht="76.5" x14ac:dyDescent="0.2">
      <c r="A271" s="169" t="s">
        <v>162</v>
      </c>
      <c r="B271" s="169" t="s">
        <v>731</v>
      </c>
      <c r="C271" s="169" t="s">
        <v>732</v>
      </c>
      <c r="D271" s="169" t="s">
        <v>132</v>
      </c>
      <c r="E271" s="169" t="s">
        <v>183</v>
      </c>
      <c r="F271" s="169" t="s">
        <v>285</v>
      </c>
      <c r="G271" s="169" t="s">
        <v>227</v>
      </c>
      <c r="H271" s="169" t="s">
        <v>137</v>
      </c>
    </row>
    <row r="272" spans="1:8" ht="89.25" x14ac:dyDescent="0.2">
      <c r="A272" s="169" t="s">
        <v>673</v>
      </c>
      <c r="B272" s="169" t="s">
        <v>733</v>
      </c>
      <c r="C272" s="169" t="s">
        <v>734</v>
      </c>
      <c r="D272" s="169" t="s">
        <v>132</v>
      </c>
      <c r="E272" s="169" t="s">
        <v>183</v>
      </c>
      <c r="F272" s="169" t="s">
        <v>285</v>
      </c>
      <c r="G272" s="169" t="s">
        <v>227</v>
      </c>
      <c r="H272" s="169" t="s">
        <v>137</v>
      </c>
    </row>
    <row r="273" spans="1:8" ht="102" x14ac:dyDescent="0.2">
      <c r="A273" s="169" t="s">
        <v>736</v>
      </c>
      <c r="B273" s="169" t="s">
        <v>737</v>
      </c>
      <c r="C273" s="169" t="s">
        <v>738</v>
      </c>
      <c r="D273" s="169" t="s">
        <v>132</v>
      </c>
      <c r="E273" s="169" t="s">
        <v>183</v>
      </c>
      <c r="F273" s="169" t="s">
        <v>285</v>
      </c>
      <c r="G273" s="169" t="s">
        <v>227</v>
      </c>
      <c r="H273" s="169" t="s">
        <v>137</v>
      </c>
    </row>
    <row r="274" spans="1:8" ht="102" x14ac:dyDescent="0.2">
      <c r="A274" s="169" t="s">
        <v>739</v>
      </c>
      <c r="B274" s="169" t="s">
        <v>740</v>
      </c>
      <c r="C274" s="169" t="s">
        <v>741</v>
      </c>
      <c r="D274" s="169" t="s">
        <v>132</v>
      </c>
      <c r="E274" s="169" t="s">
        <v>183</v>
      </c>
      <c r="F274" s="169" t="s">
        <v>285</v>
      </c>
      <c r="G274" s="169" t="s">
        <v>227</v>
      </c>
      <c r="H274" s="169" t="s">
        <v>137</v>
      </c>
    </row>
    <row r="275" spans="1:8" ht="76.5" x14ac:dyDescent="0.2">
      <c r="A275" s="169" t="s">
        <v>743</v>
      </c>
      <c r="B275" s="169" t="s">
        <v>744</v>
      </c>
      <c r="C275" s="169" t="s">
        <v>745</v>
      </c>
      <c r="D275" s="169" t="s">
        <v>132</v>
      </c>
      <c r="E275" s="169" t="s">
        <v>183</v>
      </c>
      <c r="F275" s="169" t="s">
        <v>285</v>
      </c>
      <c r="G275" s="169" t="s">
        <v>227</v>
      </c>
      <c r="H275" s="169" t="s">
        <v>137</v>
      </c>
    </row>
    <row r="276" spans="1:8" ht="63.75" x14ac:dyDescent="0.2">
      <c r="A276" s="169" t="s">
        <v>679</v>
      </c>
      <c r="B276" s="169" t="s">
        <v>747</v>
      </c>
      <c r="C276" s="169" t="s">
        <v>748</v>
      </c>
      <c r="D276" s="169" t="s">
        <v>132</v>
      </c>
      <c r="E276" s="169" t="s">
        <v>183</v>
      </c>
      <c r="F276" s="169" t="s">
        <v>285</v>
      </c>
      <c r="G276" s="169" t="s">
        <v>227</v>
      </c>
      <c r="H276" s="169" t="s">
        <v>137</v>
      </c>
    </row>
    <row r="277" spans="1:8" ht="63.75" x14ac:dyDescent="0.2">
      <c r="A277" s="169" t="s">
        <v>679</v>
      </c>
      <c r="B277" s="169" t="s">
        <v>750</v>
      </c>
      <c r="C277" s="169" t="s">
        <v>751</v>
      </c>
      <c r="D277" s="169" t="s">
        <v>132</v>
      </c>
      <c r="E277" s="169" t="s">
        <v>183</v>
      </c>
      <c r="F277" s="169" t="s">
        <v>285</v>
      </c>
      <c r="G277" s="169" t="s">
        <v>227</v>
      </c>
      <c r="H277" s="169" t="s">
        <v>137</v>
      </c>
    </row>
    <row r="278" spans="1:8" ht="89.25" x14ac:dyDescent="0.2">
      <c r="A278" s="169" t="s">
        <v>753</v>
      </c>
      <c r="B278" s="169" t="s">
        <v>754</v>
      </c>
      <c r="C278" s="169" t="s">
        <v>755</v>
      </c>
      <c r="D278" s="169" t="s">
        <v>132</v>
      </c>
      <c r="E278" s="169" t="s">
        <v>183</v>
      </c>
      <c r="F278" s="169" t="s">
        <v>285</v>
      </c>
      <c r="G278" s="169" t="s">
        <v>227</v>
      </c>
      <c r="H278" s="169" t="s">
        <v>137</v>
      </c>
    </row>
    <row r="279" spans="1:8" ht="114.75" x14ac:dyDescent="0.2">
      <c r="A279" s="169" t="s">
        <v>688</v>
      </c>
      <c r="B279" s="169" t="s">
        <v>757</v>
      </c>
      <c r="C279" s="169" t="s">
        <v>758</v>
      </c>
      <c r="D279" s="169" t="s">
        <v>132</v>
      </c>
      <c r="E279" s="169" t="s">
        <v>183</v>
      </c>
      <c r="F279" s="169" t="s">
        <v>285</v>
      </c>
      <c r="G279" s="169" t="s">
        <v>227</v>
      </c>
      <c r="H279" s="169" t="s">
        <v>137</v>
      </c>
    </row>
    <row r="280" spans="1:8" ht="89.25" x14ac:dyDescent="0.2">
      <c r="A280" s="169" t="s">
        <v>688</v>
      </c>
      <c r="B280" s="169" t="s">
        <v>759</v>
      </c>
      <c r="C280" s="169" t="s">
        <v>760</v>
      </c>
      <c r="D280" s="169" t="s">
        <v>132</v>
      </c>
      <c r="E280" s="169" t="s">
        <v>183</v>
      </c>
      <c r="F280" s="169" t="s">
        <v>285</v>
      </c>
      <c r="G280" s="169" t="s">
        <v>227</v>
      </c>
      <c r="H280" s="169" t="s">
        <v>137</v>
      </c>
    </row>
    <row r="281" spans="1:8" ht="76.5" x14ac:dyDescent="0.2">
      <c r="A281" s="169" t="s">
        <v>688</v>
      </c>
      <c r="B281" s="169" t="s">
        <v>762</v>
      </c>
      <c r="C281" s="169" t="s">
        <v>763</v>
      </c>
      <c r="D281" s="169" t="s">
        <v>132</v>
      </c>
      <c r="E281" s="169" t="s">
        <v>183</v>
      </c>
      <c r="F281" s="169" t="s">
        <v>285</v>
      </c>
      <c r="G281" s="169" t="s">
        <v>227</v>
      </c>
      <c r="H281" s="169" t="s">
        <v>137</v>
      </c>
    </row>
    <row r="282" spans="1:8" ht="76.5" x14ac:dyDescent="0.2">
      <c r="A282" s="169" t="s">
        <v>688</v>
      </c>
      <c r="B282" s="169" t="s">
        <v>764</v>
      </c>
      <c r="C282" s="169" t="s">
        <v>765</v>
      </c>
      <c r="D282" s="169" t="s">
        <v>132</v>
      </c>
      <c r="E282" s="169" t="s">
        <v>183</v>
      </c>
      <c r="F282" s="169" t="s">
        <v>285</v>
      </c>
      <c r="G282" s="169" t="s">
        <v>227</v>
      </c>
      <c r="H282" s="169" t="s">
        <v>137</v>
      </c>
    </row>
    <row r="283" spans="1:8" ht="89.25" x14ac:dyDescent="0.2">
      <c r="A283" s="169" t="s">
        <v>688</v>
      </c>
      <c r="B283" s="169" t="s">
        <v>767</v>
      </c>
      <c r="C283" s="169" t="s">
        <v>768</v>
      </c>
      <c r="D283" s="169" t="s">
        <v>132</v>
      </c>
      <c r="E283" s="169" t="s">
        <v>183</v>
      </c>
      <c r="F283" s="169" t="s">
        <v>285</v>
      </c>
      <c r="G283" s="169" t="s">
        <v>227</v>
      </c>
      <c r="H283" s="169" t="s">
        <v>137</v>
      </c>
    </row>
    <row r="284" spans="1:8" ht="51" x14ac:dyDescent="0.2">
      <c r="A284" s="169" t="s">
        <v>189</v>
      </c>
      <c r="B284" s="169" t="s">
        <v>769</v>
      </c>
      <c r="C284" s="169" t="s">
        <v>770</v>
      </c>
      <c r="D284" s="169" t="s">
        <v>132</v>
      </c>
      <c r="E284" s="169" t="s">
        <v>183</v>
      </c>
      <c r="F284" s="169" t="s">
        <v>285</v>
      </c>
      <c r="G284" s="169" t="s">
        <v>227</v>
      </c>
      <c r="H284" s="169" t="s">
        <v>137</v>
      </c>
    </row>
    <row r="285" spans="1:8" ht="51" x14ac:dyDescent="0.2">
      <c r="A285" s="169" t="s">
        <v>663</v>
      </c>
      <c r="B285" s="169" t="s">
        <v>772</v>
      </c>
      <c r="C285" s="169" t="s">
        <v>772</v>
      </c>
      <c r="D285" s="169" t="s">
        <v>132</v>
      </c>
      <c r="E285" s="169" t="s">
        <v>540</v>
      </c>
      <c r="F285" s="169" t="s">
        <v>285</v>
      </c>
      <c r="G285" s="169" t="s">
        <v>227</v>
      </c>
      <c r="H285" s="169" t="s">
        <v>137</v>
      </c>
    </row>
    <row r="286" spans="1:8" ht="51" x14ac:dyDescent="0.2">
      <c r="A286" s="169" t="s">
        <v>129</v>
      </c>
      <c r="B286" s="169" t="s">
        <v>773</v>
      </c>
      <c r="C286" s="169" t="s">
        <v>773</v>
      </c>
      <c r="D286" s="169" t="s">
        <v>132</v>
      </c>
      <c r="E286" s="169" t="s">
        <v>540</v>
      </c>
      <c r="F286" s="169" t="s">
        <v>285</v>
      </c>
      <c r="G286" s="169" t="s">
        <v>774</v>
      </c>
      <c r="H286" s="169" t="s">
        <v>137</v>
      </c>
    </row>
    <row r="287" spans="1:8" ht="51" x14ac:dyDescent="0.2">
      <c r="A287" s="169" t="s">
        <v>129</v>
      </c>
      <c r="B287" s="169" t="s">
        <v>775</v>
      </c>
      <c r="C287" s="169" t="s">
        <v>775</v>
      </c>
      <c r="D287" s="169" t="s">
        <v>132</v>
      </c>
      <c r="E287" s="169" t="s">
        <v>540</v>
      </c>
      <c r="F287" s="169" t="s">
        <v>285</v>
      </c>
      <c r="G287" s="169" t="s">
        <v>774</v>
      </c>
      <c r="H287" s="169" t="s">
        <v>137</v>
      </c>
    </row>
    <row r="288" spans="1:8" ht="51" x14ac:dyDescent="0.2">
      <c r="A288" s="169" t="s">
        <v>219</v>
      </c>
      <c r="B288" s="169" t="s">
        <v>776</v>
      </c>
      <c r="C288" s="169" t="s">
        <v>776</v>
      </c>
      <c r="D288" s="169" t="s">
        <v>132</v>
      </c>
      <c r="E288" s="169" t="s">
        <v>540</v>
      </c>
      <c r="F288" s="169" t="s">
        <v>285</v>
      </c>
      <c r="G288" s="169" t="s">
        <v>774</v>
      </c>
      <c r="H288" s="169" t="s">
        <v>137</v>
      </c>
    </row>
    <row r="289" spans="1:8" ht="51" x14ac:dyDescent="0.2">
      <c r="A289" s="169" t="s">
        <v>162</v>
      </c>
      <c r="B289" s="169" t="s">
        <v>777</v>
      </c>
      <c r="C289" s="169" t="s">
        <v>777</v>
      </c>
      <c r="D289" s="169" t="s">
        <v>132</v>
      </c>
      <c r="E289" s="169" t="s">
        <v>540</v>
      </c>
      <c r="F289" s="169" t="s">
        <v>285</v>
      </c>
      <c r="G289" s="169" t="s">
        <v>774</v>
      </c>
      <c r="H289" s="169" t="s">
        <v>137</v>
      </c>
    </row>
    <row r="290" spans="1:8" ht="51" x14ac:dyDescent="0.2">
      <c r="A290" s="169" t="s">
        <v>162</v>
      </c>
      <c r="B290" s="169" t="s">
        <v>1371</v>
      </c>
      <c r="C290" s="169" t="s">
        <v>1371</v>
      </c>
      <c r="D290" s="169" t="s">
        <v>132</v>
      </c>
      <c r="E290" s="169" t="s">
        <v>540</v>
      </c>
      <c r="F290" s="169" t="s">
        <v>285</v>
      </c>
      <c r="G290" s="169" t="s">
        <v>774</v>
      </c>
      <c r="H290" s="169" t="s">
        <v>137</v>
      </c>
    </row>
    <row r="291" spans="1:8" ht="51" x14ac:dyDescent="0.2">
      <c r="A291" s="169" t="s">
        <v>632</v>
      </c>
      <c r="B291" s="169" t="s">
        <v>1372</v>
      </c>
      <c r="C291" s="169" t="s">
        <v>1372</v>
      </c>
      <c r="D291" s="169" t="s">
        <v>132</v>
      </c>
      <c r="E291" s="169" t="s">
        <v>540</v>
      </c>
      <c r="F291" s="169" t="s">
        <v>285</v>
      </c>
      <c r="G291" s="169" t="s">
        <v>774</v>
      </c>
      <c r="H291" s="169" t="s">
        <v>137</v>
      </c>
    </row>
    <row r="292" spans="1:8" ht="51" x14ac:dyDescent="0.2">
      <c r="A292" s="169" t="s">
        <v>632</v>
      </c>
      <c r="B292" s="169" t="s">
        <v>1373</v>
      </c>
      <c r="C292" s="169" t="s">
        <v>1373</v>
      </c>
      <c r="D292" s="169" t="s">
        <v>132</v>
      </c>
      <c r="E292" s="169" t="s">
        <v>540</v>
      </c>
      <c r="F292" s="169" t="s">
        <v>285</v>
      </c>
      <c r="G292" s="169" t="s">
        <v>774</v>
      </c>
      <c r="H292" s="169" t="s">
        <v>137</v>
      </c>
    </row>
    <row r="293" spans="1:8" ht="51" x14ac:dyDescent="0.2">
      <c r="A293" s="169" t="s">
        <v>632</v>
      </c>
      <c r="B293" s="169" t="s">
        <v>1374</v>
      </c>
      <c r="C293" s="169" t="s">
        <v>1374</v>
      </c>
      <c r="D293" s="169" t="s">
        <v>132</v>
      </c>
      <c r="E293" s="169" t="s">
        <v>540</v>
      </c>
      <c r="F293" s="169" t="s">
        <v>285</v>
      </c>
      <c r="G293" s="169" t="s">
        <v>774</v>
      </c>
      <c r="H293" s="169" t="s">
        <v>137</v>
      </c>
    </row>
    <row r="294" spans="1:8" ht="51" x14ac:dyDescent="0.2">
      <c r="A294" s="169" t="s">
        <v>1375</v>
      </c>
      <c r="B294" s="169" t="s">
        <v>186</v>
      </c>
      <c r="C294" s="169" t="s">
        <v>1376</v>
      </c>
      <c r="D294" s="169" t="s">
        <v>132</v>
      </c>
      <c r="E294" s="169" t="s">
        <v>540</v>
      </c>
      <c r="F294" s="169" t="s">
        <v>285</v>
      </c>
      <c r="G294" s="169" t="s">
        <v>774</v>
      </c>
      <c r="H294" s="169" t="s">
        <v>137</v>
      </c>
    </row>
    <row r="295" spans="1:8" ht="51" x14ac:dyDescent="0.2">
      <c r="A295" s="169" t="s">
        <v>189</v>
      </c>
      <c r="B295" s="169" t="s">
        <v>1377</v>
      </c>
      <c r="C295" s="169" t="s">
        <v>1377</v>
      </c>
      <c r="D295" s="169" t="s">
        <v>132</v>
      </c>
      <c r="E295" s="169" t="s">
        <v>540</v>
      </c>
      <c r="F295" s="169" t="s">
        <v>285</v>
      </c>
      <c r="G295" s="169" t="s">
        <v>774</v>
      </c>
      <c r="H295" s="169" t="s">
        <v>137</v>
      </c>
    </row>
    <row r="296" spans="1:8" ht="51" x14ac:dyDescent="0.2">
      <c r="A296" s="169" t="s">
        <v>189</v>
      </c>
      <c r="B296" s="169" t="s">
        <v>778</v>
      </c>
      <c r="C296" s="169" t="s">
        <v>778</v>
      </c>
      <c r="D296" s="169" t="s">
        <v>132</v>
      </c>
      <c r="E296" s="169" t="s">
        <v>540</v>
      </c>
      <c r="F296" s="169" t="s">
        <v>285</v>
      </c>
      <c r="G296" s="169" t="s">
        <v>774</v>
      </c>
      <c r="H296" s="169" t="s">
        <v>137</v>
      </c>
    </row>
    <row r="297" spans="1:8" ht="51" x14ac:dyDescent="0.2">
      <c r="A297" s="169" t="s">
        <v>599</v>
      </c>
      <c r="B297" s="169" t="s">
        <v>186</v>
      </c>
      <c r="C297" s="169" t="s">
        <v>779</v>
      </c>
      <c r="D297" s="169" t="s">
        <v>132</v>
      </c>
      <c r="E297" s="169" t="s">
        <v>540</v>
      </c>
      <c r="F297" s="169" t="s">
        <v>285</v>
      </c>
      <c r="G297" s="169" t="s">
        <v>774</v>
      </c>
      <c r="H297" s="169" t="s">
        <v>137</v>
      </c>
    </row>
    <row r="298" spans="1:8" ht="51" x14ac:dyDescent="0.2">
      <c r="A298" s="169" t="s">
        <v>781</v>
      </c>
      <c r="B298" s="169" t="s">
        <v>186</v>
      </c>
      <c r="C298" s="169" t="s">
        <v>782</v>
      </c>
      <c r="D298" s="169" t="s">
        <v>132</v>
      </c>
      <c r="E298" s="169" t="s">
        <v>540</v>
      </c>
      <c r="F298" s="169" t="s">
        <v>285</v>
      </c>
      <c r="G298" s="169" t="s">
        <v>774</v>
      </c>
      <c r="H298" s="169" t="s">
        <v>137</v>
      </c>
    </row>
    <row r="299" spans="1:8" ht="89.25" x14ac:dyDescent="0.2">
      <c r="A299" s="169" t="s">
        <v>186</v>
      </c>
      <c r="B299" s="169" t="s">
        <v>784</v>
      </c>
      <c r="C299" s="169" t="s">
        <v>785</v>
      </c>
      <c r="D299" s="169" t="s">
        <v>186</v>
      </c>
      <c r="E299" s="169" t="s">
        <v>186</v>
      </c>
      <c r="F299" s="169" t="s">
        <v>186</v>
      </c>
      <c r="G299" s="169" t="s">
        <v>186</v>
      </c>
      <c r="H299" s="169" t="s">
        <v>137</v>
      </c>
    </row>
    <row r="300" spans="1:8" ht="89.25" x14ac:dyDescent="0.2">
      <c r="A300" s="169" t="s">
        <v>186</v>
      </c>
      <c r="B300" s="169" t="s">
        <v>786</v>
      </c>
      <c r="C300" s="169" t="s">
        <v>787</v>
      </c>
      <c r="D300" s="169" t="s">
        <v>186</v>
      </c>
      <c r="E300" s="169" t="s">
        <v>186</v>
      </c>
      <c r="F300" s="169" t="s">
        <v>186</v>
      </c>
      <c r="G300" s="169" t="s">
        <v>186</v>
      </c>
      <c r="H300" s="169" t="s">
        <v>137</v>
      </c>
    </row>
    <row r="301" spans="1:8" ht="38.25" x14ac:dyDescent="0.2">
      <c r="A301" s="169" t="s">
        <v>186</v>
      </c>
      <c r="B301" s="169" t="s">
        <v>789</v>
      </c>
      <c r="C301" s="169" t="s">
        <v>789</v>
      </c>
      <c r="D301" s="169" t="s">
        <v>186</v>
      </c>
      <c r="E301" s="169" t="s">
        <v>281</v>
      </c>
      <c r="F301" s="169" t="s">
        <v>791</v>
      </c>
      <c r="G301" s="169" t="s">
        <v>792</v>
      </c>
      <c r="H301" s="169" t="s">
        <v>137</v>
      </c>
    </row>
    <row r="302" spans="1:8" ht="38.25" x14ac:dyDescent="0.2">
      <c r="A302" s="169" t="s">
        <v>186</v>
      </c>
      <c r="B302" s="169" t="s">
        <v>793</v>
      </c>
      <c r="C302" s="169" t="s">
        <v>794</v>
      </c>
      <c r="D302" s="169" t="s">
        <v>132</v>
      </c>
      <c r="E302" s="169" t="s">
        <v>540</v>
      </c>
      <c r="F302" s="169" t="s">
        <v>285</v>
      </c>
      <c r="G302" s="169" t="s">
        <v>227</v>
      </c>
      <c r="H302" s="169" t="s">
        <v>137</v>
      </c>
    </row>
    <row r="303" spans="1:8" ht="63.75" x14ac:dyDescent="0.2">
      <c r="A303" s="169" t="s">
        <v>186</v>
      </c>
      <c r="B303" s="169" t="s">
        <v>795</v>
      </c>
      <c r="C303" s="169" t="s">
        <v>796</v>
      </c>
      <c r="D303" s="169" t="s">
        <v>186</v>
      </c>
      <c r="E303" s="169" t="s">
        <v>186</v>
      </c>
      <c r="F303" s="169" t="s">
        <v>186</v>
      </c>
      <c r="G303" s="169" t="s">
        <v>186</v>
      </c>
      <c r="H303" s="169" t="s">
        <v>137</v>
      </c>
    </row>
    <row r="304" spans="1:8" ht="102" x14ac:dyDescent="0.2">
      <c r="A304" s="169" t="s">
        <v>186</v>
      </c>
      <c r="B304" s="169" t="s">
        <v>797</v>
      </c>
      <c r="C304" s="169" t="s">
        <v>798</v>
      </c>
      <c r="D304" s="169" t="s">
        <v>186</v>
      </c>
      <c r="E304" s="169" t="s">
        <v>186</v>
      </c>
      <c r="F304" s="169" t="s">
        <v>186</v>
      </c>
      <c r="G304" s="169" t="s">
        <v>186</v>
      </c>
      <c r="H304" s="169" t="s">
        <v>137</v>
      </c>
    </row>
    <row r="305" spans="1:8" ht="51" x14ac:dyDescent="0.2">
      <c r="A305" s="169" t="s">
        <v>186</v>
      </c>
      <c r="B305" s="169" t="s">
        <v>799</v>
      </c>
      <c r="C305" s="169" t="s">
        <v>800</v>
      </c>
      <c r="D305" s="169" t="s">
        <v>132</v>
      </c>
      <c r="E305" s="169" t="s">
        <v>540</v>
      </c>
      <c r="F305" s="169" t="s">
        <v>285</v>
      </c>
      <c r="G305" s="169" t="s">
        <v>227</v>
      </c>
      <c r="H305" s="169" t="s">
        <v>137</v>
      </c>
    </row>
    <row r="306" spans="1:8" ht="89.25" x14ac:dyDescent="0.2">
      <c r="A306" s="169" t="s">
        <v>186</v>
      </c>
      <c r="B306" s="169" t="s">
        <v>801</v>
      </c>
      <c r="C306" s="169" t="s">
        <v>802</v>
      </c>
      <c r="D306" s="169" t="s">
        <v>132</v>
      </c>
      <c r="E306" s="169" t="s">
        <v>281</v>
      </c>
      <c r="F306" s="169" t="s">
        <v>804</v>
      </c>
      <c r="G306" s="169" t="s">
        <v>805</v>
      </c>
      <c r="H306" s="169" t="s">
        <v>137</v>
      </c>
    </row>
    <row r="307" spans="1:8" ht="102" x14ac:dyDescent="0.2">
      <c r="A307" s="169" t="s">
        <v>186</v>
      </c>
      <c r="B307" s="169" t="s">
        <v>807</v>
      </c>
      <c r="C307" s="169" t="s">
        <v>808</v>
      </c>
      <c r="D307" s="169" t="s">
        <v>132</v>
      </c>
      <c r="E307" s="169" t="s">
        <v>281</v>
      </c>
      <c r="F307" s="169" t="s">
        <v>804</v>
      </c>
      <c r="G307" s="169" t="s">
        <v>805</v>
      </c>
      <c r="H307" s="169" t="s">
        <v>137</v>
      </c>
    </row>
    <row r="308" spans="1:8" ht="140.25" x14ac:dyDescent="0.2">
      <c r="A308" s="169" t="s">
        <v>186</v>
      </c>
      <c r="B308" s="169" t="s">
        <v>809</v>
      </c>
      <c r="C308" s="169" t="s">
        <v>810</v>
      </c>
      <c r="D308" s="169" t="s">
        <v>132</v>
      </c>
      <c r="E308" s="169" t="s">
        <v>281</v>
      </c>
      <c r="F308" s="169" t="s">
        <v>804</v>
      </c>
      <c r="G308" s="169" t="s">
        <v>805</v>
      </c>
      <c r="H308" s="169" t="s">
        <v>137</v>
      </c>
    </row>
    <row r="309" spans="1:8" ht="76.5" x14ac:dyDescent="0.2">
      <c r="A309" s="169" t="s">
        <v>186</v>
      </c>
      <c r="B309" s="169" t="s">
        <v>811</v>
      </c>
      <c r="C309" s="169" t="s">
        <v>812</v>
      </c>
      <c r="D309" s="169" t="s">
        <v>132</v>
      </c>
      <c r="E309" s="169" t="s">
        <v>281</v>
      </c>
      <c r="F309" s="169" t="s">
        <v>804</v>
      </c>
      <c r="G309" s="169" t="s">
        <v>805</v>
      </c>
      <c r="H309" s="169" t="s">
        <v>137</v>
      </c>
    </row>
    <row r="310" spans="1:8" ht="63.75" x14ac:dyDescent="0.2">
      <c r="A310" s="169" t="s">
        <v>186</v>
      </c>
      <c r="B310" s="169" t="s">
        <v>813</v>
      </c>
      <c r="C310" s="169" t="s">
        <v>814</v>
      </c>
      <c r="D310" s="169" t="s">
        <v>132</v>
      </c>
      <c r="E310" s="169" t="s">
        <v>281</v>
      </c>
      <c r="F310" s="169" t="s">
        <v>815</v>
      </c>
      <c r="G310" s="169" t="s">
        <v>136</v>
      </c>
      <c r="H310" s="169" t="s">
        <v>137</v>
      </c>
    </row>
    <row r="311" spans="1:8" ht="51" x14ac:dyDescent="0.2">
      <c r="A311" s="169" t="s">
        <v>186</v>
      </c>
      <c r="B311" s="169" t="s">
        <v>816</v>
      </c>
      <c r="C311" s="169" t="s">
        <v>817</v>
      </c>
      <c r="D311" s="169" t="s">
        <v>132</v>
      </c>
      <c r="E311" s="169" t="s">
        <v>281</v>
      </c>
      <c r="F311" s="169" t="s">
        <v>815</v>
      </c>
      <c r="G311" s="169" t="s">
        <v>136</v>
      </c>
      <c r="H311" s="169" t="s">
        <v>137</v>
      </c>
    </row>
    <row r="312" spans="1:8" ht="63.75" x14ac:dyDescent="0.2">
      <c r="A312" s="169" t="s">
        <v>186</v>
      </c>
      <c r="B312" s="169" t="s">
        <v>818</v>
      </c>
      <c r="C312" s="169" t="s">
        <v>819</v>
      </c>
      <c r="D312" s="169" t="s">
        <v>132</v>
      </c>
      <c r="E312" s="169" t="s">
        <v>281</v>
      </c>
      <c r="F312" s="169" t="s">
        <v>815</v>
      </c>
      <c r="G312" s="169" t="s">
        <v>136</v>
      </c>
      <c r="H312" s="169" t="s">
        <v>137</v>
      </c>
    </row>
    <row r="313" spans="1:8" ht="63.75" x14ac:dyDescent="0.2">
      <c r="A313" s="169" t="s">
        <v>186</v>
      </c>
      <c r="B313" s="169" t="s">
        <v>820</v>
      </c>
      <c r="C313" s="169" t="s">
        <v>821</v>
      </c>
      <c r="D313" s="169" t="s">
        <v>132</v>
      </c>
      <c r="E313" s="169" t="s">
        <v>281</v>
      </c>
      <c r="F313" s="169" t="s">
        <v>815</v>
      </c>
      <c r="G313" s="169" t="s">
        <v>136</v>
      </c>
      <c r="H313" s="169" t="s">
        <v>137</v>
      </c>
    </row>
    <row r="314" spans="1:8" ht="51" x14ac:dyDescent="0.2">
      <c r="A314" s="169" t="s">
        <v>186</v>
      </c>
      <c r="B314" s="169" t="s">
        <v>822</v>
      </c>
      <c r="C314" s="169" t="s">
        <v>823</v>
      </c>
      <c r="D314" s="169" t="s">
        <v>132</v>
      </c>
      <c r="E314" s="169" t="s">
        <v>281</v>
      </c>
      <c r="F314" s="169" t="s">
        <v>815</v>
      </c>
      <c r="G314" s="169" t="s">
        <v>136</v>
      </c>
      <c r="H314" s="169" t="s">
        <v>137</v>
      </c>
    </row>
    <row r="315" spans="1:8" ht="51" x14ac:dyDescent="0.2">
      <c r="A315" s="169" t="s">
        <v>186</v>
      </c>
      <c r="B315" s="169" t="s">
        <v>824</v>
      </c>
      <c r="C315" s="169" t="s">
        <v>825</v>
      </c>
      <c r="D315" s="169" t="s">
        <v>132</v>
      </c>
      <c r="E315" s="169" t="s">
        <v>281</v>
      </c>
      <c r="F315" s="169" t="s">
        <v>815</v>
      </c>
      <c r="G315" s="169" t="s">
        <v>136</v>
      </c>
      <c r="H315" s="169" t="s">
        <v>137</v>
      </c>
    </row>
    <row r="316" spans="1:8" ht="51" x14ac:dyDescent="0.2">
      <c r="A316" s="169" t="s">
        <v>186</v>
      </c>
      <c r="B316" s="169" t="s">
        <v>826</v>
      </c>
      <c r="C316" s="169" t="s">
        <v>827</v>
      </c>
      <c r="D316" s="169" t="s">
        <v>132</v>
      </c>
      <c r="E316" s="169" t="s">
        <v>281</v>
      </c>
      <c r="F316" s="169" t="s">
        <v>815</v>
      </c>
      <c r="G316" s="169" t="s">
        <v>136</v>
      </c>
      <c r="H316" s="169" t="s">
        <v>137</v>
      </c>
    </row>
    <row r="317" spans="1:8" ht="51" x14ac:dyDescent="0.2">
      <c r="A317" s="169" t="s">
        <v>186</v>
      </c>
      <c r="B317" s="169" t="s">
        <v>828</v>
      </c>
      <c r="C317" s="169" t="s">
        <v>829</v>
      </c>
      <c r="D317" s="169" t="s">
        <v>132</v>
      </c>
      <c r="E317" s="169" t="s">
        <v>281</v>
      </c>
      <c r="F317" s="169" t="s">
        <v>815</v>
      </c>
      <c r="G317" s="169" t="s">
        <v>136</v>
      </c>
      <c r="H317" s="169" t="s">
        <v>137</v>
      </c>
    </row>
    <row r="318" spans="1:8" ht="102" x14ac:dyDescent="0.2">
      <c r="A318" s="169" t="s">
        <v>186</v>
      </c>
      <c r="B318" s="169" t="s">
        <v>1378</v>
      </c>
      <c r="C318" s="169" t="s">
        <v>1379</v>
      </c>
      <c r="D318" s="169" t="s">
        <v>132</v>
      </c>
      <c r="E318" s="169" t="s">
        <v>540</v>
      </c>
      <c r="F318" s="169" t="s">
        <v>259</v>
      </c>
      <c r="G318" s="169" t="s">
        <v>1541</v>
      </c>
      <c r="H318" s="169" t="s">
        <v>137</v>
      </c>
    </row>
    <row r="319" spans="1:8" ht="51" x14ac:dyDescent="0.2">
      <c r="A319" s="169" t="s">
        <v>186</v>
      </c>
      <c r="B319" s="169" t="s">
        <v>1380</v>
      </c>
      <c r="C319" s="169" t="s">
        <v>1381</v>
      </c>
      <c r="D319" s="169" t="s">
        <v>132</v>
      </c>
      <c r="E319" s="169" t="s">
        <v>540</v>
      </c>
      <c r="F319" s="169" t="s">
        <v>259</v>
      </c>
      <c r="G319" s="169" t="s">
        <v>1541</v>
      </c>
      <c r="H319" s="169" t="s">
        <v>137</v>
      </c>
    </row>
    <row r="320" spans="1:8" ht="76.5" x14ac:dyDescent="0.2">
      <c r="A320" s="169" t="s">
        <v>186</v>
      </c>
      <c r="B320" s="169" t="s">
        <v>1380</v>
      </c>
      <c r="C320" s="169" t="s">
        <v>1382</v>
      </c>
      <c r="D320" s="169" t="s">
        <v>132</v>
      </c>
      <c r="E320" s="169" t="s">
        <v>540</v>
      </c>
      <c r="F320" s="169" t="s">
        <v>259</v>
      </c>
      <c r="G320" s="169" t="s">
        <v>1541</v>
      </c>
      <c r="H320" s="169" t="s">
        <v>137</v>
      </c>
    </row>
    <row r="321" spans="1:8" ht="63.75" x14ac:dyDescent="0.2">
      <c r="A321" s="169" t="s">
        <v>186</v>
      </c>
      <c r="B321" s="169" t="s">
        <v>1380</v>
      </c>
      <c r="C321" s="169" t="s">
        <v>1383</v>
      </c>
      <c r="D321" s="169" t="s">
        <v>132</v>
      </c>
      <c r="E321" s="169" t="s">
        <v>540</v>
      </c>
      <c r="F321" s="169" t="s">
        <v>259</v>
      </c>
      <c r="G321" s="169" t="s">
        <v>1541</v>
      </c>
      <c r="H321" s="169" t="s">
        <v>137</v>
      </c>
    </row>
    <row r="322" spans="1:8" ht="89.25" x14ac:dyDescent="0.2">
      <c r="A322" s="169" t="s">
        <v>186</v>
      </c>
      <c r="B322" s="169" t="s">
        <v>1380</v>
      </c>
      <c r="C322" s="169" t="s">
        <v>1384</v>
      </c>
      <c r="D322" s="169" t="s">
        <v>132</v>
      </c>
      <c r="E322" s="169" t="s">
        <v>540</v>
      </c>
      <c r="F322" s="169" t="s">
        <v>259</v>
      </c>
      <c r="G322" s="169" t="s">
        <v>1541</v>
      </c>
      <c r="H322" s="169" t="s">
        <v>137</v>
      </c>
    </row>
    <row r="323" spans="1:8" ht="127.5" x14ac:dyDescent="0.2">
      <c r="A323" s="169" t="s">
        <v>186</v>
      </c>
      <c r="B323" s="169" t="s">
        <v>1380</v>
      </c>
      <c r="C323" s="169" t="s">
        <v>1385</v>
      </c>
      <c r="D323" s="169" t="s">
        <v>132</v>
      </c>
      <c r="E323" s="169" t="s">
        <v>540</v>
      </c>
      <c r="F323" s="169" t="s">
        <v>259</v>
      </c>
      <c r="G323" s="169" t="s">
        <v>1541</v>
      </c>
      <c r="H323" s="169" t="s">
        <v>137</v>
      </c>
    </row>
    <row r="324" spans="1:8" ht="114.75" x14ac:dyDescent="0.2">
      <c r="A324" s="169" t="s">
        <v>186</v>
      </c>
      <c r="B324" s="169" t="s">
        <v>1380</v>
      </c>
      <c r="C324" s="169" t="s">
        <v>1386</v>
      </c>
      <c r="D324" s="169" t="s">
        <v>132</v>
      </c>
      <c r="E324" s="169" t="s">
        <v>540</v>
      </c>
      <c r="F324" s="169" t="s">
        <v>259</v>
      </c>
      <c r="G324" s="169" t="s">
        <v>1541</v>
      </c>
      <c r="H324" s="169" t="s">
        <v>137</v>
      </c>
    </row>
    <row r="325" spans="1:8" ht="191.25" x14ac:dyDescent="0.2">
      <c r="A325" s="169" t="s">
        <v>186</v>
      </c>
      <c r="B325" s="169" t="s">
        <v>1380</v>
      </c>
      <c r="C325" s="169" t="s">
        <v>1387</v>
      </c>
      <c r="D325" s="169" t="s">
        <v>132</v>
      </c>
      <c r="E325" s="169" t="s">
        <v>540</v>
      </c>
      <c r="F325" s="169" t="s">
        <v>259</v>
      </c>
      <c r="G325" s="169" t="s">
        <v>1541</v>
      </c>
      <c r="H325" s="169" t="s">
        <v>137</v>
      </c>
    </row>
    <row r="326" spans="1:8" ht="267.75" x14ac:dyDescent="0.2">
      <c r="A326" s="169" t="s">
        <v>186</v>
      </c>
      <c r="B326" s="169" t="s">
        <v>1380</v>
      </c>
      <c r="C326" s="169" t="s">
        <v>1388</v>
      </c>
      <c r="D326" s="169" t="s">
        <v>132</v>
      </c>
      <c r="E326" s="169" t="s">
        <v>540</v>
      </c>
      <c r="F326" s="169" t="s">
        <v>259</v>
      </c>
      <c r="G326" s="169" t="s">
        <v>1541</v>
      </c>
      <c r="H326" s="169" t="s">
        <v>137</v>
      </c>
    </row>
    <row r="327" spans="1:8" ht="331.5" x14ac:dyDescent="0.2">
      <c r="A327" s="169" t="s">
        <v>186</v>
      </c>
      <c r="B327" s="169" t="s">
        <v>1380</v>
      </c>
      <c r="C327" s="169" t="s">
        <v>1389</v>
      </c>
      <c r="D327" s="169" t="s">
        <v>132</v>
      </c>
      <c r="E327" s="169" t="s">
        <v>540</v>
      </c>
      <c r="F327" s="169" t="s">
        <v>259</v>
      </c>
      <c r="G327" s="169" t="s">
        <v>1541</v>
      </c>
      <c r="H327" s="169" t="s">
        <v>137</v>
      </c>
    </row>
    <row r="328" spans="1:8" ht="216.75" x14ac:dyDescent="0.2">
      <c r="A328" s="169" t="s">
        <v>186</v>
      </c>
      <c r="B328" s="169" t="s">
        <v>1380</v>
      </c>
      <c r="C328" s="169" t="s">
        <v>1390</v>
      </c>
      <c r="D328" s="169" t="s">
        <v>132</v>
      </c>
      <c r="E328" s="169" t="s">
        <v>540</v>
      </c>
      <c r="F328" s="169" t="s">
        <v>259</v>
      </c>
      <c r="G328" s="169" t="s">
        <v>1541</v>
      </c>
      <c r="H328" s="169" t="s">
        <v>137</v>
      </c>
    </row>
    <row r="329" spans="1:8" ht="242.25" x14ac:dyDescent="0.2">
      <c r="A329" s="169" t="s">
        <v>186</v>
      </c>
      <c r="B329" s="169" t="s">
        <v>1380</v>
      </c>
      <c r="C329" s="169" t="s">
        <v>1391</v>
      </c>
      <c r="D329" s="169" t="s">
        <v>132</v>
      </c>
      <c r="E329" s="169" t="s">
        <v>540</v>
      </c>
      <c r="F329" s="169" t="s">
        <v>259</v>
      </c>
      <c r="G329" s="169" t="s">
        <v>1541</v>
      </c>
      <c r="H329" s="169" t="s">
        <v>137</v>
      </c>
    </row>
    <row r="330" spans="1:8" ht="140.25" x14ac:dyDescent="0.2">
      <c r="A330" s="169" t="s">
        <v>186</v>
      </c>
      <c r="B330" s="169" t="s">
        <v>1380</v>
      </c>
      <c r="C330" s="169" t="s">
        <v>1392</v>
      </c>
      <c r="D330" s="169" t="s">
        <v>132</v>
      </c>
      <c r="E330" s="169" t="s">
        <v>540</v>
      </c>
      <c r="F330" s="169" t="s">
        <v>259</v>
      </c>
      <c r="G330" s="169" t="s">
        <v>1541</v>
      </c>
      <c r="H330" s="169" t="s">
        <v>137</v>
      </c>
    </row>
    <row r="331" spans="1:8" ht="191.25" x14ac:dyDescent="0.2">
      <c r="A331" s="169" t="s">
        <v>186</v>
      </c>
      <c r="B331" s="169" t="s">
        <v>1380</v>
      </c>
      <c r="C331" s="169" t="s">
        <v>1393</v>
      </c>
      <c r="D331" s="169" t="s">
        <v>132</v>
      </c>
      <c r="E331" s="169" t="s">
        <v>540</v>
      </c>
      <c r="F331" s="169" t="s">
        <v>259</v>
      </c>
      <c r="G331" s="169" t="s">
        <v>1541</v>
      </c>
      <c r="H331" s="169" t="s">
        <v>137</v>
      </c>
    </row>
    <row r="332" spans="1:8" ht="216.75" x14ac:dyDescent="0.2">
      <c r="A332" s="169" t="s">
        <v>186</v>
      </c>
      <c r="B332" s="169" t="s">
        <v>1380</v>
      </c>
      <c r="C332" s="169" t="s">
        <v>1394</v>
      </c>
      <c r="D332" s="169" t="s">
        <v>132</v>
      </c>
      <c r="E332" s="169" t="s">
        <v>540</v>
      </c>
      <c r="F332" s="169" t="s">
        <v>259</v>
      </c>
      <c r="G332" s="169" t="s">
        <v>1541</v>
      </c>
      <c r="H332" s="169" t="s">
        <v>137</v>
      </c>
    </row>
    <row r="333" spans="1:8" ht="51" x14ac:dyDescent="0.2">
      <c r="A333" s="169" t="s">
        <v>186</v>
      </c>
      <c r="B333" s="169" t="s">
        <v>1380</v>
      </c>
      <c r="C333" s="169" t="s">
        <v>1395</v>
      </c>
      <c r="D333" s="169" t="s">
        <v>132</v>
      </c>
      <c r="E333" s="169" t="s">
        <v>540</v>
      </c>
      <c r="F333" s="169" t="s">
        <v>259</v>
      </c>
      <c r="G333" s="169" t="s">
        <v>1541</v>
      </c>
      <c r="H333" s="169" t="s">
        <v>137</v>
      </c>
    </row>
    <row r="334" spans="1:8" ht="409.5" x14ac:dyDescent="0.2">
      <c r="A334" s="169" t="s">
        <v>186</v>
      </c>
      <c r="B334" s="169" t="s">
        <v>1380</v>
      </c>
      <c r="C334" s="169" t="s">
        <v>1396</v>
      </c>
      <c r="D334" s="169" t="s">
        <v>132</v>
      </c>
      <c r="E334" s="169" t="s">
        <v>540</v>
      </c>
      <c r="F334" s="169" t="s">
        <v>259</v>
      </c>
      <c r="G334" s="169" t="s">
        <v>1541</v>
      </c>
      <c r="H334" s="169" t="s">
        <v>137</v>
      </c>
    </row>
    <row r="335" spans="1:8" ht="357" x14ac:dyDescent="0.2">
      <c r="A335" s="169" t="s">
        <v>186</v>
      </c>
      <c r="B335" s="169" t="s">
        <v>1380</v>
      </c>
      <c r="C335" s="169" t="s">
        <v>1397</v>
      </c>
      <c r="D335" s="169" t="s">
        <v>132</v>
      </c>
      <c r="E335" s="169" t="s">
        <v>540</v>
      </c>
      <c r="F335" s="169" t="s">
        <v>259</v>
      </c>
      <c r="G335" s="169" t="s">
        <v>1541</v>
      </c>
      <c r="H335" s="169" t="s">
        <v>137</v>
      </c>
    </row>
    <row r="336" spans="1:8" ht="409.5" x14ac:dyDescent="0.2">
      <c r="A336" s="169" t="s">
        <v>186</v>
      </c>
      <c r="B336" s="169" t="s">
        <v>1380</v>
      </c>
      <c r="C336" s="169" t="s">
        <v>1398</v>
      </c>
      <c r="D336" s="169" t="s">
        <v>132</v>
      </c>
      <c r="E336" s="169" t="s">
        <v>540</v>
      </c>
      <c r="F336" s="169" t="s">
        <v>259</v>
      </c>
      <c r="G336" s="169" t="s">
        <v>1541</v>
      </c>
      <c r="H336" s="169" t="s">
        <v>137</v>
      </c>
    </row>
    <row r="337" spans="1:8" ht="114.75" x14ac:dyDescent="0.2">
      <c r="A337" s="169" t="s">
        <v>186</v>
      </c>
      <c r="B337" s="169" t="s">
        <v>1380</v>
      </c>
      <c r="C337" s="169" t="s">
        <v>1399</v>
      </c>
      <c r="D337" s="169" t="s">
        <v>132</v>
      </c>
      <c r="E337" s="169" t="s">
        <v>540</v>
      </c>
      <c r="F337" s="169" t="s">
        <v>259</v>
      </c>
      <c r="G337" s="169" t="s">
        <v>1541</v>
      </c>
      <c r="H337" s="169" t="s">
        <v>137</v>
      </c>
    </row>
    <row r="338" spans="1:8" ht="395.25" x14ac:dyDescent="0.2">
      <c r="A338" s="169" t="s">
        <v>186</v>
      </c>
      <c r="B338" s="169" t="s">
        <v>1380</v>
      </c>
      <c r="C338" s="169" t="s">
        <v>1400</v>
      </c>
      <c r="D338" s="169" t="s">
        <v>132</v>
      </c>
      <c r="E338" s="169" t="s">
        <v>540</v>
      </c>
      <c r="F338" s="169" t="s">
        <v>259</v>
      </c>
      <c r="G338" s="169" t="s">
        <v>1541</v>
      </c>
      <c r="H338" s="169" t="s">
        <v>137</v>
      </c>
    </row>
    <row r="339" spans="1:8" ht="280.5" x14ac:dyDescent="0.2">
      <c r="A339" s="169" t="s">
        <v>186</v>
      </c>
      <c r="B339" s="169" t="s">
        <v>1380</v>
      </c>
      <c r="C339" s="169" t="s">
        <v>1401</v>
      </c>
      <c r="D339" s="169" t="s">
        <v>132</v>
      </c>
      <c r="E339" s="169" t="s">
        <v>540</v>
      </c>
      <c r="F339" s="169" t="s">
        <v>259</v>
      </c>
      <c r="G339" s="169" t="s">
        <v>1541</v>
      </c>
      <c r="H339" s="169" t="s">
        <v>137</v>
      </c>
    </row>
    <row r="340" spans="1:8" ht="395.25" x14ac:dyDescent="0.2">
      <c r="A340" s="169" t="s">
        <v>186</v>
      </c>
      <c r="B340" s="169" t="s">
        <v>1380</v>
      </c>
      <c r="C340" s="169" t="s">
        <v>1402</v>
      </c>
      <c r="D340" s="169" t="s">
        <v>132</v>
      </c>
      <c r="E340" s="169" t="s">
        <v>540</v>
      </c>
      <c r="F340" s="169" t="s">
        <v>259</v>
      </c>
      <c r="G340" s="169" t="s">
        <v>1541</v>
      </c>
      <c r="H340" s="169" t="s">
        <v>137</v>
      </c>
    </row>
    <row r="341" spans="1:8" ht="293.25" x14ac:dyDescent="0.2">
      <c r="A341" s="169" t="s">
        <v>186</v>
      </c>
      <c r="B341" s="169" t="s">
        <v>1380</v>
      </c>
      <c r="C341" s="169" t="s">
        <v>1403</v>
      </c>
      <c r="D341" s="169" t="s">
        <v>132</v>
      </c>
      <c r="E341" s="169" t="s">
        <v>540</v>
      </c>
      <c r="F341" s="169" t="s">
        <v>259</v>
      </c>
      <c r="G341" s="169" t="s">
        <v>1541</v>
      </c>
      <c r="H341" s="169" t="s">
        <v>137</v>
      </c>
    </row>
    <row r="342" spans="1:8" ht="191.25" x14ac:dyDescent="0.2">
      <c r="A342" s="169" t="s">
        <v>186</v>
      </c>
      <c r="B342" s="169" t="s">
        <v>1380</v>
      </c>
      <c r="C342" s="169" t="s">
        <v>1404</v>
      </c>
      <c r="D342" s="169" t="s">
        <v>132</v>
      </c>
      <c r="E342" s="169" t="s">
        <v>540</v>
      </c>
      <c r="F342" s="169" t="s">
        <v>259</v>
      </c>
      <c r="G342" s="169" t="s">
        <v>1541</v>
      </c>
      <c r="H342" s="169" t="s">
        <v>137</v>
      </c>
    </row>
    <row r="343" spans="1:8" ht="306" x14ac:dyDescent="0.2">
      <c r="A343" s="169" t="s">
        <v>186</v>
      </c>
      <c r="B343" s="169" t="s">
        <v>1380</v>
      </c>
      <c r="C343" s="169" t="s">
        <v>1405</v>
      </c>
      <c r="D343" s="169" t="s">
        <v>132</v>
      </c>
      <c r="E343" s="169" t="s">
        <v>540</v>
      </c>
      <c r="F343" s="169" t="s">
        <v>259</v>
      </c>
      <c r="G343" s="169" t="s">
        <v>1541</v>
      </c>
      <c r="H343" s="169" t="s">
        <v>137</v>
      </c>
    </row>
    <row r="344" spans="1:8" ht="280.5" x14ac:dyDescent="0.2">
      <c r="A344" s="169" t="s">
        <v>186</v>
      </c>
      <c r="B344" s="169" t="s">
        <v>1380</v>
      </c>
      <c r="C344" s="169" t="s">
        <v>1406</v>
      </c>
      <c r="D344" s="169" t="s">
        <v>132</v>
      </c>
      <c r="E344" s="169" t="s">
        <v>540</v>
      </c>
      <c r="F344" s="169" t="s">
        <v>259</v>
      </c>
      <c r="G344" s="169" t="s">
        <v>1541</v>
      </c>
      <c r="H344" s="169" t="s">
        <v>137</v>
      </c>
    </row>
    <row r="345" spans="1:8" ht="318.75" x14ac:dyDescent="0.2">
      <c r="A345" s="169" t="s">
        <v>186</v>
      </c>
      <c r="B345" s="169" t="s">
        <v>1380</v>
      </c>
      <c r="C345" s="169" t="s">
        <v>1407</v>
      </c>
      <c r="D345" s="169" t="s">
        <v>132</v>
      </c>
      <c r="E345" s="169" t="s">
        <v>540</v>
      </c>
      <c r="F345" s="169" t="s">
        <v>259</v>
      </c>
      <c r="G345" s="169" t="s">
        <v>1541</v>
      </c>
      <c r="H345" s="169" t="s">
        <v>137</v>
      </c>
    </row>
    <row r="346" spans="1:8" ht="357" x14ac:dyDescent="0.2">
      <c r="A346" s="169" t="s">
        <v>186</v>
      </c>
      <c r="B346" s="169" t="s">
        <v>1380</v>
      </c>
      <c r="C346" s="169" t="s">
        <v>1408</v>
      </c>
      <c r="D346" s="169" t="s">
        <v>132</v>
      </c>
      <c r="E346" s="169" t="s">
        <v>540</v>
      </c>
      <c r="F346" s="169" t="s">
        <v>259</v>
      </c>
      <c r="G346" s="169" t="s">
        <v>1541</v>
      </c>
      <c r="H346" s="169" t="s">
        <v>137</v>
      </c>
    </row>
    <row r="347" spans="1:8" ht="178.5" x14ac:dyDescent="0.2">
      <c r="A347" s="169" t="s">
        <v>186</v>
      </c>
      <c r="B347" s="169" t="s">
        <v>1380</v>
      </c>
      <c r="C347" s="169" t="s">
        <v>1409</v>
      </c>
      <c r="D347" s="169" t="s">
        <v>132</v>
      </c>
      <c r="E347" s="169" t="s">
        <v>540</v>
      </c>
      <c r="F347" s="169" t="s">
        <v>259</v>
      </c>
      <c r="G347" s="169" t="s">
        <v>1541</v>
      </c>
      <c r="H347" s="169" t="s">
        <v>137</v>
      </c>
    </row>
    <row r="348" spans="1:8" ht="293.25" x14ac:dyDescent="0.2">
      <c r="A348" s="169" t="s">
        <v>186</v>
      </c>
      <c r="B348" s="169" t="s">
        <v>1380</v>
      </c>
      <c r="C348" s="169" t="s">
        <v>1410</v>
      </c>
      <c r="D348" s="169" t="s">
        <v>132</v>
      </c>
      <c r="E348" s="169" t="s">
        <v>540</v>
      </c>
      <c r="F348" s="169" t="s">
        <v>259</v>
      </c>
      <c r="G348" s="169" t="s">
        <v>1541</v>
      </c>
      <c r="H348" s="169" t="s">
        <v>137</v>
      </c>
    </row>
    <row r="349" spans="1:8" ht="191.25" x14ac:dyDescent="0.2">
      <c r="A349" s="169" t="s">
        <v>186</v>
      </c>
      <c r="B349" s="169" t="s">
        <v>1380</v>
      </c>
      <c r="C349" s="169" t="s">
        <v>1411</v>
      </c>
      <c r="D349" s="169" t="s">
        <v>132</v>
      </c>
      <c r="E349" s="169" t="s">
        <v>540</v>
      </c>
      <c r="F349" s="169" t="s">
        <v>259</v>
      </c>
      <c r="G349" s="169" t="s">
        <v>1541</v>
      </c>
      <c r="H349" s="169" t="s">
        <v>137</v>
      </c>
    </row>
    <row r="350" spans="1:8" ht="318.75" x14ac:dyDescent="0.2">
      <c r="A350" s="169" t="s">
        <v>186</v>
      </c>
      <c r="B350" s="169" t="s">
        <v>1380</v>
      </c>
      <c r="C350" s="169" t="s">
        <v>1412</v>
      </c>
      <c r="D350" s="169" t="s">
        <v>132</v>
      </c>
      <c r="E350" s="169" t="s">
        <v>540</v>
      </c>
      <c r="F350" s="169" t="s">
        <v>259</v>
      </c>
      <c r="G350" s="169" t="s">
        <v>1541</v>
      </c>
      <c r="H350" s="169" t="s">
        <v>137</v>
      </c>
    </row>
    <row r="351" spans="1:8" ht="344.25" x14ac:dyDescent="0.2">
      <c r="A351" s="169" t="s">
        <v>186</v>
      </c>
      <c r="B351" s="169" t="s">
        <v>1380</v>
      </c>
      <c r="C351" s="169" t="s">
        <v>1413</v>
      </c>
      <c r="D351" s="169" t="s">
        <v>132</v>
      </c>
      <c r="E351" s="169" t="s">
        <v>540</v>
      </c>
      <c r="F351" s="169" t="s">
        <v>259</v>
      </c>
      <c r="G351" s="169" t="s">
        <v>1541</v>
      </c>
      <c r="H351" s="169" t="s">
        <v>137</v>
      </c>
    </row>
    <row r="352" spans="1:8" ht="216.75" x14ac:dyDescent="0.2">
      <c r="A352" s="169" t="s">
        <v>186</v>
      </c>
      <c r="B352" s="169" t="s">
        <v>1380</v>
      </c>
      <c r="C352" s="169" t="s">
        <v>1414</v>
      </c>
      <c r="D352" s="169" t="s">
        <v>132</v>
      </c>
      <c r="E352" s="169" t="s">
        <v>540</v>
      </c>
      <c r="F352" s="169" t="s">
        <v>259</v>
      </c>
      <c r="G352" s="169" t="s">
        <v>1541</v>
      </c>
      <c r="H352" s="169" t="s">
        <v>137</v>
      </c>
    </row>
    <row r="353" spans="1:8" ht="191.25" x14ac:dyDescent="0.2">
      <c r="A353" s="169" t="s">
        <v>186</v>
      </c>
      <c r="B353" s="169" t="s">
        <v>1380</v>
      </c>
      <c r="C353" s="169" t="s">
        <v>1415</v>
      </c>
      <c r="D353" s="169" t="s">
        <v>132</v>
      </c>
      <c r="E353" s="169" t="s">
        <v>540</v>
      </c>
      <c r="F353" s="169" t="s">
        <v>259</v>
      </c>
      <c r="G353" s="169" t="s">
        <v>1541</v>
      </c>
      <c r="H353" s="169" t="s">
        <v>137</v>
      </c>
    </row>
    <row r="354" spans="1:8" ht="409.5" x14ac:dyDescent="0.2">
      <c r="A354" s="169" t="s">
        <v>186</v>
      </c>
      <c r="B354" s="169" t="s">
        <v>1380</v>
      </c>
      <c r="C354" s="169" t="s">
        <v>1416</v>
      </c>
      <c r="D354" s="169" t="s">
        <v>132</v>
      </c>
      <c r="E354" s="169" t="s">
        <v>540</v>
      </c>
      <c r="F354" s="169" t="s">
        <v>259</v>
      </c>
      <c r="G354" s="169" t="s">
        <v>1541</v>
      </c>
      <c r="H354" s="169" t="s">
        <v>137</v>
      </c>
    </row>
    <row r="355" spans="1:8" ht="357" x14ac:dyDescent="0.2">
      <c r="A355" s="169" t="s">
        <v>186</v>
      </c>
      <c r="B355" s="169" t="s">
        <v>1380</v>
      </c>
      <c r="C355" s="169" t="s">
        <v>1417</v>
      </c>
      <c r="D355" s="169" t="s">
        <v>132</v>
      </c>
      <c r="E355" s="169" t="s">
        <v>540</v>
      </c>
      <c r="F355" s="169" t="s">
        <v>259</v>
      </c>
      <c r="G355" s="169" t="s">
        <v>1541</v>
      </c>
      <c r="H355" s="169" t="s">
        <v>137</v>
      </c>
    </row>
    <row r="356" spans="1:8" ht="204" x14ac:dyDescent="0.2">
      <c r="A356" s="169" t="s">
        <v>186</v>
      </c>
      <c r="B356" s="169" t="s">
        <v>1380</v>
      </c>
      <c r="C356" s="169" t="s">
        <v>1418</v>
      </c>
      <c r="D356" s="169" t="s">
        <v>132</v>
      </c>
      <c r="E356" s="169" t="s">
        <v>540</v>
      </c>
      <c r="F356" s="169" t="s">
        <v>259</v>
      </c>
      <c r="G356" s="169" t="s">
        <v>1541</v>
      </c>
      <c r="H356" s="169" t="s">
        <v>137</v>
      </c>
    </row>
    <row r="357" spans="1:8" ht="293.25" x14ac:dyDescent="0.2">
      <c r="A357" s="169" t="s">
        <v>186</v>
      </c>
      <c r="B357" s="169" t="s">
        <v>1380</v>
      </c>
      <c r="C357" s="169" t="s">
        <v>1419</v>
      </c>
      <c r="D357" s="169" t="s">
        <v>132</v>
      </c>
      <c r="E357" s="169" t="s">
        <v>540</v>
      </c>
      <c r="F357" s="169" t="s">
        <v>259</v>
      </c>
      <c r="G357" s="169" t="s">
        <v>1541</v>
      </c>
      <c r="H357" s="169" t="s">
        <v>137</v>
      </c>
    </row>
    <row r="358" spans="1:8" ht="267.75" x14ac:dyDescent="0.2">
      <c r="A358" s="169" t="s">
        <v>186</v>
      </c>
      <c r="B358" s="169" t="s">
        <v>1380</v>
      </c>
      <c r="C358" s="169" t="s">
        <v>1420</v>
      </c>
      <c r="D358" s="169" t="s">
        <v>132</v>
      </c>
      <c r="E358" s="169" t="s">
        <v>540</v>
      </c>
      <c r="F358" s="169" t="s">
        <v>259</v>
      </c>
      <c r="G358" s="169" t="s">
        <v>1541</v>
      </c>
      <c r="H358" s="169" t="s">
        <v>137</v>
      </c>
    </row>
    <row r="359" spans="1:8" ht="409.5" x14ac:dyDescent="0.2">
      <c r="A359" s="169" t="s">
        <v>186</v>
      </c>
      <c r="B359" s="169" t="s">
        <v>1380</v>
      </c>
      <c r="C359" s="169" t="s">
        <v>1421</v>
      </c>
      <c r="D359" s="169" t="s">
        <v>132</v>
      </c>
      <c r="E359" s="169" t="s">
        <v>540</v>
      </c>
      <c r="F359" s="169" t="s">
        <v>259</v>
      </c>
      <c r="G359" s="169" t="s">
        <v>1541</v>
      </c>
      <c r="H359" s="169" t="s">
        <v>137</v>
      </c>
    </row>
    <row r="360" spans="1:8" ht="204" x14ac:dyDescent="0.2">
      <c r="A360" s="169" t="s">
        <v>186</v>
      </c>
      <c r="B360" s="169" t="s">
        <v>1380</v>
      </c>
      <c r="C360" s="169" t="s">
        <v>1422</v>
      </c>
      <c r="D360" s="169" t="s">
        <v>132</v>
      </c>
      <c r="E360" s="169" t="s">
        <v>540</v>
      </c>
      <c r="F360" s="169" t="s">
        <v>259</v>
      </c>
      <c r="G360" s="169" t="s">
        <v>1541</v>
      </c>
      <c r="H360" s="169" t="s">
        <v>137</v>
      </c>
    </row>
    <row r="361" spans="1:8" ht="357" x14ac:dyDescent="0.2">
      <c r="A361" s="169" t="s">
        <v>186</v>
      </c>
      <c r="B361" s="169" t="s">
        <v>1380</v>
      </c>
      <c r="C361" s="169" t="s">
        <v>1423</v>
      </c>
      <c r="D361" s="169" t="s">
        <v>132</v>
      </c>
      <c r="E361" s="169" t="s">
        <v>540</v>
      </c>
      <c r="F361" s="169" t="s">
        <v>259</v>
      </c>
      <c r="G361" s="169" t="s">
        <v>1541</v>
      </c>
      <c r="H361" s="169" t="s">
        <v>137</v>
      </c>
    </row>
    <row r="362" spans="1:8" ht="267.75" x14ac:dyDescent="0.2">
      <c r="A362" s="169" t="s">
        <v>186</v>
      </c>
      <c r="B362" s="169" t="s">
        <v>1380</v>
      </c>
      <c r="C362" s="169" t="s">
        <v>1424</v>
      </c>
      <c r="D362" s="169" t="s">
        <v>132</v>
      </c>
      <c r="E362" s="169" t="s">
        <v>540</v>
      </c>
      <c r="F362" s="169" t="s">
        <v>259</v>
      </c>
      <c r="G362" s="169" t="s">
        <v>1541</v>
      </c>
      <c r="H362" s="169" t="s">
        <v>137</v>
      </c>
    </row>
    <row r="363" spans="1:8" ht="409.5" x14ac:dyDescent="0.2">
      <c r="A363" s="169" t="s">
        <v>186</v>
      </c>
      <c r="B363" s="169" t="s">
        <v>1380</v>
      </c>
      <c r="C363" s="169" t="s">
        <v>1425</v>
      </c>
      <c r="D363" s="169" t="s">
        <v>132</v>
      </c>
      <c r="E363" s="169" t="s">
        <v>540</v>
      </c>
      <c r="F363" s="169" t="s">
        <v>259</v>
      </c>
      <c r="G363" s="169" t="s">
        <v>1541</v>
      </c>
      <c r="H363" s="169" t="s">
        <v>137</v>
      </c>
    </row>
    <row r="364" spans="1:8" ht="357" x14ac:dyDescent="0.2">
      <c r="A364" s="169" t="s">
        <v>186</v>
      </c>
      <c r="B364" s="169" t="s">
        <v>1380</v>
      </c>
      <c r="C364" s="169" t="s">
        <v>1426</v>
      </c>
      <c r="D364" s="169" t="s">
        <v>132</v>
      </c>
      <c r="E364" s="169" t="s">
        <v>540</v>
      </c>
      <c r="F364" s="169" t="s">
        <v>259</v>
      </c>
      <c r="G364" s="169" t="s">
        <v>1541</v>
      </c>
      <c r="H364" s="169" t="s">
        <v>137</v>
      </c>
    </row>
    <row r="365" spans="1:8" ht="255" x14ac:dyDescent="0.2">
      <c r="A365" s="169" t="s">
        <v>186</v>
      </c>
      <c r="B365" s="169" t="s">
        <v>1380</v>
      </c>
      <c r="C365" s="169" t="s">
        <v>1427</v>
      </c>
      <c r="D365" s="169" t="s">
        <v>132</v>
      </c>
      <c r="E365" s="169" t="s">
        <v>540</v>
      </c>
      <c r="F365" s="169" t="s">
        <v>259</v>
      </c>
      <c r="G365" s="169" t="s">
        <v>1541</v>
      </c>
      <c r="H365" s="169" t="s">
        <v>137</v>
      </c>
    </row>
    <row r="366" spans="1:8" ht="331.5" x14ac:dyDescent="0.2">
      <c r="A366" s="169" t="s">
        <v>186</v>
      </c>
      <c r="B366" s="169" t="s">
        <v>1380</v>
      </c>
      <c r="C366" s="169" t="s">
        <v>1428</v>
      </c>
      <c r="D366" s="169" t="s">
        <v>132</v>
      </c>
      <c r="E366" s="169" t="s">
        <v>540</v>
      </c>
      <c r="F366" s="169" t="s">
        <v>259</v>
      </c>
      <c r="G366" s="169" t="s">
        <v>1541</v>
      </c>
      <c r="H366" s="169" t="s">
        <v>137</v>
      </c>
    </row>
    <row r="367" spans="1:8" ht="242.25" x14ac:dyDescent="0.2">
      <c r="A367" s="169" t="s">
        <v>186</v>
      </c>
      <c r="B367" s="169" t="s">
        <v>1380</v>
      </c>
      <c r="C367" s="169" t="s">
        <v>1429</v>
      </c>
      <c r="D367" s="169" t="s">
        <v>132</v>
      </c>
      <c r="E367" s="169" t="s">
        <v>540</v>
      </c>
      <c r="F367" s="169" t="s">
        <v>259</v>
      </c>
      <c r="G367" s="169" t="s">
        <v>1541</v>
      </c>
      <c r="H367" s="169" t="s">
        <v>137</v>
      </c>
    </row>
    <row r="368" spans="1:8" ht="165.75" x14ac:dyDescent="0.2">
      <c r="A368" s="169" t="s">
        <v>186</v>
      </c>
      <c r="B368" s="169" t="s">
        <v>1380</v>
      </c>
      <c r="C368" s="169" t="s">
        <v>1430</v>
      </c>
      <c r="D368" s="169" t="s">
        <v>132</v>
      </c>
      <c r="E368" s="169" t="s">
        <v>540</v>
      </c>
      <c r="F368" s="169" t="s">
        <v>259</v>
      </c>
      <c r="G368" s="169" t="s">
        <v>1541</v>
      </c>
      <c r="H368" s="169" t="s">
        <v>137</v>
      </c>
    </row>
    <row r="369" spans="1:8" ht="178.5" x14ac:dyDescent="0.2">
      <c r="A369" s="169" t="s">
        <v>186</v>
      </c>
      <c r="B369" s="169" t="s">
        <v>1380</v>
      </c>
      <c r="C369" s="169" t="s">
        <v>1431</v>
      </c>
      <c r="D369" s="169" t="s">
        <v>132</v>
      </c>
      <c r="E369" s="169" t="s">
        <v>540</v>
      </c>
      <c r="F369" s="169" t="s">
        <v>259</v>
      </c>
      <c r="G369" s="169" t="s">
        <v>1541</v>
      </c>
      <c r="H369" s="169" t="s">
        <v>137</v>
      </c>
    </row>
    <row r="370" spans="1:8" ht="165.75" x14ac:dyDescent="0.2">
      <c r="A370" s="169" t="s">
        <v>186</v>
      </c>
      <c r="B370" s="169" t="s">
        <v>1380</v>
      </c>
      <c r="C370" s="169" t="s">
        <v>1432</v>
      </c>
      <c r="D370" s="169" t="s">
        <v>132</v>
      </c>
      <c r="E370" s="169" t="s">
        <v>540</v>
      </c>
      <c r="F370" s="169" t="s">
        <v>259</v>
      </c>
      <c r="G370" s="169" t="s">
        <v>1541</v>
      </c>
      <c r="H370" s="169" t="s">
        <v>137</v>
      </c>
    </row>
    <row r="371" spans="1:8" ht="191.25" x14ac:dyDescent="0.2">
      <c r="A371" s="169" t="s">
        <v>186</v>
      </c>
      <c r="B371" s="169" t="s">
        <v>1380</v>
      </c>
      <c r="C371" s="169" t="s">
        <v>1433</v>
      </c>
      <c r="D371" s="169" t="s">
        <v>132</v>
      </c>
      <c r="E371" s="169" t="s">
        <v>540</v>
      </c>
      <c r="F371" s="169" t="s">
        <v>259</v>
      </c>
      <c r="G371" s="169" t="s">
        <v>1541</v>
      </c>
      <c r="H371" s="169" t="s">
        <v>137</v>
      </c>
    </row>
    <row r="372" spans="1:8" ht="191.25" x14ac:dyDescent="0.2">
      <c r="A372" s="169" t="s">
        <v>186</v>
      </c>
      <c r="B372" s="169" t="s">
        <v>1380</v>
      </c>
      <c r="C372" s="169" t="s">
        <v>1434</v>
      </c>
      <c r="D372" s="169" t="s">
        <v>132</v>
      </c>
      <c r="E372" s="169" t="s">
        <v>540</v>
      </c>
      <c r="F372" s="169" t="s">
        <v>259</v>
      </c>
      <c r="G372" s="169" t="s">
        <v>1541</v>
      </c>
      <c r="H372" s="169" t="s">
        <v>137</v>
      </c>
    </row>
    <row r="373" spans="1:8" ht="178.5" x14ac:dyDescent="0.2">
      <c r="A373" s="169" t="s">
        <v>186</v>
      </c>
      <c r="B373" s="169" t="s">
        <v>1380</v>
      </c>
      <c r="C373" s="169" t="s">
        <v>1435</v>
      </c>
      <c r="D373" s="169" t="s">
        <v>132</v>
      </c>
      <c r="E373" s="169" t="s">
        <v>540</v>
      </c>
      <c r="F373" s="169" t="s">
        <v>259</v>
      </c>
      <c r="G373" s="169" t="s">
        <v>1541</v>
      </c>
      <c r="H373" s="169" t="s">
        <v>137</v>
      </c>
    </row>
    <row r="374" spans="1:8" ht="191.25" x14ac:dyDescent="0.2">
      <c r="A374" s="169" t="s">
        <v>186</v>
      </c>
      <c r="B374" s="169" t="s">
        <v>1380</v>
      </c>
      <c r="C374" s="169" t="s">
        <v>1436</v>
      </c>
      <c r="D374" s="169" t="s">
        <v>132</v>
      </c>
      <c r="E374" s="169" t="s">
        <v>540</v>
      </c>
      <c r="F374" s="169" t="s">
        <v>259</v>
      </c>
      <c r="G374" s="169" t="s">
        <v>1541</v>
      </c>
      <c r="H374" s="169" t="s">
        <v>137</v>
      </c>
    </row>
    <row r="375" spans="1:8" ht="178.5" x14ac:dyDescent="0.2">
      <c r="A375" s="169" t="s">
        <v>186</v>
      </c>
      <c r="B375" s="169" t="s">
        <v>1380</v>
      </c>
      <c r="C375" s="169" t="s">
        <v>1437</v>
      </c>
      <c r="D375" s="169" t="s">
        <v>132</v>
      </c>
      <c r="E375" s="169" t="s">
        <v>540</v>
      </c>
      <c r="F375" s="169" t="s">
        <v>259</v>
      </c>
      <c r="G375" s="169" t="s">
        <v>1541</v>
      </c>
      <c r="H375" s="169" t="s">
        <v>137</v>
      </c>
    </row>
    <row r="376" spans="1:8" ht="229.5" x14ac:dyDescent="0.2">
      <c r="A376" s="169" t="s">
        <v>186</v>
      </c>
      <c r="B376" s="169" t="s">
        <v>1380</v>
      </c>
      <c r="C376" s="169" t="s">
        <v>1438</v>
      </c>
      <c r="D376" s="169" t="s">
        <v>132</v>
      </c>
      <c r="E376" s="169" t="s">
        <v>540</v>
      </c>
      <c r="F376" s="169" t="s">
        <v>259</v>
      </c>
      <c r="G376" s="169" t="s">
        <v>1541</v>
      </c>
      <c r="H376" s="169" t="s">
        <v>137</v>
      </c>
    </row>
    <row r="377" spans="1:8" ht="229.5" x14ac:dyDescent="0.2">
      <c r="A377" s="169" t="s">
        <v>186</v>
      </c>
      <c r="B377" s="169" t="s">
        <v>1380</v>
      </c>
      <c r="C377" s="169" t="s">
        <v>1439</v>
      </c>
      <c r="D377" s="169" t="s">
        <v>132</v>
      </c>
      <c r="E377" s="169" t="s">
        <v>540</v>
      </c>
      <c r="F377" s="169" t="s">
        <v>259</v>
      </c>
      <c r="G377" s="169" t="s">
        <v>1541</v>
      </c>
      <c r="H377" s="169" t="s">
        <v>137</v>
      </c>
    </row>
    <row r="378" spans="1:8" ht="331.5" x14ac:dyDescent="0.2">
      <c r="A378" s="169" t="s">
        <v>186</v>
      </c>
      <c r="B378" s="169" t="s">
        <v>1380</v>
      </c>
      <c r="C378" s="169" t="s">
        <v>1440</v>
      </c>
      <c r="D378" s="169" t="s">
        <v>132</v>
      </c>
      <c r="E378" s="169" t="s">
        <v>540</v>
      </c>
      <c r="F378" s="169" t="s">
        <v>259</v>
      </c>
      <c r="G378" s="169" t="s">
        <v>1541</v>
      </c>
      <c r="H378" s="169" t="s">
        <v>137</v>
      </c>
    </row>
    <row r="379" spans="1:8" ht="229.5" x14ac:dyDescent="0.2">
      <c r="A379" s="169" t="s">
        <v>186</v>
      </c>
      <c r="B379" s="169" t="s">
        <v>1380</v>
      </c>
      <c r="C379" s="169" t="s">
        <v>1441</v>
      </c>
      <c r="D379" s="169" t="s">
        <v>132</v>
      </c>
      <c r="E379" s="169" t="s">
        <v>540</v>
      </c>
      <c r="F379" s="169" t="s">
        <v>259</v>
      </c>
      <c r="G379" s="169" t="s">
        <v>1541</v>
      </c>
      <c r="H379" s="169" t="s">
        <v>137</v>
      </c>
    </row>
    <row r="380" spans="1:8" ht="165.75" x14ac:dyDescent="0.2">
      <c r="A380" s="169" t="s">
        <v>186</v>
      </c>
      <c r="B380" s="169" t="s">
        <v>1380</v>
      </c>
      <c r="C380" s="169" t="s">
        <v>1442</v>
      </c>
      <c r="D380" s="169" t="s">
        <v>132</v>
      </c>
      <c r="E380" s="169" t="s">
        <v>540</v>
      </c>
      <c r="F380" s="169" t="s">
        <v>259</v>
      </c>
      <c r="G380" s="169" t="s">
        <v>1541</v>
      </c>
      <c r="H380" s="169" t="s">
        <v>137</v>
      </c>
    </row>
    <row r="381" spans="1:8" ht="153" x14ac:dyDescent="0.2">
      <c r="A381" s="169" t="s">
        <v>186</v>
      </c>
      <c r="B381" s="169" t="s">
        <v>1380</v>
      </c>
      <c r="C381" s="169" t="s">
        <v>1443</v>
      </c>
      <c r="D381" s="169" t="s">
        <v>132</v>
      </c>
      <c r="E381" s="169" t="s">
        <v>540</v>
      </c>
      <c r="F381" s="169" t="s">
        <v>259</v>
      </c>
      <c r="G381" s="169" t="s">
        <v>1541</v>
      </c>
      <c r="H381" s="169" t="s">
        <v>137</v>
      </c>
    </row>
    <row r="382" spans="1:8" ht="178.5" x14ac:dyDescent="0.2">
      <c r="A382" s="169" t="s">
        <v>186</v>
      </c>
      <c r="B382" s="169" t="s">
        <v>1380</v>
      </c>
      <c r="C382" s="169" t="s">
        <v>1444</v>
      </c>
      <c r="D382" s="169" t="s">
        <v>132</v>
      </c>
      <c r="E382" s="169" t="s">
        <v>540</v>
      </c>
      <c r="F382" s="169" t="s">
        <v>259</v>
      </c>
      <c r="G382" s="169" t="s">
        <v>1541</v>
      </c>
      <c r="H382" s="169" t="s">
        <v>137</v>
      </c>
    </row>
    <row r="383" spans="1:8" ht="216.75" x14ac:dyDescent="0.2">
      <c r="A383" s="169" t="s">
        <v>186</v>
      </c>
      <c r="B383" s="169" t="s">
        <v>1380</v>
      </c>
      <c r="C383" s="169" t="s">
        <v>1445</v>
      </c>
      <c r="D383" s="169" t="s">
        <v>132</v>
      </c>
      <c r="E383" s="169" t="s">
        <v>540</v>
      </c>
      <c r="F383" s="169" t="s">
        <v>259</v>
      </c>
      <c r="G383" s="169" t="s">
        <v>1541</v>
      </c>
      <c r="H383" s="169" t="s">
        <v>137</v>
      </c>
    </row>
    <row r="384" spans="1:8" ht="267.75" x14ac:dyDescent="0.2">
      <c r="A384" s="169" t="s">
        <v>186</v>
      </c>
      <c r="B384" s="169" t="s">
        <v>1380</v>
      </c>
      <c r="C384" s="169" t="s">
        <v>1446</v>
      </c>
      <c r="D384" s="169" t="s">
        <v>132</v>
      </c>
      <c r="E384" s="169" t="s">
        <v>540</v>
      </c>
      <c r="F384" s="169" t="s">
        <v>259</v>
      </c>
      <c r="G384" s="169" t="s">
        <v>1541</v>
      </c>
      <c r="H384" s="169" t="s">
        <v>137</v>
      </c>
    </row>
    <row r="385" spans="1:8" ht="242.25" x14ac:dyDescent="0.2">
      <c r="A385" s="169" t="s">
        <v>186</v>
      </c>
      <c r="B385" s="169" t="s">
        <v>1380</v>
      </c>
      <c r="C385" s="169" t="s">
        <v>1447</v>
      </c>
      <c r="D385" s="169" t="s">
        <v>132</v>
      </c>
      <c r="E385" s="169" t="s">
        <v>540</v>
      </c>
      <c r="F385" s="169" t="s">
        <v>259</v>
      </c>
      <c r="G385" s="169" t="s">
        <v>1541</v>
      </c>
      <c r="H385" s="169" t="s">
        <v>137</v>
      </c>
    </row>
    <row r="386" spans="1:8" ht="229.5" x14ac:dyDescent="0.2">
      <c r="A386" s="169" t="s">
        <v>186</v>
      </c>
      <c r="B386" s="169" t="s">
        <v>1380</v>
      </c>
      <c r="C386" s="169" t="s">
        <v>1448</v>
      </c>
      <c r="D386" s="169" t="s">
        <v>132</v>
      </c>
      <c r="E386" s="169" t="s">
        <v>540</v>
      </c>
      <c r="F386" s="169" t="s">
        <v>259</v>
      </c>
      <c r="G386" s="169" t="s">
        <v>1541</v>
      </c>
      <c r="H386" s="169" t="s">
        <v>137</v>
      </c>
    </row>
    <row r="387" spans="1:8" ht="153" x14ac:dyDescent="0.2">
      <c r="A387" s="169" t="s">
        <v>186</v>
      </c>
      <c r="B387" s="169" t="s">
        <v>1380</v>
      </c>
      <c r="C387" s="169" t="s">
        <v>1449</v>
      </c>
      <c r="D387" s="169" t="s">
        <v>132</v>
      </c>
      <c r="E387" s="169" t="s">
        <v>540</v>
      </c>
      <c r="F387" s="169" t="s">
        <v>259</v>
      </c>
      <c r="G387" s="169" t="s">
        <v>1541</v>
      </c>
      <c r="H387" s="169" t="s">
        <v>137</v>
      </c>
    </row>
    <row r="388" spans="1:8" ht="63.75" x14ac:dyDescent="0.2">
      <c r="A388" s="169" t="s">
        <v>186</v>
      </c>
      <c r="B388" s="169" t="s">
        <v>1380</v>
      </c>
      <c r="C388" s="169" t="s">
        <v>1450</v>
      </c>
      <c r="D388" s="169" t="s">
        <v>132</v>
      </c>
      <c r="E388" s="169" t="s">
        <v>540</v>
      </c>
      <c r="F388" s="169" t="s">
        <v>259</v>
      </c>
      <c r="G388" s="169" t="s">
        <v>1541</v>
      </c>
      <c r="H388" s="169" t="s">
        <v>137</v>
      </c>
    </row>
    <row r="389" spans="1:8" ht="114.75" x14ac:dyDescent="0.2">
      <c r="A389" s="169" t="s">
        <v>186</v>
      </c>
      <c r="B389" s="169" t="s">
        <v>1380</v>
      </c>
      <c r="C389" s="169" t="s">
        <v>1451</v>
      </c>
      <c r="D389" s="169" t="s">
        <v>132</v>
      </c>
      <c r="E389" s="169" t="s">
        <v>540</v>
      </c>
      <c r="F389" s="169" t="s">
        <v>259</v>
      </c>
      <c r="G389" s="169" t="s">
        <v>1541</v>
      </c>
      <c r="H389" s="169" t="s">
        <v>137</v>
      </c>
    </row>
    <row r="390" spans="1:8" ht="114.75" x14ac:dyDescent="0.2">
      <c r="A390" s="169" t="s">
        <v>186</v>
      </c>
      <c r="B390" s="169" t="s">
        <v>1380</v>
      </c>
      <c r="C390" s="169" t="s">
        <v>1452</v>
      </c>
      <c r="D390" s="169" t="s">
        <v>132</v>
      </c>
      <c r="E390" s="169" t="s">
        <v>540</v>
      </c>
      <c r="F390" s="169" t="s">
        <v>259</v>
      </c>
      <c r="G390" s="169" t="s">
        <v>1541</v>
      </c>
      <c r="H390" s="169" t="s">
        <v>137</v>
      </c>
    </row>
    <row r="391" spans="1:8" ht="165.75" x14ac:dyDescent="0.2">
      <c r="A391" s="169" t="s">
        <v>186</v>
      </c>
      <c r="B391" s="169" t="s">
        <v>1380</v>
      </c>
      <c r="C391" s="169" t="s">
        <v>1453</v>
      </c>
      <c r="D391" s="169" t="s">
        <v>132</v>
      </c>
      <c r="E391" s="169" t="s">
        <v>540</v>
      </c>
      <c r="F391" s="169" t="s">
        <v>259</v>
      </c>
      <c r="G391" s="169" t="s">
        <v>1541</v>
      </c>
      <c r="H391" s="169" t="s">
        <v>137</v>
      </c>
    </row>
    <row r="392" spans="1:8" ht="140.25" x14ac:dyDescent="0.2">
      <c r="A392" s="169" t="s">
        <v>186</v>
      </c>
      <c r="B392" s="169" t="s">
        <v>1380</v>
      </c>
      <c r="C392" s="169" t="s">
        <v>1454</v>
      </c>
      <c r="D392" s="169" t="s">
        <v>132</v>
      </c>
      <c r="E392" s="169" t="s">
        <v>540</v>
      </c>
      <c r="F392" s="169" t="s">
        <v>259</v>
      </c>
      <c r="G392" s="169" t="s">
        <v>1541</v>
      </c>
      <c r="H392" s="169" t="s">
        <v>137</v>
      </c>
    </row>
    <row r="393" spans="1:8" ht="216.75" x14ac:dyDescent="0.2">
      <c r="A393" s="169" t="s">
        <v>186</v>
      </c>
      <c r="B393" s="169" t="s">
        <v>1380</v>
      </c>
      <c r="C393" s="169" t="s">
        <v>1455</v>
      </c>
      <c r="D393" s="169" t="s">
        <v>132</v>
      </c>
      <c r="E393" s="169" t="s">
        <v>540</v>
      </c>
      <c r="F393" s="169" t="s">
        <v>259</v>
      </c>
      <c r="G393" s="169" t="s">
        <v>1541</v>
      </c>
      <c r="H393" s="169" t="s">
        <v>137</v>
      </c>
    </row>
    <row r="394" spans="1:8" ht="51" x14ac:dyDescent="0.2">
      <c r="A394" s="169" t="s">
        <v>186</v>
      </c>
      <c r="B394" s="169" t="s">
        <v>1456</v>
      </c>
      <c r="C394" s="169" t="s">
        <v>1457</v>
      </c>
      <c r="D394" s="169" t="s">
        <v>132</v>
      </c>
      <c r="E394" s="169" t="s">
        <v>540</v>
      </c>
      <c r="F394" s="169" t="s">
        <v>135</v>
      </c>
      <c r="G394" s="169" t="s">
        <v>1541</v>
      </c>
      <c r="H394" s="169" t="s">
        <v>137</v>
      </c>
    </row>
    <row r="395" spans="1:8" ht="51" x14ac:dyDescent="0.2">
      <c r="A395" s="169" t="s">
        <v>186</v>
      </c>
      <c r="B395" s="169" t="s">
        <v>832</v>
      </c>
      <c r="C395" s="169" t="s">
        <v>1458</v>
      </c>
      <c r="D395" s="169" t="s">
        <v>132</v>
      </c>
      <c r="E395" s="169" t="s">
        <v>540</v>
      </c>
      <c r="F395" s="169" t="s">
        <v>1542</v>
      </c>
      <c r="G395" s="169" t="s">
        <v>1541</v>
      </c>
      <c r="H395" s="169" t="s">
        <v>836</v>
      </c>
    </row>
    <row r="396" spans="1:8" ht="76.5" x14ac:dyDescent="0.2">
      <c r="A396" s="169" t="s">
        <v>186</v>
      </c>
      <c r="B396" s="169" t="s">
        <v>1459</v>
      </c>
      <c r="C396" s="169" t="s">
        <v>1460</v>
      </c>
      <c r="D396" s="169" t="s">
        <v>132</v>
      </c>
      <c r="E396" s="169" t="s">
        <v>540</v>
      </c>
      <c r="F396" s="169" t="s">
        <v>259</v>
      </c>
      <c r="G396" s="169" t="s">
        <v>1541</v>
      </c>
      <c r="H396" s="169" t="s">
        <v>137</v>
      </c>
    </row>
    <row r="397" spans="1:8" ht="89.25" x14ac:dyDescent="0.2">
      <c r="A397" s="169" t="s">
        <v>186</v>
      </c>
      <c r="B397" s="169" t="s">
        <v>1461</v>
      </c>
      <c r="C397" s="169" t="s">
        <v>1462</v>
      </c>
      <c r="D397" s="169" t="s">
        <v>132</v>
      </c>
      <c r="E397" s="169" t="s">
        <v>540</v>
      </c>
      <c r="F397" s="169" t="s">
        <v>1543</v>
      </c>
      <c r="G397" s="169" t="s">
        <v>1541</v>
      </c>
      <c r="H397" s="169" t="s">
        <v>137</v>
      </c>
    </row>
    <row r="398" spans="1:8" ht="51" x14ac:dyDescent="0.2">
      <c r="A398" s="169" t="s">
        <v>186</v>
      </c>
      <c r="B398" s="169" t="s">
        <v>889</v>
      </c>
      <c r="C398" s="169" t="s">
        <v>1463</v>
      </c>
      <c r="D398" s="169" t="s">
        <v>132</v>
      </c>
      <c r="E398" s="169" t="s">
        <v>540</v>
      </c>
      <c r="F398" s="169" t="s">
        <v>259</v>
      </c>
      <c r="G398" s="169" t="s">
        <v>1541</v>
      </c>
      <c r="H398" s="169" t="s">
        <v>137</v>
      </c>
    </row>
    <row r="399" spans="1:8" ht="63.75" x14ac:dyDescent="0.2">
      <c r="A399" s="169" t="s">
        <v>186</v>
      </c>
      <c r="B399" s="169" t="s">
        <v>889</v>
      </c>
      <c r="C399" s="169" t="s">
        <v>1464</v>
      </c>
      <c r="D399" s="169" t="s">
        <v>132</v>
      </c>
      <c r="E399" s="169" t="s">
        <v>540</v>
      </c>
      <c r="F399" s="169" t="s">
        <v>259</v>
      </c>
      <c r="G399" s="169" t="s">
        <v>1541</v>
      </c>
      <c r="H399" s="169" t="s">
        <v>137</v>
      </c>
    </row>
    <row r="400" spans="1:8" ht="51" x14ac:dyDescent="0.2">
      <c r="A400" s="169" t="s">
        <v>186</v>
      </c>
      <c r="B400" s="169" t="s">
        <v>889</v>
      </c>
      <c r="C400" s="169" t="s">
        <v>1465</v>
      </c>
      <c r="D400" s="169" t="s">
        <v>132</v>
      </c>
      <c r="E400" s="169" t="s">
        <v>540</v>
      </c>
      <c r="F400" s="169" t="s">
        <v>259</v>
      </c>
      <c r="G400" s="169" t="s">
        <v>1541</v>
      </c>
      <c r="H400" s="169" t="s">
        <v>137</v>
      </c>
    </row>
    <row r="401" spans="1:8" ht="63.75" x14ac:dyDescent="0.2">
      <c r="A401" s="169" t="s">
        <v>186</v>
      </c>
      <c r="B401" s="169" t="s">
        <v>889</v>
      </c>
      <c r="C401" s="169" t="s">
        <v>1466</v>
      </c>
      <c r="D401" s="169" t="s">
        <v>132</v>
      </c>
      <c r="E401" s="169" t="s">
        <v>540</v>
      </c>
      <c r="F401" s="169" t="s">
        <v>259</v>
      </c>
      <c r="G401" s="169" t="s">
        <v>1541</v>
      </c>
      <c r="H401" s="169" t="s">
        <v>137</v>
      </c>
    </row>
    <row r="402" spans="1:8" ht="51" x14ac:dyDescent="0.2">
      <c r="A402" s="169" t="s">
        <v>186</v>
      </c>
      <c r="B402" s="169" t="s">
        <v>889</v>
      </c>
      <c r="C402" s="169" t="s">
        <v>1467</v>
      </c>
      <c r="D402" s="169" t="s">
        <v>132</v>
      </c>
      <c r="E402" s="169" t="s">
        <v>540</v>
      </c>
      <c r="F402" s="169" t="s">
        <v>259</v>
      </c>
      <c r="G402" s="169" t="s">
        <v>1541</v>
      </c>
      <c r="H402" s="169" t="s">
        <v>137</v>
      </c>
    </row>
    <row r="403" spans="1:8" ht="51" x14ac:dyDescent="0.2">
      <c r="A403" s="169" t="s">
        <v>186</v>
      </c>
      <c r="B403" s="169" t="s">
        <v>889</v>
      </c>
      <c r="C403" s="169" t="s">
        <v>1468</v>
      </c>
      <c r="D403" s="169" t="s">
        <v>132</v>
      </c>
      <c r="E403" s="169" t="s">
        <v>540</v>
      </c>
      <c r="F403" s="169" t="s">
        <v>259</v>
      </c>
      <c r="G403" s="169" t="s">
        <v>1541</v>
      </c>
      <c r="H403" s="169" t="s">
        <v>137</v>
      </c>
    </row>
    <row r="404" spans="1:8" ht="51" x14ac:dyDescent="0.2">
      <c r="A404" s="169" t="s">
        <v>186</v>
      </c>
      <c r="B404" s="169" t="s">
        <v>889</v>
      </c>
      <c r="C404" s="169" t="s">
        <v>1469</v>
      </c>
      <c r="D404" s="169" t="s">
        <v>132</v>
      </c>
      <c r="E404" s="169" t="s">
        <v>540</v>
      </c>
      <c r="F404" s="169" t="s">
        <v>259</v>
      </c>
      <c r="G404" s="169" t="s">
        <v>1541</v>
      </c>
      <c r="H404" s="169" t="s">
        <v>137</v>
      </c>
    </row>
    <row r="405" spans="1:8" ht="51" x14ac:dyDescent="0.2">
      <c r="A405" s="169" t="s">
        <v>186</v>
      </c>
      <c r="B405" s="169" t="s">
        <v>889</v>
      </c>
      <c r="C405" s="169" t="s">
        <v>1470</v>
      </c>
      <c r="D405" s="169" t="s">
        <v>132</v>
      </c>
      <c r="E405" s="169" t="s">
        <v>540</v>
      </c>
      <c r="F405" s="169" t="s">
        <v>259</v>
      </c>
      <c r="G405" s="169" t="s">
        <v>1541</v>
      </c>
      <c r="H405" s="169" t="s">
        <v>137</v>
      </c>
    </row>
    <row r="406" spans="1:8" ht="63.75" x14ac:dyDescent="0.2">
      <c r="A406" s="169" t="s">
        <v>186</v>
      </c>
      <c r="B406" s="169" t="s">
        <v>889</v>
      </c>
      <c r="C406" s="169" t="s">
        <v>1471</v>
      </c>
      <c r="D406" s="169" t="s">
        <v>132</v>
      </c>
      <c r="E406" s="169" t="s">
        <v>540</v>
      </c>
      <c r="F406" s="169" t="s">
        <v>259</v>
      </c>
      <c r="G406" s="169" t="s">
        <v>1541</v>
      </c>
      <c r="H406" s="169" t="s">
        <v>137</v>
      </c>
    </row>
    <row r="407" spans="1:8" ht="63.75" x14ac:dyDescent="0.2">
      <c r="A407" s="169" t="s">
        <v>186</v>
      </c>
      <c r="B407" s="169" t="s">
        <v>889</v>
      </c>
      <c r="C407" s="169" t="s">
        <v>1472</v>
      </c>
      <c r="D407" s="169" t="s">
        <v>132</v>
      </c>
      <c r="E407" s="169" t="s">
        <v>540</v>
      </c>
      <c r="F407" s="169" t="s">
        <v>259</v>
      </c>
      <c r="G407" s="169" t="s">
        <v>1541</v>
      </c>
      <c r="H407" s="169" t="s">
        <v>137</v>
      </c>
    </row>
    <row r="408" spans="1:8" ht="51" x14ac:dyDescent="0.2">
      <c r="A408" s="169" t="s">
        <v>186</v>
      </c>
      <c r="B408" s="169" t="s">
        <v>889</v>
      </c>
      <c r="C408" s="169" t="s">
        <v>1473</v>
      </c>
      <c r="D408" s="169" t="s">
        <v>132</v>
      </c>
      <c r="E408" s="169" t="s">
        <v>540</v>
      </c>
      <c r="F408" s="169" t="s">
        <v>259</v>
      </c>
      <c r="G408" s="169" t="s">
        <v>1541</v>
      </c>
      <c r="H408" s="169" t="s">
        <v>137</v>
      </c>
    </row>
    <row r="409" spans="1:8" ht="51" x14ac:dyDescent="0.2">
      <c r="A409" s="169" t="s">
        <v>186</v>
      </c>
      <c r="B409" s="169" t="s">
        <v>889</v>
      </c>
      <c r="C409" s="169" t="s">
        <v>1474</v>
      </c>
      <c r="D409" s="169" t="s">
        <v>132</v>
      </c>
      <c r="E409" s="169" t="s">
        <v>540</v>
      </c>
      <c r="F409" s="169" t="s">
        <v>259</v>
      </c>
      <c r="G409" s="169" t="s">
        <v>1541</v>
      </c>
      <c r="H409" s="169" t="s">
        <v>137</v>
      </c>
    </row>
    <row r="410" spans="1:8" ht="89.25" x14ac:dyDescent="0.2">
      <c r="A410" s="169" t="s">
        <v>186</v>
      </c>
      <c r="B410" s="169" t="s">
        <v>889</v>
      </c>
      <c r="C410" s="169" t="s">
        <v>1475</v>
      </c>
      <c r="D410" s="169" t="s">
        <v>132</v>
      </c>
      <c r="E410" s="169" t="s">
        <v>540</v>
      </c>
      <c r="F410" s="169" t="s">
        <v>259</v>
      </c>
      <c r="G410" s="169" t="s">
        <v>1541</v>
      </c>
      <c r="H410" s="169" t="s">
        <v>137</v>
      </c>
    </row>
    <row r="411" spans="1:8" ht="51" x14ac:dyDescent="0.2">
      <c r="A411" s="169" t="s">
        <v>186</v>
      </c>
      <c r="B411" s="169" t="s">
        <v>889</v>
      </c>
      <c r="C411" s="169" t="s">
        <v>1476</v>
      </c>
      <c r="D411" s="169" t="s">
        <v>132</v>
      </c>
      <c r="E411" s="169" t="s">
        <v>540</v>
      </c>
      <c r="F411" s="169" t="s">
        <v>259</v>
      </c>
      <c r="G411" s="169" t="s">
        <v>1541</v>
      </c>
      <c r="H411" s="169" t="s">
        <v>137</v>
      </c>
    </row>
    <row r="412" spans="1:8" ht="51" x14ac:dyDescent="0.2">
      <c r="A412" s="169" t="s">
        <v>186</v>
      </c>
      <c r="B412" s="169" t="s">
        <v>889</v>
      </c>
      <c r="C412" s="169" t="s">
        <v>1477</v>
      </c>
      <c r="D412" s="169" t="s">
        <v>132</v>
      </c>
      <c r="E412" s="169" t="s">
        <v>540</v>
      </c>
      <c r="F412" s="169" t="s">
        <v>259</v>
      </c>
      <c r="G412" s="169" t="s">
        <v>1541</v>
      </c>
      <c r="H412" s="169" t="s">
        <v>137</v>
      </c>
    </row>
    <row r="413" spans="1:8" ht="63.75" x14ac:dyDescent="0.2">
      <c r="A413" s="169" t="s">
        <v>186</v>
      </c>
      <c r="B413" s="169" t="s">
        <v>889</v>
      </c>
      <c r="C413" s="169" t="s">
        <v>1478</v>
      </c>
      <c r="D413" s="169" t="s">
        <v>132</v>
      </c>
      <c r="E413" s="169" t="s">
        <v>540</v>
      </c>
      <c r="F413" s="169" t="s">
        <v>259</v>
      </c>
      <c r="G413" s="169" t="s">
        <v>1541</v>
      </c>
      <c r="H413" s="169" t="s">
        <v>137</v>
      </c>
    </row>
    <row r="414" spans="1:8" ht="51" x14ac:dyDescent="0.2">
      <c r="A414" s="169" t="s">
        <v>186</v>
      </c>
      <c r="B414" s="169" t="s">
        <v>889</v>
      </c>
      <c r="C414" s="169" t="s">
        <v>1479</v>
      </c>
      <c r="D414" s="169" t="s">
        <v>132</v>
      </c>
      <c r="E414" s="169" t="s">
        <v>540</v>
      </c>
      <c r="F414" s="169" t="s">
        <v>259</v>
      </c>
      <c r="G414" s="169" t="s">
        <v>1541</v>
      </c>
      <c r="H414" s="169" t="s">
        <v>137</v>
      </c>
    </row>
    <row r="415" spans="1:8" ht="63.75" x14ac:dyDescent="0.2">
      <c r="A415" s="169" t="s">
        <v>186</v>
      </c>
      <c r="B415" s="169" t="s">
        <v>889</v>
      </c>
      <c r="C415" s="169" t="s">
        <v>1480</v>
      </c>
      <c r="D415" s="169" t="s">
        <v>132</v>
      </c>
      <c r="E415" s="169" t="s">
        <v>540</v>
      </c>
      <c r="F415" s="169" t="s">
        <v>259</v>
      </c>
      <c r="G415" s="169" t="s">
        <v>1541</v>
      </c>
      <c r="H415" s="169" t="s">
        <v>137</v>
      </c>
    </row>
    <row r="416" spans="1:8" ht="51" x14ac:dyDescent="0.2">
      <c r="A416" s="169" t="s">
        <v>186</v>
      </c>
      <c r="B416" s="169" t="s">
        <v>889</v>
      </c>
      <c r="C416" s="169" t="s">
        <v>1481</v>
      </c>
      <c r="D416" s="169" t="s">
        <v>132</v>
      </c>
      <c r="E416" s="169" t="s">
        <v>540</v>
      </c>
      <c r="F416" s="169" t="s">
        <v>259</v>
      </c>
      <c r="G416" s="169" t="s">
        <v>1541</v>
      </c>
      <c r="H416" s="169" t="s">
        <v>137</v>
      </c>
    </row>
    <row r="417" spans="1:8" ht="63.75" x14ac:dyDescent="0.2">
      <c r="A417" s="169" t="s">
        <v>186</v>
      </c>
      <c r="B417" s="169" t="s">
        <v>889</v>
      </c>
      <c r="C417" s="169" t="s">
        <v>1482</v>
      </c>
      <c r="D417" s="169" t="s">
        <v>132</v>
      </c>
      <c r="E417" s="169" t="s">
        <v>540</v>
      </c>
      <c r="F417" s="169" t="s">
        <v>259</v>
      </c>
      <c r="G417" s="169" t="s">
        <v>1541</v>
      </c>
      <c r="H417" s="169" t="s">
        <v>137</v>
      </c>
    </row>
    <row r="418" spans="1:8" ht="51" x14ac:dyDescent="0.2">
      <c r="A418" s="169" t="s">
        <v>186</v>
      </c>
      <c r="B418" s="169" t="s">
        <v>889</v>
      </c>
      <c r="C418" s="169" t="s">
        <v>1483</v>
      </c>
      <c r="D418" s="169" t="s">
        <v>132</v>
      </c>
      <c r="E418" s="169" t="s">
        <v>540</v>
      </c>
      <c r="F418" s="169" t="s">
        <v>259</v>
      </c>
      <c r="G418" s="169" t="s">
        <v>1541</v>
      </c>
      <c r="H418" s="169" t="s">
        <v>137</v>
      </c>
    </row>
    <row r="419" spans="1:8" ht="51" x14ac:dyDescent="0.2">
      <c r="A419" s="169" t="s">
        <v>186</v>
      </c>
      <c r="B419" s="169" t="s">
        <v>889</v>
      </c>
      <c r="C419" s="169" t="s">
        <v>1484</v>
      </c>
      <c r="D419" s="169" t="s">
        <v>132</v>
      </c>
      <c r="E419" s="169" t="s">
        <v>540</v>
      </c>
      <c r="F419" s="169" t="s">
        <v>259</v>
      </c>
      <c r="G419" s="169" t="s">
        <v>1541</v>
      </c>
      <c r="H419" s="169" t="s">
        <v>137</v>
      </c>
    </row>
    <row r="420" spans="1:8" ht="51" x14ac:dyDescent="0.2">
      <c r="A420" s="169" t="s">
        <v>186</v>
      </c>
      <c r="B420" s="169" t="s">
        <v>889</v>
      </c>
      <c r="C420" s="169" t="s">
        <v>1485</v>
      </c>
      <c r="D420" s="169" t="s">
        <v>132</v>
      </c>
      <c r="E420" s="169" t="s">
        <v>540</v>
      </c>
      <c r="F420" s="169" t="s">
        <v>259</v>
      </c>
      <c r="G420" s="169" t="s">
        <v>1541</v>
      </c>
      <c r="H420" s="169" t="s">
        <v>137</v>
      </c>
    </row>
    <row r="421" spans="1:8" ht="63.75" x14ac:dyDescent="0.2">
      <c r="A421" s="169" t="s">
        <v>186</v>
      </c>
      <c r="B421" s="169" t="s">
        <v>889</v>
      </c>
      <c r="C421" s="169" t="s">
        <v>1486</v>
      </c>
      <c r="D421" s="169" t="s">
        <v>132</v>
      </c>
      <c r="E421" s="169" t="s">
        <v>540</v>
      </c>
      <c r="F421" s="169" t="s">
        <v>259</v>
      </c>
      <c r="G421" s="169" t="s">
        <v>1541</v>
      </c>
      <c r="H421" s="169" t="s">
        <v>137</v>
      </c>
    </row>
    <row r="422" spans="1:8" ht="51" x14ac:dyDescent="0.2">
      <c r="A422" s="169" t="s">
        <v>186</v>
      </c>
      <c r="B422" s="169" t="s">
        <v>889</v>
      </c>
      <c r="C422" s="169" t="s">
        <v>1487</v>
      </c>
      <c r="D422" s="169" t="s">
        <v>132</v>
      </c>
      <c r="E422" s="169" t="s">
        <v>540</v>
      </c>
      <c r="F422" s="169" t="s">
        <v>259</v>
      </c>
      <c r="G422" s="169" t="s">
        <v>1541</v>
      </c>
      <c r="H422" s="169" t="s">
        <v>137</v>
      </c>
    </row>
    <row r="423" spans="1:8" ht="51" x14ac:dyDescent="0.2">
      <c r="A423" s="169" t="s">
        <v>186</v>
      </c>
      <c r="B423" s="169" t="s">
        <v>889</v>
      </c>
      <c r="C423" s="169" t="s">
        <v>1488</v>
      </c>
      <c r="D423" s="169" t="s">
        <v>132</v>
      </c>
      <c r="E423" s="169" t="s">
        <v>540</v>
      </c>
      <c r="F423" s="169" t="s">
        <v>259</v>
      </c>
      <c r="G423" s="169" t="s">
        <v>1541</v>
      </c>
      <c r="H423" s="169" t="s">
        <v>137</v>
      </c>
    </row>
    <row r="424" spans="1:8" ht="51" x14ac:dyDescent="0.2">
      <c r="A424" s="169" t="s">
        <v>186</v>
      </c>
      <c r="B424" s="169" t="s">
        <v>889</v>
      </c>
      <c r="C424" s="169" t="s">
        <v>1489</v>
      </c>
      <c r="D424" s="169" t="s">
        <v>132</v>
      </c>
      <c r="E424" s="169" t="s">
        <v>540</v>
      </c>
      <c r="F424" s="169" t="s">
        <v>259</v>
      </c>
      <c r="G424" s="169" t="s">
        <v>1541</v>
      </c>
      <c r="H424" s="169" t="s">
        <v>137</v>
      </c>
    </row>
    <row r="425" spans="1:8" ht="51" x14ac:dyDescent="0.2">
      <c r="A425" s="169" t="s">
        <v>186</v>
      </c>
      <c r="B425" s="169" t="s">
        <v>889</v>
      </c>
      <c r="C425" s="169" t="s">
        <v>1490</v>
      </c>
      <c r="D425" s="169" t="s">
        <v>132</v>
      </c>
      <c r="E425" s="169" t="s">
        <v>540</v>
      </c>
      <c r="F425" s="169" t="s">
        <v>259</v>
      </c>
      <c r="G425" s="169" t="s">
        <v>1541</v>
      </c>
      <c r="H425" s="169" t="s">
        <v>137</v>
      </c>
    </row>
    <row r="426" spans="1:8" ht="51" x14ac:dyDescent="0.2">
      <c r="A426" s="169" t="s">
        <v>186</v>
      </c>
      <c r="B426" s="169" t="s">
        <v>889</v>
      </c>
      <c r="C426" s="169" t="s">
        <v>1491</v>
      </c>
      <c r="D426" s="169" t="s">
        <v>132</v>
      </c>
      <c r="E426" s="169" t="s">
        <v>540</v>
      </c>
      <c r="F426" s="169" t="s">
        <v>259</v>
      </c>
      <c r="G426" s="169" t="s">
        <v>1541</v>
      </c>
      <c r="H426" s="169" t="s">
        <v>137</v>
      </c>
    </row>
    <row r="427" spans="1:8" ht="51" x14ac:dyDescent="0.2">
      <c r="A427" s="169" t="s">
        <v>186</v>
      </c>
      <c r="B427" s="169" t="s">
        <v>889</v>
      </c>
      <c r="C427" s="169" t="s">
        <v>1492</v>
      </c>
      <c r="D427" s="169" t="s">
        <v>132</v>
      </c>
      <c r="E427" s="169" t="s">
        <v>540</v>
      </c>
      <c r="F427" s="169" t="s">
        <v>259</v>
      </c>
      <c r="G427" s="169" t="s">
        <v>1541</v>
      </c>
      <c r="H427" s="169" t="s">
        <v>137</v>
      </c>
    </row>
    <row r="428" spans="1:8" ht="51" x14ac:dyDescent="0.2">
      <c r="A428" s="169" t="s">
        <v>186</v>
      </c>
      <c r="B428" s="169" t="s">
        <v>889</v>
      </c>
      <c r="C428" s="169" t="s">
        <v>1493</v>
      </c>
      <c r="D428" s="169" t="s">
        <v>132</v>
      </c>
      <c r="E428" s="169" t="s">
        <v>540</v>
      </c>
      <c r="F428" s="169" t="s">
        <v>259</v>
      </c>
      <c r="G428" s="169" t="s">
        <v>1541</v>
      </c>
      <c r="H428" s="169" t="s">
        <v>137</v>
      </c>
    </row>
    <row r="429" spans="1:8" ht="51" x14ac:dyDescent="0.2">
      <c r="A429" s="169" t="s">
        <v>186</v>
      </c>
      <c r="B429" s="169" t="s">
        <v>889</v>
      </c>
      <c r="C429" s="169" t="s">
        <v>1494</v>
      </c>
      <c r="D429" s="169" t="s">
        <v>132</v>
      </c>
      <c r="E429" s="169" t="s">
        <v>540</v>
      </c>
      <c r="F429" s="169" t="s">
        <v>259</v>
      </c>
      <c r="G429" s="169" t="s">
        <v>1541</v>
      </c>
      <c r="H429" s="169" t="s">
        <v>137</v>
      </c>
    </row>
    <row r="430" spans="1:8" ht="51" x14ac:dyDescent="0.2">
      <c r="A430" s="169" t="s">
        <v>186</v>
      </c>
      <c r="B430" s="169" t="s">
        <v>889</v>
      </c>
      <c r="C430" s="169" t="s">
        <v>1491</v>
      </c>
      <c r="D430" s="169" t="s">
        <v>132</v>
      </c>
      <c r="E430" s="169" t="s">
        <v>540</v>
      </c>
      <c r="F430" s="169" t="s">
        <v>259</v>
      </c>
      <c r="G430" s="169" t="s">
        <v>1541</v>
      </c>
      <c r="H430" s="169" t="s">
        <v>137</v>
      </c>
    </row>
    <row r="431" spans="1:8" ht="63.75" x14ac:dyDescent="0.2">
      <c r="A431" s="169" t="s">
        <v>186</v>
      </c>
      <c r="B431" s="169" t="s">
        <v>889</v>
      </c>
      <c r="C431" s="169" t="s">
        <v>1495</v>
      </c>
      <c r="D431" s="169" t="s">
        <v>132</v>
      </c>
      <c r="E431" s="169" t="s">
        <v>540</v>
      </c>
      <c r="F431" s="169" t="s">
        <v>259</v>
      </c>
      <c r="G431" s="169" t="s">
        <v>1541</v>
      </c>
      <c r="H431" s="169" t="s">
        <v>137</v>
      </c>
    </row>
    <row r="432" spans="1:8" ht="51" x14ac:dyDescent="0.2">
      <c r="A432" s="169" t="s">
        <v>186</v>
      </c>
      <c r="B432" s="169" t="s">
        <v>889</v>
      </c>
      <c r="C432" s="169" t="s">
        <v>1496</v>
      </c>
      <c r="D432" s="169" t="s">
        <v>132</v>
      </c>
      <c r="E432" s="169" t="s">
        <v>540</v>
      </c>
      <c r="F432" s="169" t="s">
        <v>259</v>
      </c>
      <c r="G432" s="169" t="s">
        <v>1541</v>
      </c>
      <c r="H432" s="169" t="s">
        <v>137</v>
      </c>
    </row>
    <row r="433" spans="1:8" ht="63.75" x14ac:dyDescent="0.2">
      <c r="A433" s="169" t="s">
        <v>186</v>
      </c>
      <c r="B433" s="169" t="s">
        <v>889</v>
      </c>
      <c r="C433" s="169" t="s">
        <v>1497</v>
      </c>
      <c r="D433" s="169" t="s">
        <v>132</v>
      </c>
      <c r="E433" s="169" t="s">
        <v>540</v>
      </c>
      <c r="F433" s="169" t="s">
        <v>259</v>
      </c>
      <c r="G433" s="169" t="s">
        <v>1541</v>
      </c>
      <c r="H433" s="169" t="s">
        <v>137</v>
      </c>
    </row>
    <row r="434" spans="1:8" ht="51" x14ac:dyDescent="0.2">
      <c r="A434" s="169" t="s">
        <v>186</v>
      </c>
      <c r="B434" s="169" t="s">
        <v>889</v>
      </c>
      <c r="C434" s="169" t="s">
        <v>1498</v>
      </c>
      <c r="D434" s="169" t="s">
        <v>132</v>
      </c>
      <c r="E434" s="169" t="s">
        <v>540</v>
      </c>
      <c r="F434" s="169" t="s">
        <v>259</v>
      </c>
      <c r="G434" s="169" t="s">
        <v>1541</v>
      </c>
      <c r="H434" s="169" t="s">
        <v>137</v>
      </c>
    </row>
    <row r="435" spans="1:8" ht="51" x14ac:dyDescent="0.2">
      <c r="A435" s="169" t="s">
        <v>186</v>
      </c>
      <c r="B435" s="169" t="s">
        <v>889</v>
      </c>
      <c r="C435" s="169" t="s">
        <v>1499</v>
      </c>
      <c r="D435" s="169" t="s">
        <v>132</v>
      </c>
      <c r="E435" s="169" t="s">
        <v>540</v>
      </c>
      <c r="F435" s="169" t="s">
        <v>259</v>
      </c>
      <c r="G435" s="169" t="s">
        <v>1541</v>
      </c>
      <c r="H435" s="169" t="s">
        <v>137</v>
      </c>
    </row>
    <row r="436" spans="1:8" ht="51" x14ac:dyDescent="0.2">
      <c r="A436" s="169" t="s">
        <v>186</v>
      </c>
      <c r="B436" s="169" t="s">
        <v>889</v>
      </c>
      <c r="C436" s="169" t="s">
        <v>1500</v>
      </c>
      <c r="D436" s="169" t="s">
        <v>132</v>
      </c>
      <c r="E436" s="169" t="s">
        <v>540</v>
      </c>
      <c r="F436" s="169" t="s">
        <v>259</v>
      </c>
      <c r="G436" s="169" t="s">
        <v>1541</v>
      </c>
      <c r="H436" s="169" t="s">
        <v>137</v>
      </c>
    </row>
    <row r="437" spans="1:8" ht="76.5" x14ac:dyDescent="0.2">
      <c r="A437" s="169" t="s">
        <v>186</v>
      </c>
      <c r="B437" s="169" t="s">
        <v>889</v>
      </c>
      <c r="C437" s="169" t="s">
        <v>1501</v>
      </c>
      <c r="D437" s="169" t="s">
        <v>132</v>
      </c>
      <c r="E437" s="169" t="s">
        <v>540</v>
      </c>
      <c r="F437" s="169" t="s">
        <v>259</v>
      </c>
      <c r="G437" s="169" t="s">
        <v>1541</v>
      </c>
      <c r="H437" s="169" t="s">
        <v>137</v>
      </c>
    </row>
    <row r="438" spans="1:8" ht="51" x14ac:dyDescent="0.2">
      <c r="A438" s="169" t="s">
        <v>186</v>
      </c>
      <c r="B438" s="169" t="s">
        <v>889</v>
      </c>
      <c r="C438" s="169" t="s">
        <v>1502</v>
      </c>
      <c r="D438" s="169" t="s">
        <v>132</v>
      </c>
      <c r="E438" s="169" t="s">
        <v>540</v>
      </c>
      <c r="F438" s="169" t="s">
        <v>259</v>
      </c>
      <c r="G438" s="169" t="s">
        <v>1541</v>
      </c>
      <c r="H438" s="169" t="s">
        <v>137</v>
      </c>
    </row>
    <row r="439" spans="1:8" ht="51" x14ac:dyDescent="0.2">
      <c r="A439" s="169" t="s">
        <v>186</v>
      </c>
      <c r="B439" s="169" t="s">
        <v>889</v>
      </c>
      <c r="C439" s="169" t="s">
        <v>1503</v>
      </c>
      <c r="D439" s="169" t="s">
        <v>132</v>
      </c>
      <c r="E439" s="169" t="s">
        <v>540</v>
      </c>
      <c r="F439" s="169" t="s">
        <v>259</v>
      </c>
      <c r="G439" s="169" t="s">
        <v>1541</v>
      </c>
      <c r="H439" s="169" t="s">
        <v>137</v>
      </c>
    </row>
    <row r="440" spans="1:8" ht="51" x14ac:dyDescent="0.2">
      <c r="A440" s="169" t="s">
        <v>186</v>
      </c>
      <c r="B440" s="169" t="s">
        <v>889</v>
      </c>
      <c r="C440" s="169" t="s">
        <v>1504</v>
      </c>
      <c r="D440" s="169" t="s">
        <v>132</v>
      </c>
      <c r="E440" s="169" t="s">
        <v>540</v>
      </c>
      <c r="F440" s="169" t="s">
        <v>259</v>
      </c>
      <c r="G440" s="169" t="s">
        <v>1541</v>
      </c>
      <c r="H440" s="169" t="s">
        <v>137</v>
      </c>
    </row>
    <row r="441" spans="1:8" ht="89.25" x14ac:dyDescent="0.2">
      <c r="A441" s="169" t="s">
        <v>186</v>
      </c>
      <c r="B441" s="169" t="s">
        <v>889</v>
      </c>
      <c r="C441" s="169" t="s">
        <v>1505</v>
      </c>
      <c r="D441" s="169" t="s">
        <v>132</v>
      </c>
      <c r="E441" s="169" t="s">
        <v>540</v>
      </c>
      <c r="F441" s="169" t="s">
        <v>259</v>
      </c>
      <c r="G441" s="169" t="s">
        <v>1541</v>
      </c>
      <c r="H441" s="169" t="s">
        <v>137</v>
      </c>
    </row>
    <row r="442" spans="1:8" ht="102" x14ac:dyDescent="0.2">
      <c r="A442" s="169" t="s">
        <v>186</v>
      </c>
      <c r="B442" s="169" t="s">
        <v>889</v>
      </c>
      <c r="C442" s="169" t="s">
        <v>1506</v>
      </c>
      <c r="D442" s="169" t="s">
        <v>132</v>
      </c>
      <c r="E442" s="169" t="s">
        <v>540</v>
      </c>
      <c r="F442" s="169" t="s">
        <v>259</v>
      </c>
      <c r="G442" s="169" t="s">
        <v>1541</v>
      </c>
      <c r="H442" s="169" t="s">
        <v>137</v>
      </c>
    </row>
    <row r="443" spans="1:8" ht="51" x14ac:dyDescent="0.2">
      <c r="A443" s="169" t="s">
        <v>186</v>
      </c>
      <c r="B443" s="169" t="s">
        <v>889</v>
      </c>
      <c r="C443" s="169" t="s">
        <v>1507</v>
      </c>
      <c r="D443" s="169" t="s">
        <v>132</v>
      </c>
      <c r="E443" s="169" t="s">
        <v>540</v>
      </c>
      <c r="F443" s="169" t="s">
        <v>259</v>
      </c>
      <c r="G443" s="169" t="s">
        <v>1541</v>
      </c>
      <c r="H443" s="169" t="s">
        <v>137</v>
      </c>
    </row>
    <row r="444" spans="1:8" ht="51" x14ac:dyDescent="0.2">
      <c r="A444" s="169" t="s">
        <v>186</v>
      </c>
      <c r="B444" s="169" t="s">
        <v>889</v>
      </c>
      <c r="C444" s="169" t="s">
        <v>1508</v>
      </c>
      <c r="D444" s="169" t="s">
        <v>132</v>
      </c>
      <c r="E444" s="169" t="s">
        <v>540</v>
      </c>
      <c r="F444" s="169" t="s">
        <v>259</v>
      </c>
      <c r="G444" s="169" t="s">
        <v>1541</v>
      </c>
      <c r="H444" s="169" t="s">
        <v>137</v>
      </c>
    </row>
    <row r="445" spans="1:8" ht="51" x14ac:dyDescent="0.2">
      <c r="A445" s="169" t="s">
        <v>186</v>
      </c>
      <c r="B445" s="169" t="s">
        <v>889</v>
      </c>
      <c r="C445" s="169" t="s">
        <v>1509</v>
      </c>
      <c r="D445" s="169" t="s">
        <v>132</v>
      </c>
      <c r="E445" s="169" t="s">
        <v>540</v>
      </c>
      <c r="F445" s="169" t="s">
        <v>259</v>
      </c>
      <c r="G445" s="169" t="s">
        <v>1541</v>
      </c>
      <c r="H445" s="169" t="s">
        <v>137</v>
      </c>
    </row>
    <row r="446" spans="1:8" ht="51" x14ac:dyDescent="0.2">
      <c r="A446" s="169" t="s">
        <v>186</v>
      </c>
      <c r="B446" s="169" t="s">
        <v>889</v>
      </c>
      <c r="C446" s="169" t="s">
        <v>1510</v>
      </c>
      <c r="D446" s="169" t="s">
        <v>132</v>
      </c>
      <c r="E446" s="169" t="s">
        <v>540</v>
      </c>
      <c r="F446" s="169" t="s">
        <v>259</v>
      </c>
      <c r="G446" s="169" t="s">
        <v>1541</v>
      </c>
      <c r="H446" s="169" t="s">
        <v>137</v>
      </c>
    </row>
    <row r="447" spans="1:8" ht="51" x14ac:dyDescent="0.2">
      <c r="A447" s="169" t="s">
        <v>186</v>
      </c>
      <c r="B447" s="169" t="s">
        <v>889</v>
      </c>
      <c r="C447" s="169" t="s">
        <v>1511</v>
      </c>
      <c r="D447" s="169" t="s">
        <v>132</v>
      </c>
      <c r="E447" s="169" t="s">
        <v>540</v>
      </c>
      <c r="F447" s="169" t="s">
        <v>259</v>
      </c>
      <c r="G447" s="169" t="s">
        <v>1541</v>
      </c>
      <c r="H447" s="169" t="s">
        <v>137</v>
      </c>
    </row>
    <row r="448" spans="1:8" ht="51" x14ac:dyDescent="0.2">
      <c r="A448" s="169" t="s">
        <v>186</v>
      </c>
      <c r="B448" s="169" t="s">
        <v>889</v>
      </c>
      <c r="C448" s="169" t="s">
        <v>1512</v>
      </c>
      <c r="D448" s="169" t="s">
        <v>132</v>
      </c>
      <c r="E448" s="169" t="s">
        <v>540</v>
      </c>
      <c r="F448" s="169" t="s">
        <v>259</v>
      </c>
      <c r="G448" s="169" t="s">
        <v>1541</v>
      </c>
      <c r="H448" s="169" t="s">
        <v>137</v>
      </c>
    </row>
    <row r="449" spans="1:8" ht="51" x14ac:dyDescent="0.2">
      <c r="A449" s="169" t="s">
        <v>186</v>
      </c>
      <c r="B449" s="169" t="s">
        <v>889</v>
      </c>
      <c r="C449" s="169" t="s">
        <v>1513</v>
      </c>
      <c r="D449" s="169" t="s">
        <v>132</v>
      </c>
      <c r="E449" s="169" t="s">
        <v>540</v>
      </c>
      <c r="F449" s="169" t="s">
        <v>259</v>
      </c>
      <c r="G449" s="169" t="s">
        <v>1541</v>
      </c>
      <c r="H449" s="169" t="s">
        <v>137</v>
      </c>
    </row>
    <row r="450" spans="1:8" ht="51" x14ac:dyDescent="0.2">
      <c r="A450" s="169" t="s">
        <v>186</v>
      </c>
      <c r="B450" s="169" t="s">
        <v>889</v>
      </c>
      <c r="C450" s="169" t="s">
        <v>1514</v>
      </c>
      <c r="D450" s="169" t="s">
        <v>132</v>
      </c>
      <c r="E450" s="169" t="s">
        <v>540</v>
      </c>
      <c r="F450" s="169" t="s">
        <v>259</v>
      </c>
      <c r="G450" s="169" t="s">
        <v>1541</v>
      </c>
      <c r="H450" s="169" t="s">
        <v>137</v>
      </c>
    </row>
    <row r="451" spans="1:8" ht="51" x14ac:dyDescent="0.2">
      <c r="A451" s="169" t="s">
        <v>186</v>
      </c>
      <c r="B451" s="169" t="s">
        <v>889</v>
      </c>
      <c r="C451" s="169" t="s">
        <v>1515</v>
      </c>
      <c r="D451" s="169" t="s">
        <v>132</v>
      </c>
      <c r="E451" s="169" t="s">
        <v>540</v>
      </c>
      <c r="F451" s="169" t="s">
        <v>259</v>
      </c>
      <c r="G451" s="169" t="s">
        <v>1541</v>
      </c>
      <c r="H451" s="169" t="s">
        <v>137</v>
      </c>
    </row>
    <row r="452" spans="1:8" ht="51" x14ac:dyDescent="0.2">
      <c r="A452" s="169" t="s">
        <v>186</v>
      </c>
      <c r="B452" s="169" t="s">
        <v>889</v>
      </c>
      <c r="C452" s="169" t="s">
        <v>1516</v>
      </c>
      <c r="D452" s="169" t="s">
        <v>132</v>
      </c>
      <c r="E452" s="169" t="s">
        <v>540</v>
      </c>
      <c r="F452" s="169" t="s">
        <v>259</v>
      </c>
      <c r="G452" s="169" t="s">
        <v>1541</v>
      </c>
      <c r="H452" s="169" t="s">
        <v>137</v>
      </c>
    </row>
    <row r="453" spans="1:8" ht="51" x14ac:dyDescent="0.2">
      <c r="A453" s="169" t="s">
        <v>186</v>
      </c>
      <c r="B453" s="169" t="s">
        <v>889</v>
      </c>
      <c r="C453" s="169" t="s">
        <v>1517</v>
      </c>
      <c r="D453" s="169" t="s">
        <v>132</v>
      </c>
      <c r="E453" s="169" t="s">
        <v>540</v>
      </c>
      <c r="F453" s="169" t="s">
        <v>259</v>
      </c>
      <c r="G453" s="169" t="s">
        <v>1541</v>
      </c>
      <c r="H453" s="169" t="s">
        <v>137</v>
      </c>
    </row>
    <row r="454" spans="1:8" ht="51" x14ac:dyDescent="0.2">
      <c r="A454" s="169" t="s">
        <v>186</v>
      </c>
      <c r="B454" s="169" t="s">
        <v>889</v>
      </c>
      <c r="C454" s="169" t="s">
        <v>1518</v>
      </c>
      <c r="D454" s="169" t="s">
        <v>132</v>
      </c>
      <c r="E454" s="169" t="s">
        <v>540</v>
      </c>
      <c r="F454" s="169" t="s">
        <v>259</v>
      </c>
      <c r="G454" s="169" t="s">
        <v>1541</v>
      </c>
      <c r="H454" s="169" t="s">
        <v>137</v>
      </c>
    </row>
    <row r="455" spans="1:8" ht="102" x14ac:dyDescent="0.2">
      <c r="A455" s="169" t="s">
        <v>186</v>
      </c>
      <c r="B455" s="169" t="s">
        <v>889</v>
      </c>
      <c r="C455" s="169" t="s">
        <v>1519</v>
      </c>
      <c r="D455" s="169" t="s">
        <v>132</v>
      </c>
      <c r="E455" s="169" t="s">
        <v>540</v>
      </c>
      <c r="F455" s="169" t="s">
        <v>259</v>
      </c>
      <c r="G455" s="169" t="s">
        <v>1541</v>
      </c>
      <c r="H455" s="169" t="s">
        <v>137</v>
      </c>
    </row>
    <row r="456" spans="1:8" ht="51" x14ac:dyDescent="0.2">
      <c r="A456" s="169" t="s">
        <v>186</v>
      </c>
      <c r="B456" s="169" t="s">
        <v>889</v>
      </c>
      <c r="C456" s="169" t="s">
        <v>1520</v>
      </c>
      <c r="D456" s="169" t="s">
        <v>132</v>
      </c>
      <c r="E456" s="169" t="s">
        <v>540</v>
      </c>
      <c r="F456" s="169" t="s">
        <v>259</v>
      </c>
      <c r="G456" s="169" t="s">
        <v>1541</v>
      </c>
      <c r="H456" s="169" t="s">
        <v>137</v>
      </c>
    </row>
    <row r="457" spans="1:8" ht="51" x14ac:dyDescent="0.2">
      <c r="A457" s="169" t="s">
        <v>186</v>
      </c>
      <c r="B457" s="169" t="s">
        <v>889</v>
      </c>
      <c r="C457" s="169" t="s">
        <v>1521</v>
      </c>
      <c r="D457" s="169" t="s">
        <v>132</v>
      </c>
      <c r="E457" s="169" t="s">
        <v>540</v>
      </c>
      <c r="F457" s="169" t="s">
        <v>259</v>
      </c>
      <c r="G457" s="169" t="s">
        <v>1541</v>
      </c>
      <c r="H457" s="169" t="s">
        <v>137</v>
      </c>
    </row>
    <row r="458" spans="1:8" ht="63.75" x14ac:dyDescent="0.2">
      <c r="A458" s="169" t="s">
        <v>186</v>
      </c>
      <c r="B458" s="169" t="s">
        <v>889</v>
      </c>
      <c r="C458" s="169" t="s">
        <v>1522</v>
      </c>
      <c r="D458" s="169" t="s">
        <v>132</v>
      </c>
      <c r="E458" s="169" t="s">
        <v>540</v>
      </c>
      <c r="F458" s="169" t="s">
        <v>259</v>
      </c>
      <c r="G458" s="169" t="s">
        <v>1541</v>
      </c>
      <c r="H458" s="169" t="s">
        <v>137</v>
      </c>
    </row>
    <row r="459" spans="1:8" ht="51" x14ac:dyDescent="0.2">
      <c r="A459" s="169" t="s">
        <v>186</v>
      </c>
      <c r="B459" s="169" t="s">
        <v>889</v>
      </c>
      <c r="C459" s="169" t="s">
        <v>1523</v>
      </c>
      <c r="D459" s="169" t="s">
        <v>132</v>
      </c>
      <c r="E459" s="169" t="s">
        <v>540</v>
      </c>
      <c r="F459" s="169" t="s">
        <v>259</v>
      </c>
      <c r="G459" s="169" t="s">
        <v>1541</v>
      </c>
      <c r="H459" s="169" t="s">
        <v>137</v>
      </c>
    </row>
    <row r="460" spans="1:8" ht="51" x14ac:dyDescent="0.2">
      <c r="A460" s="169" t="s">
        <v>186</v>
      </c>
      <c r="B460" s="169" t="s">
        <v>889</v>
      </c>
      <c r="C460" s="169" t="s">
        <v>1524</v>
      </c>
      <c r="D460" s="169" t="s">
        <v>132</v>
      </c>
      <c r="E460" s="169" t="s">
        <v>540</v>
      </c>
      <c r="F460" s="169" t="s">
        <v>259</v>
      </c>
      <c r="G460" s="169" t="s">
        <v>1541</v>
      </c>
      <c r="H460" s="169" t="s">
        <v>137</v>
      </c>
    </row>
    <row r="461" spans="1:8" ht="51" x14ac:dyDescent="0.2">
      <c r="A461" s="169" t="s">
        <v>186</v>
      </c>
      <c r="B461" s="169" t="s">
        <v>889</v>
      </c>
      <c r="C461" s="169" t="s">
        <v>1525</v>
      </c>
      <c r="D461" s="169" t="s">
        <v>132</v>
      </c>
      <c r="E461" s="169" t="s">
        <v>540</v>
      </c>
      <c r="F461" s="169" t="s">
        <v>259</v>
      </c>
      <c r="G461" s="169" t="s">
        <v>1541</v>
      </c>
      <c r="H461" s="169" t="s">
        <v>137</v>
      </c>
    </row>
    <row r="462" spans="1:8" ht="51" x14ac:dyDescent="0.2">
      <c r="A462" s="169" t="s">
        <v>186</v>
      </c>
      <c r="B462" s="169" t="s">
        <v>889</v>
      </c>
      <c r="C462" s="169" t="s">
        <v>1526</v>
      </c>
      <c r="D462" s="169" t="s">
        <v>132</v>
      </c>
      <c r="E462" s="169" t="s">
        <v>540</v>
      </c>
      <c r="F462" s="169" t="s">
        <v>259</v>
      </c>
      <c r="G462" s="169" t="s">
        <v>1541</v>
      </c>
      <c r="H462" s="169" t="s">
        <v>137</v>
      </c>
    </row>
    <row r="463" spans="1:8" ht="51" x14ac:dyDescent="0.2">
      <c r="A463" s="169" t="s">
        <v>186</v>
      </c>
      <c r="B463" s="169" t="s">
        <v>889</v>
      </c>
      <c r="C463" s="169" t="s">
        <v>1527</v>
      </c>
      <c r="D463" s="169" t="s">
        <v>132</v>
      </c>
      <c r="E463" s="169" t="s">
        <v>540</v>
      </c>
      <c r="F463" s="169" t="s">
        <v>259</v>
      </c>
      <c r="G463" s="169" t="s">
        <v>1541</v>
      </c>
      <c r="H463" s="169" t="s">
        <v>137</v>
      </c>
    </row>
    <row r="464" spans="1:8" ht="51" x14ac:dyDescent="0.2">
      <c r="A464" s="169" t="s">
        <v>186</v>
      </c>
      <c r="B464" s="169" t="s">
        <v>889</v>
      </c>
      <c r="C464" s="169" t="s">
        <v>1528</v>
      </c>
      <c r="D464" s="169" t="s">
        <v>132</v>
      </c>
      <c r="E464" s="169" t="s">
        <v>540</v>
      </c>
      <c r="F464" s="169" t="s">
        <v>259</v>
      </c>
      <c r="G464" s="169" t="s">
        <v>1541</v>
      </c>
      <c r="H464" s="169" t="s">
        <v>137</v>
      </c>
    </row>
    <row r="465" spans="1:8" ht="51" x14ac:dyDescent="0.2">
      <c r="A465" s="169" t="s">
        <v>186</v>
      </c>
      <c r="B465" s="169" t="s">
        <v>889</v>
      </c>
      <c r="C465" s="169" t="s">
        <v>1529</v>
      </c>
      <c r="D465" s="169" t="s">
        <v>132</v>
      </c>
      <c r="E465" s="169" t="s">
        <v>540</v>
      </c>
      <c r="F465" s="169" t="s">
        <v>259</v>
      </c>
      <c r="G465" s="169" t="s">
        <v>1541</v>
      </c>
      <c r="H465" s="169" t="s">
        <v>137</v>
      </c>
    </row>
    <row r="466" spans="1:8" ht="63.75" x14ac:dyDescent="0.2">
      <c r="A466" s="169" t="s">
        <v>186</v>
      </c>
      <c r="B466" s="169" t="s">
        <v>889</v>
      </c>
      <c r="C466" s="169" t="s">
        <v>1530</v>
      </c>
      <c r="D466" s="169" t="s">
        <v>132</v>
      </c>
      <c r="E466" s="169" t="s">
        <v>540</v>
      </c>
      <c r="F466" s="169" t="s">
        <v>259</v>
      </c>
      <c r="G466" s="169" t="s">
        <v>1541</v>
      </c>
      <c r="H466" s="169" t="s">
        <v>137</v>
      </c>
    </row>
    <row r="467" spans="1:8" ht="63.75" x14ac:dyDescent="0.2">
      <c r="A467" s="169" t="s">
        <v>186</v>
      </c>
      <c r="B467" s="169" t="s">
        <v>889</v>
      </c>
      <c r="C467" s="169" t="s">
        <v>1531</v>
      </c>
      <c r="D467" s="169" t="s">
        <v>132</v>
      </c>
      <c r="E467" s="169" t="s">
        <v>540</v>
      </c>
      <c r="F467" s="169" t="s">
        <v>259</v>
      </c>
      <c r="G467" s="169" t="s">
        <v>1541</v>
      </c>
      <c r="H467" s="169" t="s">
        <v>137</v>
      </c>
    </row>
    <row r="468" spans="1:8" ht="51" x14ac:dyDescent="0.2">
      <c r="A468" s="169" t="s">
        <v>186</v>
      </c>
      <c r="B468" s="169" t="s">
        <v>889</v>
      </c>
      <c r="C468" s="169" t="s">
        <v>1532</v>
      </c>
      <c r="D468" s="169" t="s">
        <v>132</v>
      </c>
      <c r="E468" s="169" t="s">
        <v>540</v>
      </c>
      <c r="F468" s="169" t="s">
        <v>259</v>
      </c>
      <c r="G468" s="169" t="s">
        <v>1541</v>
      </c>
      <c r="H468" s="169" t="s">
        <v>137</v>
      </c>
    </row>
    <row r="469" spans="1:8" ht="51" x14ac:dyDescent="0.2">
      <c r="A469" s="169" t="s">
        <v>186</v>
      </c>
      <c r="B469" s="169" t="s">
        <v>889</v>
      </c>
      <c r="C469" s="169" t="s">
        <v>1533</v>
      </c>
      <c r="D469" s="169" t="s">
        <v>132</v>
      </c>
      <c r="E469" s="169" t="s">
        <v>540</v>
      </c>
      <c r="F469" s="169" t="s">
        <v>259</v>
      </c>
      <c r="G469" s="169" t="s">
        <v>1541</v>
      </c>
      <c r="H469" s="169" t="s">
        <v>137</v>
      </c>
    </row>
    <row r="470" spans="1:8" ht="51" x14ac:dyDescent="0.2">
      <c r="A470" s="169" t="s">
        <v>186</v>
      </c>
      <c r="B470" s="169" t="s">
        <v>889</v>
      </c>
      <c r="C470" s="169" t="s">
        <v>1534</v>
      </c>
      <c r="D470" s="169" t="s">
        <v>132</v>
      </c>
      <c r="E470" s="169" t="s">
        <v>540</v>
      </c>
      <c r="F470" s="169" t="s">
        <v>259</v>
      </c>
      <c r="G470" s="169" t="s">
        <v>1541</v>
      </c>
      <c r="H470" s="169" t="s">
        <v>137</v>
      </c>
    </row>
    <row r="471" spans="1:8" ht="63.75" x14ac:dyDescent="0.2">
      <c r="A471" s="169" t="s">
        <v>186</v>
      </c>
      <c r="B471" s="169" t="s">
        <v>889</v>
      </c>
      <c r="C471" s="169" t="s">
        <v>1535</v>
      </c>
      <c r="D471" s="169" t="s">
        <v>132</v>
      </c>
      <c r="E471" s="169" t="s">
        <v>540</v>
      </c>
      <c r="F471" s="169" t="s">
        <v>259</v>
      </c>
      <c r="G471" s="169" t="s">
        <v>1541</v>
      </c>
      <c r="H471" s="169" t="s">
        <v>137</v>
      </c>
    </row>
    <row r="472" spans="1:8" ht="51" x14ac:dyDescent="0.2">
      <c r="A472" s="169" t="s">
        <v>186</v>
      </c>
      <c r="B472" s="169" t="s">
        <v>889</v>
      </c>
      <c r="C472" s="169" t="s">
        <v>1536</v>
      </c>
      <c r="D472" s="169" t="s">
        <v>132</v>
      </c>
      <c r="E472" s="169" t="s">
        <v>540</v>
      </c>
      <c r="F472" s="169" t="s">
        <v>259</v>
      </c>
      <c r="G472" s="169" t="s">
        <v>1541</v>
      </c>
      <c r="H472" s="169" t="s">
        <v>137</v>
      </c>
    </row>
    <row r="473" spans="1:8" ht="51" x14ac:dyDescent="0.2">
      <c r="A473" s="169" t="s">
        <v>186</v>
      </c>
      <c r="B473" s="169" t="s">
        <v>889</v>
      </c>
      <c r="C473" s="169" t="s">
        <v>1537</v>
      </c>
      <c r="D473" s="169" t="s">
        <v>132</v>
      </c>
      <c r="E473" s="169" t="s">
        <v>540</v>
      </c>
      <c r="F473" s="169" t="s">
        <v>259</v>
      </c>
      <c r="G473" s="169" t="s">
        <v>1541</v>
      </c>
      <c r="H473" s="169" t="s">
        <v>137</v>
      </c>
    </row>
    <row r="474" spans="1:8" ht="51" x14ac:dyDescent="0.2">
      <c r="A474" s="169" t="s">
        <v>186</v>
      </c>
      <c r="B474" s="169" t="s">
        <v>889</v>
      </c>
      <c r="C474" s="169" t="s">
        <v>1538</v>
      </c>
      <c r="D474" s="169" t="s">
        <v>132</v>
      </c>
      <c r="E474" s="169" t="s">
        <v>540</v>
      </c>
      <c r="F474" s="169" t="s">
        <v>259</v>
      </c>
      <c r="G474" s="169" t="s">
        <v>1541</v>
      </c>
      <c r="H474" s="169" t="s">
        <v>137</v>
      </c>
    </row>
    <row r="475" spans="1:8" ht="51" x14ac:dyDescent="0.2">
      <c r="A475" s="169" t="s">
        <v>186</v>
      </c>
      <c r="B475" s="169" t="s">
        <v>889</v>
      </c>
      <c r="C475" s="169" t="s">
        <v>1539</v>
      </c>
      <c r="D475" s="169" t="s">
        <v>132</v>
      </c>
      <c r="E475" s="169" t="s">
        <v>540</v>
      </c>
      <c r="F475" s="169" t="s">
        <v>259</v>
      </c>
      <c r="G475" s="169" t="s">
        <v>1541</v>
      </c>
      <c r="H475" s="169" t="s">
        <v>137</v>
      </c>
    </row>
    <row r="476" spans="1:8" ht="51" x14ac:dyDescent="0.2">
      <c r="A476" s="169" t="s">
        <v>186</v>
      </c>
      <c r="B476" s="169" t="s">
        <v>889</v>
      </c>
      <c r="C476" s="169" t="s">
        <v>1540</v>
      </c>
      <c r="D476" s="169" t="s">
        <v>132</v>
      </c>
      <c r="E476" s="169" t="s">
        <v>540</v>
      </c>
      <c r="F476" s="169" t="s">
        <v>259</v>
      </c>
      <c r="G476" s="169" t="s">
        <v>1541</v>
      </c>
      <c r="H476" s="169" t="s">
        <v>137</v>
      </c>
    </row>
    <row r="477" spans="1:8" ht="89.25" x14ac:dyDescent="0.2">
      <c r="A477" s="169" t="s">
        <v>186</v>
      </c>
      <c r="B477" s="169" t="s">
        <v>838</v>
      </c>
      <c r="C477" s="169" t="s">
        <v>1544</v>
      </c>
      <c r="D477" s="169" t="s">
        <v>186</v>
      </c>
      <c r="E477" s="169" t="s">
        <v>186</v>
      </c>
      <c r="F477" s="169" t="s">
        <v>186</v>
      </c>
      <c r="G477" s="169" t="s">
        <v>186</v>
      </c>
      <c r="H477" s="169" t="s">
        <v>186</v>
      </c>
    </row>
    <row r="478" spans="1:8" ht="76.5" x14ac:dyDescent="0.2">
      <c r="A478" s="169" t="s">
        <v>186</v>
      </c>
      <c r="B478" s="169" t="s">
        <v>841</v>
      </c>
      <c r="C478" s="169" t="s">
        <v>842</v>
      </c>
      <c r="D478" s="169" t="s">
        <v>132</v>
      </c>
      <c r="E478" s="169" t="s">
        <v>540</v>
      </c>
      <c r="F478" s="169" t="s">
        <v>285</v>
      </c>
      <c r="G478" s="169" t="s">
        <v>227</v>
      </c>
      <c r="H478" s="169" t="s">
        <v>137</v>
      </c>
    </row>
    <row r="479" spans="1:8" ht="63.75" x14ac:dyDescent="0.2">
      <c r="A479" s="169" t="s">
        <v>186</v>
      </c>
      <c r="B479" s="169" t="s">
        <v>1545</v>
      </c>
      <c r="C479" s="169" t="s">
        <v>844</v>
      </c>
      <c r="D479" s="169" t="s">
        <v>186</v>
      </c>
      <c r="E479" s="169" t="s">
        <v>186</v>
      </c>
      <c r="F479" s="169" t="s">
        <v>186</v>
      </c>
      <c r="G479" s="169" t="s">
        <v>186</v>
      </c>
      <c r="H479" s="169" t="s">
        <v>186</v>
      </c>
    </row>
    <row r="480" spans="1:8" ht="89.25" x14ac:dyDescent="0.2">
      <c r="A480" s="169" t="s">
        <v>186</v>
      </c>
      <c r="B480" s="169" t="s">
        <v>845</v>
      </c>
      <c r="C480" s="169" t="s">
        <v>787</v>
      </c>
      <c r="D480" s="169" t="s">
        <v>186</v>
      </c>
      <c r="E480" s="169" t="s">
        <v>186</v>
      </c>
      <c r="F480" s="169" t="s">
        <v>186</v>
      </c>
      <c r="G480" s="169" t="s">
        <v>186</v>
      </c>
      <c r="H480" s="169" t="s">
        <v>186</v>
      </c>
    </row>
    <row r="481" spans="1:8" ht="51" x14ac:dyDescent="0.2">
      <c r="A481" s="169" t="s">
        <v>186</v>
      </c>
      <c r="B481" s="169" t="s">
        <v>846</v>
      </c>
      <c r="C481" s="169" t="s">
        <v>847</v>
      </c>
      <c r="D481" s="169" t="s">
        <v>186</v>
      </c>
      <c r="E481" s="169" t="s">
        <v>186</v>
      </c>
      <c r="F481" s="169" t="s">
        <v>186</v>
      </c>
      <c r="G481" s="169" t="s">
        <v>848</v>
      </c>
      <c r="H481" s="169" t="s">
        <v>186</v>
      </c>
    </row>
    <row r="482" spans="1:8" ht="25.5" x14ac:dyDescent="0.2">
      <c r="A482" s="169" t="s">
        <v>186</v>
      </c>
      <c r="B482" s="169" t="s">
        <v>850</v>
      </c>
      <c r="C482" s="169" t="s">
        <v>851</v>
      </c>
      <c r="D482" s="169" t="s">
        <v>186</v>
      </c>
      <c r="E482" s="169" t="s">
        <v>186</v>
      </c>
      <c r="F482" s="169" t="s">
        <v>186</v>
      </c>
      <c r="G482" s="169" t="s">
        <v>186</v>
      </c>
      <c r="H482" s="169" t="s">
        <v>186</v>
      </c>
    </row>
    <row r="483" spans="1:8" ht="63.75" x14ac:dyDescent="0.2">
      <c r="A483" s="169" t="s">
        <v>186</v>
      </c>
      <c r="B483" s="169" t="s">
        <v>852</v>
      </c>
      <c r="C483" s="169" t="s">
        <v>853</v>
      </c>
      <c r="D483" s="169" t="s">
        <v>186</v>
      </c>
      <c r="E483" s="169" t="s">
        <v>186</v>
      </c>
      <c r="F483" s="169" t="s">
        <v>186</v>
      </c>
      <c r="G483" s="169" t="s">
        <v>1546</v>
      </c>
      <c r="H483" s="169" t="s">
        <v>186</v>
      </c>
    </row>
    <row r="484" spans="1:8" ht="51" x14ac:dyDescent="0.2">
      <c r="A484" s="169" t="s">
        <v>186</v>
      </c>
      <c r="B484" s="169" t="s">
        <v>854</v>
      </c>
      <c r="C484" s="169" t="s">
        <v>855</v>
      </c>
      <c r="D484" s="169" t="s">
        <v>186</v>
      </c>
      <c r="E484" s="169" t="s">
        <v>186</v>
      </c>
      <c r="F484" s="169" t="s">
        <v>186</v>
      </c>
      <c r="G484" s="169" t="s">
        <v>186</v>
      </c>
      <c r="H484" s="169" t="s">
        <v>186</v>
      </c>
    </row>
    <row r="485" spans="1:8" ht="38.25" x14ac:dyDescent="0.2">
      <c r="A485" s="169" t="s">
        <v>186</v>
      </c>
      <c r="B485" s="169" t="s">
        <v>856</v>
      </c>
      <c r="C485" s="169" t="s">
        <v>857</v>
      </c>
      <c r="D485" s="169" t="s">
        <v>186</v>
      </c>
      <c r="E485" s="169" t="s">
        <v>186</v>
      </c>
      <c r="F485" s="169" t="s">
        <v>186</v>
      </c>
      <c r="G485" s="169" t="s">
        <v>858</v>
      </c>
      <c r="H485" s="169" t="s">
        <v>186</v>
      </c>
    </row>
    <row r="486" spans="1:8" ht="38.25" x14ac:dyDescent="0.2">
      <c r="A486" s="169" t="s">
        <v>186</v>
      </c>
      <c r="B486" s="169" t="s">
        <v>859</v>
      </c>
      <c r="C486" s="169" t="s">
        <v>860</v>
      </c>
      <c r="D486" s="169" t="s">
        <v>186</v>
      </c>
      <c r="E486" s="169" t="s">
        <v>186</v>
      </c>
      <c r="F486" s="169" t="s">
        <v>186</v>
      </c>
      <c r="G486" s="169" t="s">
        <v>861</v>
      </c>
      <c r="H486" s="169" t="s">
        <v>186</v>
      </c>
    </row>
    <row r="487" spans="1:8" ht="38.25" x14ac:dyDescent="0.2">
      <c r="A487" s="169" t="s">
        <v>186</v>
      </c>
      <c r="B487" s="169" t="s">
        <v>856</v>
      </c>
      <c r="C487" s="169" t="s">
        <v>857</v>
      </c>
      <c r="D487" s="169" t="s">
        <v>186</v>
      </c>
      <c r="E487" s="169" t="s">
        <v>186</v>
      </c>
      <c r="F487" s="169" t="s">
        <v>186</v>
      </c>
      <c r="G487" s="169" t="s">
        <v>858</v>
      </c>
      <c r="H487" s="169" t="s">
        <v>186</v>
      </c>
    </row>
    <row r="488" spans="1:8" ht="76.5" x14ac:dyDescent="0.2">
      <c r="A488" s="169" t="s">
        <v>186</v>
      </c>
      <c r="B488" s="169" t="s">
        <v>862</v>
      </c>
      <c r="C488" s="169" t="s">
        <v>863</v>
      </c>
      <c r="D488" s="169" t="s">
        <v>186</v>
      </c>
      <c r="E488" s="169" t="s">
        <v>186</v>
      </c>
      <c r="F488" s="169" t="s">
        <v>186</v>
      </c>
      <c r="G488" s="169" t="s">
        <v>864</v>
      </c>
      <c r="H488" s="169" t="s">
        <v>186</v>
      </c>
    </row>
    <row r="489" spans="1:8" ht="51" x14ac:dyDescent="0.2">
      <c r="A489" s="169" t="s">
        <v>186</v>
      </c>
      <c r="B489" s="169" t="s">
        <v>865</v>
      </c>
      <c r="C489" s="169" t="s">
        <v>866</v>
      </c>
      <c r="D489" s="169" t="s">
        <v>186</v>
      </c>
      <c r="E489" s="169" t="s">
        <v>186</v>
      </c>
      <c r="F489" s="169" t="s">
        <v>186</v>
      </c>
      <c r="G489" s="169" t="s">
        <v>858</v>
      </c>
      <c r="H489" s="169" t="s">
        <v>186</v>
      </c>
    </row>
    <row r="490" spans="1:8" ht="76.5" x14ac:dyDescent="0.2">
      <c r="A490" s="169" t="s">
        <v>186</v>
      </c>
      <c r="B490" s="169" t="s">
        <v>867</v>
      </c>
      <c r="C490" s="169" t="s">
        <v>868</v>
      </c>
      <c r="D490" s="169" t="s">
        <v>186</v>
      </c>
      <c r="E490" s="169" t="s">
        <v>186</v>
      </c>
      <c r="F490" s="169" t="s">
        <v>186</v>
      </c>
      <c r="G490" s="169" t="s">
        <v>864</v>
      </c>
      <c r="H490" s="169" t="s">
        <v>186</v>
      </c>
    </row>
    <row r="491" spans="1:8" ht="38.25" x14ac:dyDescent="0.2">
      <c r="A491" s="169" t="s">
        <v>186</v>
      </c>
      <c r="B491" s="169" t="s">
        <v>869</v>
      </c>
      <c r="C491" s="169" t="s">
        <v>870</v>
      </c>
      <c r="D491" s="169" t="s">
        <v>186</v>
      </c>
      <c r="E491" s="169" t="s">
        <v>186</v>
      </c>
      <c r="F491" s="169" t="s">
        <v>186</v>
      </c>
      <c r="G491" s="169" t="s">
        <v>864</v>
      </c>
      <c r="H491" s="169" t="s">
        <v>186</v>
      </c>
    </row>
    <row r="492" spans="1:8" ht="395.25" x14ac:dyDescent="0.2">
      <c r="A492" s="169" t="s">
        <v>186</v>
      </c>
      <c r="B492" s="169" t="s">
        <v>871</v>
      </c>
      <c r="C492" s="169" t="s">
        <v>872</v>
      </c>
      <c r="D492" s="169" t="s">
        <v>186</v>
      </c>
      <c r="E492" s="169" t="s">
        <v>186</v>
      </c>
      <c r="F492" s="169" t="s">
        <v>186</v>
      </c>
      <c r="G492" s="169" t="s">
        <v>186</v>
      </c>
      <c r="H492" s="169" t="s">
        <v>186</v>
      </c>
    </row>
    <row r="493" spans="1:8" ht="38.25" x14ac:dyDescent="0.2">
      <c r="A493" s="169" t="s">
        <v>186</v>
      </c>
      <c r="B493" s="169" t="s">
        <v>859</v>
      </c>
      <c r="C493" s="169" t="s">
        <v>860</v>
      </c>
      <c r="D493" s="169" t="s">
        <v>186</v>
      </c>
      <c r="E493" s="169" t="s">
        <v>186</v>
      </c>
      <c r="F493" s="169" t="s">
        <v>186</v>
      </c>
      <c r="G493" s="169" t="s">
        <v>186</v>
      </c>
      <c r="H493" s="169" t="s">
        <v>186</v>
      </c>
    </row>
    <row r="494" spans="1:8" ht="63.75" x14ac:dyDescent="0.2">
      <c r="A494" s="169" t="s">
        <v>186</v>
      </c>
      <c r="B494" s="169" t="s">
        <v>873</v>
      </c>
      <c r="C494" s="169" t="s">
        <v>874</v>
      </c>
      <c r="D494" s="169" t="s">
        <v>132</v>
      </c>
      <c r="E494" s="169" t="s">
        <v>540</v>
      </c>
      <c r="F494" s="169" t="s">
        <v>285</v>
      </c>
      <c r="G494" s="169" t="s">
        <v>227</v>
      </c>
      <c r="H494" s="169" t="s">
        <v>137</v>
      </c>
    </row>
    <row r="495" spans="1:8" ht="76.5" x14ac:dyDescent="0.2">
      <c r="A495" s="169" t="s">
        <v>186</v>
      </c>
      <c r="B495" s="169" t="s">
        <v>875</v>
      </c>
      <c r="C495" s="169" t="s">
        <v>876</v>
      </c>
      <c r="D495" s="169" t="s">
        <v>186</v>
      </c>
      <c r="E495" s="169" t="s">
        <v>281</v>
      </c>
      <c r="F495" s="169" t="s">
        <v>285</v>
      </c>
      <c r="G495" s="169" t="s">
        <v>227</v>
      </c>
      <c r="H495" s="169" t="s">
        <v>137</v>
      </c>
    </row>
    <row r="496" spans="1:8" ht="140.25" x14ac:dyDescent="0.2">
      <c r="A496" s="169" t="s">
        <v>186</v>
      </c>
      <c r="B496" s="169" t="s">
        <v>878</v>
      </c>
      <c r="C496" s="169" t="s">
        <v>879</v>
      </c>
      <c r="D496" s="169" t="s">
        <v>186</v>
      </c>
      <c r="E496" s="169" t="s">
        <v>186</v>
      </c>
      <c r="F496" s="169" t="s">
        <v>186</v>
      </c>
      <c r="G496" s="169" t="s">
        <v>848</v>
      </c>
      <c r="H496" s="169" t="s">
        <v>186</v>
      </c>
    </row>
    <row r="497" spans="1:8" ht="38.25" x14ac:dyDescent="0.2">
      <c r="A497" s="169" t="s">
        <v>186</v>
      </c>
      <c r="B497" s="169" t="s">
        <v>880</v>
      </c>
      <c r="C497" s="169" t="s">
        <v>881</v>
      </c>
      <c r="D497" s="169" t="s">
        <v>132</v>
      </c>
      <c r="E497" s="169" t="s">
        <v>281</v>
      </c>
      <c r="F497" s="169" t="s">
        <v>285</v>
      </c>
      <c r="G497" s="169" t="s">
        <v>227</v>
      </c>
      <c r="H497" s="169" t="s">
        <v>137</v>
      </c>
    </row>
    <row r="498" spans="1:8" ht="51" x14ac:dyDescent="0.2">
      <c r="A498" s="169" t="s">
        <v>186</v>
      </c>
      <c r="B498" s="169" t="s">
        <v>882</v>
      </c>
      <c r="C498" s="169" t="s">
        <v>883</v>
      </c>
      <c r="D498" s="169" t="s">
        <v>132</v>
      </c>
      <c r="E498" s="169" t="s">
        <v>281</v>
      </c>
      <c r="F498" s="169" t="s">
        <v>285</v>
      </c>
      <c r="G498" s="169" t="s">
        <v>227</v>
      </c>
      <c r="H498" s="169" t="s">
        <v>137</v>
      </c>
    </row>
    <row r="499" spans="1:8" ht="89.25" x14ac:dyDescent="0.2">
      <c r="A499" s="169" t="s">
        <v>186</v>
      </c>
      <c r="B499" s="169" t="s">
        <v>884</v>
      </c>
      <c r="C499" s="169" t="s">
        <v>885</v>
      </c>
      <c r="D499" s="169" t="s">
        <v>132</v>
      </c>
      <c r="E499" s="169" t="s">
        <v>281</v>
      </c>
      <c r="F499" s="169" t="s">
        <v>285</v>
      </c>
      <c r="G499" s="169" t="s">
        <v>227</v>
      </c>
      <c r="H499" s="169" t="s">
        <v>137</v>
      </c>
    </row>
    <row r="500" spans="1:8" ht="63.75" x14ac:dyDescent="0.2">
      <c r="A500" s="169" t="s">
        <v>186</v>
      </c>
      <c r="B500" s="169" t="s">
        <v>886</v>
      </c>
      <c r="C500" s="169" t="s">
        <v>887</v>
      </c>
      <c r="D500" s="169" t="s">
        <v>186</v>
      </c>
      <c r="E500" s="169" t="s">
        <v>186</v>
      </c>
      <c r="F500" s="169" t="s">
        <v>186</v>
      </c>
      <c r="G500" s="169" t="s">
        <v>888</v>
      </c>
      <c r="H500" s="169" t="s">
        <v>186</v>
      </c>
    </row>
    <row r="501" spans="1:8" ht="127.5" x14ac:dyDescent="0.2">
      <c r="A501" s="169" t="s">
        <v>186</v>
      </c>
      <c r="B501" s="169" t="s">
        <v>889</v>
      </c>
      <c r="C501" s="169" t="s">
        <v>890</v>
      </c>
      <c r="D501" s="169" t="s">
        <v>132</v>
      </c>
      <c r="E501" s="169" t="s">
        <v>540</v>
      </c>
      <c r="F501" s="169" t="s">
        <v>285</v>
      </c>
      <c r="G501" s="169" t="s">
        <v>227</v>
      </c>
      <c r="H501" s="169" t="s">
        <v>137</v>
      </c>
    </row>
    <row r="502" spans="1:8" ht="76.5" x14ac:dyDescent="0.2">
      <c r="A502" s="169" t="s">
        <v>186</v>
      </c>
      <c r="B502" s="169" t="s">
        <v>891</v>
      </c>
      <c r="C502" s="169" t="s">
        <v>892</v>
      </c>
      <c r="D502" s="169" t="s">
        <v>186</v>
      </c>
      <c r="E502" s="169" t="s">
        <v>150</v>
      </c>
      <c r="F502" s="169" t="s">
        <v>186</v>
      </c>
      <c r="G502" s="169" t="s">
        <v>894</v>
      </c>
      <c r="H502" s="169" t="s">
        <v>186</v>
      </c>
    </row>
    <row r="503" spans="1:8" ht="63.75" x14ac:dyDescent="0.2">
      <c r="A503" s="169" t="s">
        <v>186</v>
      </c>
      <c r="B503" s="169" t="s">
        <v>895</v>
      </c>
      <c r="C503" s="169" t="s">
        <v>896</v>
      </c>
      <c r="D503" s="169" t="s">
        <v>186</v>
      </c>
      <c r="E503" s="169" t="s">
        <v>281</v>
      </c>
      <c r="F503" s="169" t="s">
        <v>186</v>
      </c>
      <c r="G503" s="169" t="s">
        <v>894</v>
      </c>
      <c r="H503" s="169" t="s">
        <v>186</v>
      </c>
    </row>
    <row r="504" spans="1:8" ht="25.5" x14ac:dyDescent="0.2">
      <c r="A504" s="169" t="s">
        <v>186</v>
      </c>
      <c r="B504" s="169" t="s">
        <v>897</v>
      </c>
      <c r="C504" s="169" t="s">
        <v>898</v>
      </c>
      <c r="D504" s="169" t="s">
        <v>186</v>
      </c>
      <c r="E504" s="169" t="s">
        <v>281</v>
      </c>
      <c r="F504" s="169" t="s">
        <v>186</v>
      </c>
      <c r="G504" s="169" t="s">
        <v>894</v>
      </c>
      <c r="H504" s="169" t="s">
        <v>186</v>
      </c>
    </row>
    <row r="505" spans="1:8" ht="127.5" x14ac:dyDescent="0.2">
      <c r="A505" s="169" t="s">
        <v>186</v>
      </c>
      <c r="B505" s="169" t="s">
        <v>899</v>
      </c>
      <c r="C505" s="169" t="s">
        <v>900</v>
      </c>
      <c r="D505" s="169" t="s">
        <v>186</v>
      </c>
      <c r="E505" s="169" t="s">
        <v>281</v>
      </c>
      <c r="F505" s="169" t="s">
        <v>186</v>
      </c>
      <c r="G505" s="169" t="s">
        <v>901</v>
      </c>
      <c r="H505" s="169" t="s">
        <v>186</v>
      </c>
    </row>
    <row r="506" spans="1:8" ht="89.25" x14ac:dyDescent="0.2">
      <c r="A506" s="169" t="s">
        <v>186</v>
      </c>
      <c r="B506" s="169" t="s">
        <v>902</v>
      </c>
      <c r="C506" s="169" t="s">
        <v>903</v>
      </c>
      <c r="D506" s="169" t="s">
        <v>186</v>
      </c>
      <c r="E506" s="169" t="s">
        <v>150</v>
      </c>
      <c r="F506" s="169" t="s">
        <v>186</v>
      </c>
      <c r="G506" s="169" t="s">
        <v>904</v>
      </c>
      <c r="H506" s="169" t="s">
        <v>186</v>
      </c>
    </row>
    <row r="507" spans="1:8" ht="63.75" x14ac:dyDescent="0.2">
      <c r="A507" s="169" t="s">
        <v>186</v>
      </c>
      <c r="B507" s="169" t="s">
        <v>905</v>
      </c>
      <c r="C507" s="169" t="s">
        <v>906</v>
      </c>
      <c r="D507" s="169" t="s">
        <v>186</v>
      </c>
      <c r="E507" s="169" t="s">
        <v>150</v>
      </c>
      <c r="F507" s="169" t="s">
        <v>186</v>
      </c>
      <c r="G507" s="169" t="s">
        <v>904</v>
      </c>
      <c r="H507" s="169" t="s">
        <v>186</v>
      </c>
    </row>
    <row r="508" spans="1:8" ht="76.5" x14ac:dyDescent="0.2">
      <c r="A508" s="169" t="s">
        <v>186</v>
      </c>
      <c r="B508" s="169" t="s">
        <v>907</v>
      </c>
      <c r="C508" s="169" t="s">
        <v>908</v>
      </c>
      <c r="D508" s="169" t="s">
        <v>186</v>
      </c>
      <c r="E508" s="169" t="s">
        <v>186</v>
      </c>
      <c r="F508" s="169" t="s">
        <v>186</v>
      </c>
      <c r="G508" s="169" t="s">
        <v>901</v>
      </c>
      <c r="H508" s="169" t="s">
        <v>186</v>
      </c>
    </row>
    <row r="509" spans="1:8" ht="38.25" x14ac:dyDescent="0.2">
      <c r="A509" s="169" t="s">
        <v>186</v>
      </c>
      <c r="B509" s="169" t="s">
        <v>909</v>
      </c>
      <c r="C509" s="169" t="s">
        <v>910</v>
      </c>
      <c r="D509" s="169" t="s">
        <v>186</v>
      </c>
      <c r="E509" s="169" t="s">
        <v>186</v>
      </c>
      <c r="F509" s="169" t="s">
        <v>186</v>
      </c>
      <c r="G509" s="169" t="s">
        <v>894</v>
      </c>
      <c r="H509" s="169" t="s">
        <v>186</v>
      </c>
    </row>
    <row r="510" spans="1:8" ht="89.25" x14ac:dyDescent="0.2">
      <c r="A510" s="169" t="s">
        <v>186</v>
      </c>
      <c r="B510" s="169" t="s">
        <v>911</v>
      </c>
      <c r="C510" s="169" t="s">
        <v>912</v>
      </c>
      <c r="D510" s="169" t="s">
        <v>186</v>
      </c>
      <c r="E510" s="169" t="s">
        <v>186</v>
      </c>
      <c r="F510" s="169" t="s">
        <v>186</v>
      </c>
      <c r="G510" s="169" t="s">
        <v>913</v>
      </c>
      <c r="H510" s="169" t="s">
        <v>186</v>
      </c>
    </row>
    <row r="511" spans="1:8" ht="51" x14ac:dyDescent="0.2">
      <c r="A511" s="169" t="s">
        <v>186</v>
      </c>
      <c r="B511" s="169" t="s">
        <v>914</v>
      </c>
      <c r="C511" s="169" t="s">
        <v>915</v>
      </c>
      <c r="D511" s="169" t="s">
        <v>186</v>
      </c>
      <c r="E511" s="169" t="s">
        <v>281</v>
      </c>
      <c r="F511" s="169" t="s">
        <v>186</v>
      </c>
      <c r="G511" s="169" t="s">
        <v>916</v>
      </c>
      <c r="H511" s="169" t="s">
        <v>186</v>
      </c>
    </row>
    <row r="512" spans="1:8" ht="63.75" x14ac:dyDescent="0.2">
      <c r="A512" s="169" t="s">
        <v>186</v>
      </c>
      <c r="B512" s="169" t="s">
        <v>917</v>
      </c>
      <c r="C512" s="169" t="s">
        <v>918</v>
      </c>
      <c r="D512" s="169" t="s">
        <v>186</v>
      </c>
      <c r="E512" s="169" t="s">
        <v>281</v>
      </c>
      <c r="F512" s="169" t="s">
        <v>186</v>
      </c>
      <c r="G512" s="169" t="s">
        <v>919</v>
      </c>
      <c r="H512" s="169" t="s">
        <v>186</v>
      </c>
    </row>
    <row r="513" spans="1:8" ht="38.25" x14ac:dyDescent="0.2">
      <c r="A513" s="169" t="s">
        <v>186</v>
      </c>
      <c r="B513" s="169" t="s">
        <v>920</v>
      </c>
      <c r="C513" s="169" t="s">
        <v>921</v>
      </c>
      <c r="D513" s="169" t="s">
        <v>186</v>
      </c>
      <c r="E513" s="169" t="s">
        <v>186</v>
      </c>
      <c r="F513" s="169" t="s">
        <v>186</v>
      </c>
      <c r="G513" s="169" t="s">
        <v>186</v>
      </c>
      <c r="H513" s="169" t="s">
        <v>186</v>
      </c>
    </row>
    <row r="514" spans="1:8" ht="51" x14ac:dyDescent="0.2">
      <c r="A514" s="169" t="s">
        <v>186</v>
      </c>
      <c r="B514" s="169" t="s">
        <v>922</v>
      </c>
      <c r="C514" s="169" t="s">
        <v>923</v>
      </c>
      <c r="D514" s="169" t="s">
        <v>186</v>
      </c>
      <c r="E514" s="169" t="s">
        <v>186</v>
      </c>
      <c r="F514" s="169" t="s">
        <v>186</v>
      </c>
      <c r="G514" s="169" t="s">
        <v>186</v>
      </c>
      <c r="H514" s="169" t="s">
        <v>186</v>
      </c>
    </row>
    <row r="515" spans="1:8" ht="38.25" x14ac:dyDescent="0.2">
      <c r="A515" s="169" t="s">
        <v>186</v>
      </c>
      <c r="B515" s="169" t="s">
        <v>924</v>
      </c>
      <c r="C515" s="169" t="s">
        <v>925</v>
      </c>
      <c r="D515" s="169" t="s">
        <v>186</v>
      </c>
      <c r="E515" s="169" t="s">
        <v>186</v>
      </c>
      <c r="F515" s="169" t="s">
        <v>186</v>
      </c>
      <c r="G515" s="169" t="s">
        <v>186</v>
      </c>
      <c r="H515" s="169" t="s">
        <v>186</v>
      </c>
    </row>
    <row r="516" spans="1:8" ht="51" x14ac:dyDescent="0.2">
      <c r="A516" s="169" t="s">
        <v>186</v>
      </c>
      <c r="B516" s="169" t="s">
        <v>926</v>
      </c>
      <c r="C516" s="169" t="s">
        <v>927</v>
      </c>
      <c r="D516" s="169" t="s">
        <v>186</v>
      </c>
      <c r="E516" s="169" t="s">
        <v>186</v>
      </c>
      <c r="F516" s="169" t="s">
        <v>186</v>
      </c>
      <c r="G516" s="169" t="s">
        <v>186</v>
      </c>
      <c r="H516" s="169" t="s">
        <v>186</v>
      </c>
    </row>
    <row r="517" spans="1:8" ht="38.25" x14ac:dyDescent="0.2">
      <c r="A517" s="169" t="s">
        <v>186</v>
      </c>
      <c r="B517" s="169" t="s">
        <v>928</v>
      </c>
      <c r="C517" s="169" t="s">
        <v>929</v>
      </c>
      <c r="D517" s="169" t="s">
        <v>186</v>
      </c>
      <c r="E517" s="169" t="s">
        <v>186</v>
      </c>
      <c r="F517" s="169" t="s">
        <v>186</v>
      </c>
      <c r="G517" s="169" t="s">
        <v>186</v>
      </c>
      <c r="H517" s="169" t="s">
        <v>186</v>
      </c>
    </row>
    <row r="518" spans="1:8" ht="51" x14ac:dyDescent="0.2">
      <c r="A518" s="169" t="s">
        <v>186</v>
      </c>
      <c r="B518" s="169" t="s">
        <v>930</v>
      </c>
      <c r="C518" s="169" t="s">
        <v>931</v>
      </c>
      <c r="D518" s="169" t="s">
        <v>186</v>
      </c>
      <c r="E518" s="169" t="s">
        <v>186</v>
      </c>
      <c r="F518" s="169" t="s">
        <v>186</v>
      </c>
      <c r="G518" s="169" t="s">
        <v>186</v>
      </c>
      <c r="H518" s="169" t="s">
        <v>186</v>
      </c>
    </row>
    <row r="519" spans="1:8" ht="51" x14ac:dyDescent="0.2">
      <c r="A519" s="169" t="s">
        <v>186</v>
      </c>
      <c r="B519" s="169" t="s">
        <v>932</v>
      </c>
      <c r="C519" s="169" t="s">
        <v>933</v>
      </c>
      <c r="D519" s="169" t="s">
        <v>186</v>
      </c>
      <c r="E519" s="169" t="s">
        <v>186</v>
      </c>
      <c r="F519" s="169" t="s">
        <v>186</v>
      </c>
      <c r="G519" s="169" t="s">
        <v>186</v>
      </c>
      <c r="H519" s="169" t="s">
        <v>186</v>
      </c>
    </row>
    <row r="520" spans="1:8" ht="51" x14ac:dyDescent="0.2">
      <c r="A520" s="169" t="s">
        <v>186</v>
      </c>
      <c r="B520" s="169" t="s">
        <v>934</v>
      </c>
      <c r="C520" s="169" t="s">
        <v>935</v>
      </c>
      <c r="D520" s="169" t="s">
        <v>186</v>
      </c>
      <c r="E520" s="169" t="s">
        <v>186</v>
      </c>
      <c r="F520" s="169" t="s">
        <v>186</v>
      </c>
      <c r="G520" s="169" t="s">
        <v>186</v>
      </c>
      <c r="H520" s="169" t="s">
        <v>186</v>
      </c>
    </row>
    <row r="521" spans="1:8" ht="38.25" x14ac:dyDescent="0.2">
      <c r="A521" s="169" t="s">
        <v>186</v>
      </c>
      <c r="B521" s="169" t="s">
        <v>936</v>
      </c>
      <c r="C521" s="169" t="s">
        <v>937</v>
      </c>
      <c r="D521" s="169" t="s">
        <v>186</v>
      </c>
      <c r="E521" s="169" t="s">
        <v>150</v>
      </c>
      <c r="F521" s="169" t="s">
        <v>186</v>
      </c>
      <c r="G521" s="169" t="s">
        <v>938</v>
      </c>
      <c r="H521" s="169" t="s">
        <v>186</v>
      </c>
    </row>
    <row r="522" spans="1:8" ht="25.5" x14ac:dyDescent="0.2">
      <c r="A522" s="169" t="s">
        <v>186</v>
      </c>
      <c r="B522" s="169" t="s">
        <v>939</v>
      </c>
      <c r="C522" s="169" t="s">
        <v>940</v>
      </c>
      <c r="D522" s="169" t="s">
        <v>186</v>
      </c>
      <c r="E522" s="169" t="s">
        <v>150</v>
      </c>
      <c r="F522" s="169" t="s">
        <v>186</v>
      </c>
      <c r="G522" s="169" t="s">
        <v>938</v>
      </c>
      <c r="H522" s="169" t="s">
        <v>186</v>
      </c>
    </row>
    <row r="523" spans="1:8" ht="63.75" x14ac:dyDescent="0.2">
      <c r="A523" s="169" t="s">
        <v>186</v>
      </c>
      <c r="B523" s="169" t="s">
        <v>941</v>
      </c>
      <c r="C523" s="169" t="s">
        <v>942</v>
      </c>
      <c r="D523" s="169" t="s">
        <v>132</v>
      </c>
      <c r="E523" s="169" t="s">
        <v>281</v>
      </c>
      <c r="F523" s="169" t="s">
        <v>184</v>
      </c>
      <c r="G523" s="169" t="s">
        <v>943</v>
      </c>
      <c r="H523" s="169" t="s">
        <v>186</v>
      </c>
    </row>
    <row r="524" spans="1:8" ht="38.25" x14ac:dyDescent="0.2">
      <c r="A524" s="169" t="s">
        <v>186</v>
      </c>
      <c r="B524" s="169" t="s">
        <v>944</v>
      </c>
      <c r="C524" s="169" t="s">
        <v>945</v>
      </c>
      <c r="D524" s="169" t="s">
        <v>132</v>
      </c>
      <c r="E524" s="169" t="s">
        <v>281</v>
      </c>
      <c r="F524" s="169" t="s">
        <v>184</v>
      </c>
      <c r="G524" s="169" t="s">
        <v>946</v>
      </c>
      <c r="H524" s="169" t="s">
        <v>186</v>
      </c>
    </row>
    <row r="525" spans="1:8" ht="51" x14ac:dyDescent="0.2">
      <c r="A525" s="169" t="s">
        <v>186</v>
      </c>
      <c r="B525" s="169" t="s">
        <v>658</v>
      </c>
      <c r="C525" s="169" t="s">
        <v>947</v>
      </c>
      <c r="D525" s="169" t="s">
        <v>132</v>
      </c>
      <c r="E525" s="169" t="s">
        <v>281</v>
      </c>
      <c r="F525" s="169" t="s">
        <v>948</v>
      </c>
      <c r="G525" s="169" t="s">
        <v>949</v>
      </c>
      <c r="H525" s="169" t="s">
        <v>186</v>
      </c>
    </row>
    <row r="526" spans="1:8" ht="25.5" x14ac:dyDescent="0.2">
      <c r="A526" s="169" t="s">
        <v>186</v>
      </c>
      <c r="B526" s="169" t="s">
        <v>950</v>
      </c>
      <c r="C526" s="169" t="s">
        <v>951</v>
      </c>
      <c r="D526" s="169" t="s">
        <v>186</v>
      </c>
      <c r="E526" s="169" t="s">
        <v>281</v>
      </c>
      <c r="F526" s="169" t="s">
        <v>186</v>
      </c>
      <c r="G526" s="169" t="s">
        <v>894</v>
      </c>
      <c r="H526" s="169" t="s">
        <v>186</v>
      </c>
    </row>
    <row r="527" spans="1:8" ht="76.5" x14ac:dyDescent="0.2">
      <c r="A527" s="169" t="s">
        <v>186</v>
      </c>
      <c r="B527" s="169" t="s">
        <v>952</v>
      </c>
      <c r="C527" s="169" t="s">
        <v>953</v>
      </c>
      <c r="D527" s="169" t="s">
        <v>132</v>
      </c>
      <c r="E527" s="169" t="s">
        <v>281</v>
      </c>
      <c r="F527" s="169" t="s">
        <v>323</v>
      </c>
      <c r="G527" s="169" t="s">
        <v>949</v>
      </c>
      <c r="H527" s="169" t="s">
        <v>186</v>
      </c>
    </row>
    <row r="528" spans="1:8" ht="63.75" x14ac:dyDescent="0.2">
      <c r="A528" s="169" t="s">
        <v>186</v>
      </c>
      <c r="B528" s="169" t="s">
        <v>954</v>
      </c>
      <c r="C528" s="169" t="s">
        <v>955</v>
      </c>
      <c r="D528" s="169" t="s">
        <v>186</v>
      </c>
      <c r="E528" s="169" t="s">
        <v>186</v>
      </c>
      <c r="F528" s="169" t="s">
        <v>186</v>
      </c>
      <c r="G528" s="169" t="s">
        <v>186</v>
      </c>
      <c r="H528" s="169" t="s">
        <v>186</v>
      </c>
    </row>
    <row r="529" spans="1:8" ht="114.75" x14ac:dyDescent="0.2">
      <c r="A529" s="169" t="s">
        <v>186</v>
      </c>
      <c r="B529" s="169" t="s">
        <v>956</v>
      </c>
      <c r="C529" s="169" t="s">
        <v>957</v>
      </c>
      <c r="D529" s="169" t="s">
        <v>186</v>
      </c>
      <c r="E529" s="169" t="s">
        <v>186</v>
      </c>
      <c r="F529" s="169" t="s">
        <v>186</v>
      </c>
      <c r="G529" s="169" t="s">
        <v>186</v>
      </c>
      <c r="H529" s="169" t="s">
        <v>186</v>
      </c>
    </row>
    <row r="530" spans="1:8" ht="114.75" x14ac:dyDescent="0.2">
      <c r="A530" s="169" t="s">
        <v>186</v>
      </c>
      <c r="B530" s="169" t="s">
        <v>958</v>
      </c>
      <c r="C530" s="169" t="s">
        <v>959</v>
      </c>
      <c r="D530" s="169" t="s">
        <v>186</v>
      </c>
      <c r="E530" s="169" t="s">
        <v>186</v>
      </c>
      <c r="F530" s="169" t="s">
        <v>186</v>
      </c>
      <c r="G530" s="169" t="s">
        <v>186</v>
      </c>
      <c r="H530" s="169" t="s">
        <v>186</v>
      </c>
    </row>
    <row r="531" spans="1:8" ht="89.25" x14ac:dyDescent="0.2">
      <c r="A531" s="169" t="s">
        <v>186</v>
      </c>
      <c r="B531" s="169" t="s">
        <v>960</v>
      </c>
      <c r="C531" s="169" t="s">
        <v>961</v>
      </c>
      <c r="D531" s="169" t="s">
        <v>186</v>
      </c>
      <c r="E531" s="169" t="s">
        <v>186</v>
      </c>
      <c r="F531" s="169" t="s">
        <v>186</v>
      </c>
      <c r="G531" s="169" t="s">
        <v>186</v>
      </c>
      <c r="H531" s="169" t="s">
        <v>186</v>
      </c>
    </row>
    <row r="532" spans="1:8" ht="76.5" x14ac:dyDescent="0.2">
      <c r="A532" s="169" t="s">
        <v>186</v>
      </c>
      <c r="B532" s="169" t="s">
        <v>963</v>
      </c>
      <c r="C532" s="169" t="s">
        <v>964</v>
      </c>
      <c r="D532" s="169" t="s">
        <v>186</v>
      </c>
      <c r="E532" s="169" t="s">
        <v>186</v>
      </c>
      <c r="F532" s="169" t="s">
        <v>186</v>
      </c>
      <c r="G532" s="169" t="s">
        <v>186</v>
      </c>
      <c r="H532" s="169" t="s">
        <v>186</v>
      </c>
    </row>
    <row r="533" spans="1:8" ht="102" x14ac:dyDescent="0.2">
      <c r="A533" s="169" t="s">
        <v>186</v>
      </c>
      <c r="B533" s="169" t="s">
        <v>965</v>
      </c>
      <c r="C533" s="169" t="s">
        <v>966</v>
      </c>
      <c r="D533" s="169" t="s">
        <v>186</v>
      </c>
      <c r="E533" s="169" t="s">
        <v>186</v>
      </c>
      <c r="F533" s="169" t="s">
        <v>186</v>
      </c>
      <c r="G533" s="169" t="s">
        <v>186</v>
      </c>
      <c r="H533" s="169" t="s">
        <v>186</v>
      </c>
    </row>
    <row r="534" spans="1:8" ht="76.5" x14ac:dyDescent="0.2">
      <c r="A534" s="169" t="s">
        <v>186</v>
      </c>
      <c r="B534" s="169" t="s">
        <v>1547</v>
      </c>
      <c r="C534" s="169" t="s">
        <v>1548</v>
      </c>
      <c r="D534" s="169" t="s">
        <v>186</v>
      </c>
      <c r="E534" s="169" t="s">
        <v>281</v>
      </c>
      <c r="F534" s="169" t="s">
        <v>186</v>
      </c>
      <c r="G534" s="169" t="s">
        <v>968</v>
      </c>
      <c r="H534" s="169" t="s">
        <v>969</v>
      </c>
    </row>
    <row r="535" spans="1:8" ht="89.25" x14ac:dyDescent="0.2">
      <c r="A535" s="169" t="s">
        <v>186</v>
      </c>
      <c r="B535" s="169" t="s">
        <v>1549</v>
      </c>
      <c r="C535" s="169" t="s">
        <v>1550</v>
      </c>
      <c r="D535" s="169" t="s">
        <v>186</v>
      </c>
      <c r="E535" s="169" t="s">
        <v>281</v>
      </c>
      <c r="F535" s="169" t="s">
        <v>186</v>
      </c>
      <c r="G535" s="169" t="s">
        <v>968</v>
      </c>
      <c r="H535" s="169" t="s">
        <v>969</v>
      </c>
    </row>
    <row r="536" spans="1:8" ht="127.5" x14ac:dyDescent="0.2">
      <c r="A536" s="169" t="s">
        <v>186</v>
      </c>
      <c r="B536" s="169" t="s">
        <v>1551</v>
      </c>
      <c r="C536" s="169" t="s">
        <v>1552</v>
      </c>
      <c r="D536" s="169" t="s">
        <v>186</v>
      </c>
      <c r="E536" s="169" t="s">
        <v>281</v>
      </c>
      <c r="F536" s="169" t="s">
        <v>186</v>
      </c>
      <c r="G536" s="169" t="s">
        <v>968</v>
      </c>
      <c r="H536" s="169" t="s">
        <v>969</v>
      </c>
    </row>
    <row r="537" spans="1:8" ht="102" x14ac:dyDescent="0.2">
      <c r="A537" s="169" t="s">
        <v>186</v>
      </c>
      <c r="B537" s="169" t="s">
        <v>1553</v>
      </c>
      <c r="C537" s="169" t="s">
        <v>1554</v>
      </c>
      <c r="D537" s="169" t="s">
        <v>186</v>
      </c>
      <c r="E537" s="169" t="s">
        <v>281</v>
      </c>
      <c r="F537" s="169" t="s">
        <v>186</v>
      </c>
      <c r="G537" s="169" t="s">
        <v>968</v>
      </c>
      <c r="H537" s="169" t="s">
        <v>969</v>
      </c>
    </row>
    <row r="538" spans="1:8" ht="102" x14ac:dyDescent="0.2">
      <c r="A538" s="169" t="s">
        <v>186</v>
      </c>
      <c r="B538" s="169" t="s">
        <v>1555</v>
      </c>
      <c r="C538" s="169" t="s">
        <v>1556</v>
      </c>
      <c r="D538" s="169" t="s">
        <v>186</v>
      </c>
      <c r="E538" s="169" t="s">
        <v>281</v>
      </c>
      <c r="F538" s="169" t="s">
        <v>186</v>
      </c>
      <c r="G538" s="169" t="s">
        <v>968</v>
      </c>
      <c r="H538" s="169" t="s">
        <v>969</v>
      </c>
    </row>
    <row r="539" spans="1:8" x14ac:dyDescent="0.2">
      <c r="A539" s="169" t="s">
        <v>186</v>
      </c>
      <c r="B539" s="169" t="s">
        <v>850</v>
      </c>
      <c r="C539" s="169" t="s">
        <v>970</v>
      </c>
      <c r="D539" s="169" t="s">
        <v>186</v>
      </c>
      <c r="E539" s="169" t="s">
        <v>150</v>
      </c>
      <c r="F539" s="169" t="s">
        <v>186</v>
      </c>
      <c r="G539" s="169" t="s">
        <v>1557</v>
      </c>
      <c r="H539" s="169" t="s">
        <v>186</v>
      </c>
    </row>
    <row r="540" spans="1:8" ht="63.75" x14ac:dyDescent="0.2">
      <c r="A540" s="169" t="s">
        <v>186</v>
      </c>
      <c r="B540" s="169" t="s">
        <v>979</v>
      </c>
      <c r="C540" s="169" t="s">
        <v>980</v>
      </c>
      <c r="D540" s="169" t="s">
        <v>186</v>
      </c>
      <c r="E540" s="169" t="s">
        <v>281</v>
      </c>
      <c r="F540" s="169" t="s">
        <v>186</v>
      </c>
      <c r="G540" s="169" t="s">
        <v>968</v>
      </c>
      <c r="H540" s="169" t="s">
        <v>969</v>
      </c>
    </row>
  </sheetData>
  <mergeCells count="3">
    <mergeCell ref="A1:B3"/>
    <mergeCell ref="C1:F3"/>
    <mergeCell ref="A4:H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C20"/>
  <sheetViews>
    <sheetView workbookViewId="0">
      <selection activeCell="D9" sqref="D9"/>
    </sheetView>
  </sheetViews>
  <sheetFormatPr baseColWidth="10" defaultColWidth="11.42578125" defaultRowHeight="15" x14ac:dyDescent="0.25"/>
  <cols>
    <col min="2" max="2" width="15.42578125" customWidth="1"/>
    <col min="3" max="3" width="39" customWidth="1"/>
    <col min="4" max="4" width="22.42578125" customWidth="1"/>
  </cols>
  <sheetData>
    <row r="2" spans="2:3" x14ac:dyDescent="0.25">
      <c r="B2" t="s">
        <v>1558</v>
      </c>
      <c r="C2" t="s">
        <v>1559</v>
      </c>
    </row>
    <row r="3" spans="2:3" x14ac:dyDescent="0.25">
      <c r="C3" t="s">
        <v>1560</v>
      </c>
    </row>
    <row r="4" spans="2:3" x14ac:dyDescent="0.25">
      <c r="C4" t="s">
        <v>1561</v>
      </c>
    </row>
    <row r="6" spans="2:3" x14ac:dyDescent="0.25">
      <c r="B6" t="s">
        <v>1562</v>
      </c>
      <c r="C6" t="s">
        <v>1563</v>
      </c>
    </row>
    <row r="7" spans="2:3" x14ac:dyDescent="0.25">
      <c r="C7" t="s">
        <v>1564</v>
      </c>
    </row>
    <row r="8" spans="2:3" x14ac:dyDescent="0.25">
      <c r="C8" t="s">
        <v>1565</v>
      </c>
    </row>
    <row r="9" spans="2:3" x14ac:dyDescent="0.25">
      <c r="C9" t="s">
        <v>1566</v>
      </c>
    </row>
    <row r="11" spans="2:3" x14ac:dyDescent="0.25">
      <c r="B11" t="s">
        <v>1567</v>
      </c>
      <c r="C11" t="s">
        <v>1568</v>
      </c>
    </row>
    <row r="12" spans="2:3" x14ac:dyDescent="0.25">
      <c r="C12" t="s">
        <v>1569</v>
      </c>
    </row>
    <row r="13" spans="2:3" x14ac:dyDescent="0.25">
      <c r="C13" t="s">
        <v>1570</v>
      </c>
    </row>
    <row r="14" spans="2:3" x14ac:dyDescent="0.25">
      <c r="C14" t="s">
        <v>1571</v>
      </c>
    </row>
    <row r="15" spans="2:3" x14ac:dyDescent="0.25">
      <c r="C15" t="s">
        <v>1572</v>
      </c>
    </row>
    <row r="16" spans="2:3" x14ac:dyDescent="0.25">
      <c r="C16" t="s">
        <v>1573</v>
      </c>
    </row>
    <row r="18" spans="2:3" x14ac:dyDescent="0.25">
      <c r="B18" t="s">
        <v>1574</v>
      </c>
      <c r="C18" t="s">
        <v>1575</v>
      </c>
    </row>
    <row r="20" spans="2:3" x14ac:dyDescent="0.25">
      <c r="B20" t="s">
        <v>1576</v>
      </c>
      <c r="C20" t="s">
        <v>1577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C35A53DA876E443B120225AA2D2DE91" ma:contentTypeVersion="10" ma:contentTypeDescription="Crear nuevo documento." ma:contentTypeScope="" ma:versionID="4531bf9c2ba2d67423da3f4db5fc29aa">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56db4f0f18ecffd3d1eb24f17ad309fa" ns1:_="" ns2:_="">
    <xsd:import namespace="http://schemas.microsoft.com/sharepoint/v3"/>
    <xsd:import namespace="a7912b74-821a-4119-aad9-e1c9b233eb5e"/>
    <xsd:element name="properties">
      <xsd:complexType>
        <xsd:sequence>
          <xsd:element name="documentManagement">
            <xsd:complexType>
              <xsd:all>
                <xsd:element ref="ns1:PublishingStartDate" minOccurs="0"/>
                <xsd:element ref="ns1:PublishingExpirationDate" minOccurs="0"/>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element name="VariationsItemGroupID" ma:index="12"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VariationsItemGroupID xmlns="http://schemas.microsoft.com/sharepoint/v3">abca548e-e7f3-4ea3-9f44-3658789891e9</VariationsItemGroupID>
    <PublishingExpirationDate xmlns="http://schemas.microsoft.com/sharepoint/v3" xsi:nil="true"/>
  </documentManagement>
</p:properties>
</file>

<file path=customXml/itemProps1.xml><?xml version="1.0" encoding="utf-8"?>
<ds:datastoreItem xmlns:ds="http://schemas.openxmlformats.org/officeDocument/2006/customXml" ds:itemID="{C0CF358C-264B-4CD8-B2C9-72E9373FEBFE}"/>
</file>

<file path=customXml/itemProps2.xml><?xml version="1.0" encoding="utf-8"?>
<ds:datastoreItem xmlns:ds="http://schemas.openxmlformats.org/officeDocument/2006/customXml" ds:itemID="{E2C13694-C0C8-4B8E-80EB-CCB1C3DC63C9}"/>
</file>

<file path=customXml/itemProps3.xml><?xml version="1.0" encoding="utf-8"?>
<ds:datastoreItem xmlns:ds="http://schemas.openxmlformats.org/officeDocument/2006/customXml" ds:itemID="{3591B3C6-5C5D-4584-88CC-8D8FF5B813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25</vt:i4>
      </vt:variant>
    </vt:vector>
  </HeadingPairs>
  <TitlesOfParts>
    <vt:vector size="38" baseType="lpstr">
      <vt:lpstr>Manual</vt:lpstr>
      <vt:lpstr>Activos Consolidados</vt:lpstr>
      <vt:lpstr>Instructivo</vt:lpstr>
      <vt:lpstr>Resultados</vt:lpstr>
      <vt:lpstr>Control Activos Calificados</vt:lpstr>
      <vt:lpstr>Registro de Activos de Informac</vt:lpstr>
      <vt:lpstr>Índice de Inf Clasif y Reserv</vt:lpstr>
      <vt:lpstr>Tipologias</vt:lpstr>
      <vt:lpstr>Clasificación</vt:lpstr>
      <vt:lpstr>Hoja2</vt:lpstr>
      <vt:lpstr>Hoja3</vt:lpstr>
      <vt:lpstr>Hoja4</vt:lpstr>
      <vt:lpstr>Hoja1</vt:lpstr>
      <vt:lpstr>APOYO</vt:lpstr>
      <vt:lpstr>Manual!Área_de_impresión</vt:lpstr>
      <vt:lpstr>AUDITORIA_INTERNA</vt:lpstr>
      <vt:lpstr>cabeza1</vt:lpstr>
      <vt:lpstr>Conservacion</vt:lpstr>
      <vt:lpstr>direccion</vt:lpstr>
      <vt:lpstr>ESTRATEGICOS</vt:lpstr>
      <vt:lpstr>EVALUACION_Y_SEGUIMIENTO_A_LA_GESTION</vt:lpstr>
      <vt:lpstr>Frecuencia</vt:lpstr>
      <vt:lpstr>GERENCIA_GENERAL</vt:lpstr>
      <vt:lpstr>integridad</vt:lpstr>
      <vt:lpstr>MISIONALES</vt:lpstr>
      <vt:lpstr>procesa</vt:lpstr>
      <vt:lpstr>proceso</vt:lpstr>
      <vt:lpstr>Recuperacion</vt:lpstr>
      <vt:lpstr>Relacion</vt:lpstr>
      <vt:lpstr>SUBGERENCIA_ADMINISTRATIVA</vt:lpstr>
      <vt:lpstr>SUBGERENCIA_DE_CONTRATACION</vt:lpstr>
      <vt:lpstr>SUBGERENCIA_DE_DESARROLLO_DE_PROYECTOS</vt:lpstr>
      <vt:lpstr>SUBGERENCIA_DE_ESTRUCTURACION_DE_PROYECTOS</vt:lpstr>
      <vt:lpstr>SUBGERENCIA_DE_OPERACIONES</vt:lpstr>
      <vt:lpstr>SUBGERENCIA_FINANCIERA</vt:lpstr>
      <vt:lpstr>tipo1</vt:lpstr>
      <vt:lpstr>tipoPro</vt:lpstr>
      <vt:lpstr>UnidadAdm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Yadir Guillermo Molina Mora</dc:creator>
  <cp:keywords/>
  <dc:description/>
  <cp:lastModifiedBy>Merly Torres Bernal</cp:lastModifiedBy>
  <cp:revision/>
  <dcterms:created xsi:type="dcterms:W3CDTF">2017-09-19T18:24:10Z</dcterms:created>
  <dcterms:modified xsi:type="dcterms:W3CDTF">2024-08-13T21:07:18Z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0x0101009C35A53DA876E443B120225AA2D2DE91</vt:lpwstr>
  </property>
</Properties>
</file>