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30"/>
  <workbookPr codeName="ThisWorkbook"/>
  <mc:AlternateContent xmlns:mc="http://schemas.openxmlformats.org/markup-compatibility/2006">
    <mc:Choice Requires="x15">
      <x15ac:absPath xmlns:x15ac="http://schemas.microsoft.com/office/spreadsheetml/2010/11/ac" url="C:\Users\RC\Documents\PROYECTOS\BIOCARBONO\Documentacion\Instrumentos\Guia\Anexos\"/>
    </mc:Choice>
  </mc:AlternateContent>
  <xr:revisionPtr revIDLastSave="0" documentId="8_{011885C0-1862-40B5-BD8D-E66EE512D4BD}" xr6:coauthVersionLast="47" xr6:coauthVersionMax="47" xr10:uidLastSave="{00000000-0000-0000-0000-000000000000}"/>
  <bookViews>
    <workbookView minimized="1" xWindow="0" yWindow="0" windowWidth="19320" windowHeight="9630" tabRatio="881" firstSheet="1" activeTab="1" xr2:uid="{00000000-000D-0000-FFFF-FFFF00000000}"/>
  </bookViews>
  <sheets>
    <sheet name="PANEL DE CONTROL" sheetId="8" r:id="rId1"/>
    <sheet name="Especificación Técnica" sheetId="13" r:id="rId2"/>
    <sheet name="Informe Evaluación de Calidad" sheetId="15" r:id="rId3"/>
    <sheet name="Dominios E.T" sheetId="4" state="hidden" r:id="rId4"/>
    <sheet name="Dominios IEC" sheetId="11" state="hidden" r:id="rId5"/>
    <sheet name="Calidad" sheetId="6" state="hidden" r:id="rId6"/>
    <sheet name="INSTRUCTIVO" sheetId="16" r:id="rId7"/>
  </sheets>
  <externalReferences>
    <externalReference r:id="rId8"/>
  </externalReferences>
  <definedNames>
    <definedName name="_xlnm.Print_Area" localSheetId="6">INSTRUCTIVO!$A$1:$Q$144</definedName>
    <definedName name="BMI" localSheetId="2">'[1]Panel de Control'!#REF!</definedName>
    <definedName name="BMI" localSheetId="6">'[1]Panel de Control'!#REF!</definedName>
    <definedName name="BMI">'[1]Panel de Control'!#REF!</definedName>
    <definedName name="BMICategorías" localSheetId="2">'Informe Evaluación de Calidad'!#REF!</definedName>
    <definedName name="BMICategorías" localSheetId="6">#REF!</definedName>
    <definedName name="BMICategorías">#REF!</definedName>
    <definedName name="categoria" localSheetId="2">#REF!</definedName>
    <definedName name="categoria" localSheetId="6">#REF!</definedName>
    <definedName name="categoria">'Dominios E.T'!$B$4:$B$26</definedName>
    <definedName name="consistencia" localSheetId="2">#REF!</definedName>
    <definedName name="consistencia" localSheetId="6">#REF!</definedName>
    <definedName name="consistencia">Calidad!$E$2:$E$5</definedName>
    <definedName name="Consistencia_lógica" localSheetId="2">#REF!</definedName>
    <definedName name="Consistencia_lógica" localSheetId="6">#REF!</definedName>
    <definedName name="Consistencia_lógica">Calidad!$E$2:$E$5</definedName>
    <definedName name="Cursos" localSheetId="2">#REF!</definedName>
    <definedName name="Cursos" localSheetId="6">#REF!</definedName>
    <definedName name="Cursos">#REF!</definedName>
    <definedName name="elemento" localSheetId="2">#REF!</definedName>
    <definedName name="elemento" localSheetId="6">#REF!</definedName>
    <definedName name="elemento">Calidad!$B$1:$C$17</definedName>
    <definedName name="espacial" localSheetId="2">#REF!</definedName>
    <definedName name="espacial" localSheetId="6">#REF!</definedName>
    <definedName name="espacial">'Dominios E.T'!$H$4:$H$9</definedName>
    <definedName name="Exactitud_de_posición" localSheetId="2">#REF!</definedName>
    <definedName name="Exactitud_de_posición" localSheetId="6">#REF!</definedName>
    <definedName name="Exactitud_de_posición">Calidad!$F$2:$F$5</definedName>
    <definedName name="Exactitud_temática" localSheetId="2">#REF!</definedName>
    <definedName name="Exactitud_temática" localSheetId="6">#REF!</definedName>
    <definedName name="Exactitud_temática">Calidad!$H$2:$H$5</definedName>
    <definedName name="Exactitud_temporal" localSheetId="2">#REF!</definedName>
    <definedName name="Exactitud_temporal" localSheetId="6">#REF!</definedName>
    <definedName name="Exactitud_temporal">Calidad!$G$2:$G$5</definedName>
    <definedName name="Fechaprevista" localSheetId="2">'[1]Panel de Control'!#REF!</definedName>
    <definedName name="Fechaprevista" localSheetId="6">'[1]Panel de Control'!#REF!</definedName>
    <definedName name="Fechaprevista">'[1]Panel de Control'!#REF!</definedName>
    <definedName name="ferney" localSheetId="6">#REF!</definedName>
    <definedName name="ferney">#REF!</definedName>
    <definedName name="grupo" localSheetId="2">#REF!</definedName>
    <definedName name="grupo" localSheetId="6">#REF!</definedName>
    <definedName name="grupo">'Dominios E.T'!$B$3:$D$27</definedName>
    <definedName name="johan" localSheetId="6">#REF!</definedName>
    <definedName name="johan">#REF!</definedName>
    <definedName name="met_eva" localSheetId="2">#REF!</definedName>
    <definedName name="met_eva" localSheetId="6">#REF!</definedName>
    <definedName name="met_eva">'Dominios E.T'!$K$4:$K$5</definedName>
    <definedName name="Númerototaldedías" localSheetId="2">'[1]Panel de Control'!#REF!</definedName>
    <definedName name="Númerototaldedías" localSheetId="6">'[1]Panel de Control'!#REF!</definedName>
    <definedName name="Númerototaldedías">'[1]Panel de Control'!#REF!</definedName>
    <definedName name="Pies" localSheetId="2">'[1]Panel de Control'!#REF!</definedName>
    <definedName name="Pies" localSheetId="6">'[1]Panel de Control'!#REF!</definedName>
    <definedName name="Pies">'[1]Panel de Control'!#REF!</definedName>
    <definedName name="PorcentajeSe" localSheetId="2">'[1]Panel de Control'!#REF!</definedName>
    <definedName name="PorcentajeSe">'[1]Panel de Control'!#REF!</definedName>
    <definedName name="posicion" localSheetId="2">#REF!</definedName>
    <definedName name="posicion" localSheetId="6">#REF!</definedName>
    <definedName name="posicion">Calidad!$F$2:$F$4</definedName>
    <definedName name="tematica" localSheetId="2">#REF!</definedName>
    <definedName name="tematica" localSheetId="6">#REF!</definedName>
    <definedName name="tematica">Calidad!$H$2:$H$4</definedName>
    <definedName name="temporal" localSheetId="2">#REF!</definedName>
    <definedName name="temporal" localSheetId="6">#REF!</definedName>
    <definedName name="temporal">Calidad!$G$2:$G$4</definedName>
    <definedName name="_xlnm.Print_Titles" localSheetId="6">INSTRUCTIVO!$1:$9</definedName>
    <definedName name="total" localSheetId="2">#REF!</definedName>
    <definedName name="total" localSheetId="6">#REF!</definedName>
    <definedName name="total">Calidad!$D$2:$D$3</definedName>
    <definedName name="Totalidad" localSheetId="2">#REF!</definedName>
    <definedName name="Totalidad" localSheetId="6">#REF!</definedName>
    <definedName name="Totalidad">Calidad!$D$2:$D$5</definedName>
    <definedName name="Últimafecha" localSheetId="2">INDEX('[1]Especificación Técnica'!$B:$B,MATCH(9.999E+307,'[1]Especificación Técnica'!$B:$B),1)</definedName>
    <definedName name="Últimafecha" localSheetId="6">INDEX(#REF!,MATCH(9.999E+307,#REF!),1)</definedName>
    <definedName name="Últimafecha">INDEX('Especificación Técnica'!$B:$B,MATCH(9.999E+307,'Especificación Técnica'!$B:$B),1)</definedName>
    <definedName name="ÚltimaPeso" localSheetId="2">INDEX('[1]Especificación Técnica'!$C:$C,MATCH(9.999E+307,'[1]Especificación Técnica'!$C:$C),1)</definedName>
    <definedName name="ÚltimaPeso" localSheetId="6">INDEX(#REF!,MATCH(9.999E+307,#REF!),1)</definedName>
    <definedName name="ÚltimaPeso">INDEX('Especificación Técnica'!$C:$C,MATCH(9.999E+307,'Especificación Técnica'!$C:$C),1)</definedName>
    <definedName name="Unidadesdelperíodo">'[1]Panel de Control'!#REF!</definedName>
    <definedName name="WeightToGo">'[1]Panel de Control'!#REF!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2" i="13" l="1"/>
  <c r="C87" i="13"/>
  <c r="C82" i="13"/>
  <c r="C72" i="15"/>
  <c r="C67" i="15"/>
  <c r="C62" i="15"/>
  <c r="B181" i="8" l="1"/>
  <c r="B180" i="8"/>
  <c r="B179" i="8"/>
  <c r="B178" i="8"/>
  <c r="P120" i="13"/>
  <c r="P121" i="13"/>
  <c r="P119" i="13"/>
  <c r="P118" i="13"/>
  <c r="P117" i="13"/>
  <c r="P116" i="13"/>
  <c r="P115" i="13"/>
  <c r="R114" i="13"/>
  <c r="P114" i="13"/>
  <c r="P113" i="13"/>
  <c r="R113" i="13" s="1"/>
  <c r="Q111" i="13"/>
  <c r="Q110" i="13"/>
  <c r="P108" i="13"/>
  <c r="P107" i="13"/>
  <c r="P106" i="13"/>
  <c r="P104" i="13"/>
  <c r="P103" i="13"/>
  <c r="P102" i="13"/>
  <c r="P101" i="13"/>
  <c r="R80" i="13"/>
  <c r="R100" i="13"/>
  <c r="P100" i="13"/>
  <c r="P99" i="13"/>
  <c r="R99" i="13" s="1"/>
  <c r="Q97" i="13"/>
  <c r="Q96" i="13"/>
  <c r="P91" i="13"/>
  <c r="P93" i="13"/>
  <c r="P94" i="13"/>
  <c r="P90" i="13"/>
  <c r="P88" i="13"/>
  <c r="P83" i="13"/>
  <c r="P81" i="13"/>
  <c r="P80" i="13"/>
  <c r="P79" i="13"/>
  <c r="R79" i="13" s="1"/>
  <c r="Q76" i="13"/>
  <c r="Q74" i="13"/>
  <c r="P72" i="13"/>
  <c r="P71" i="13"/>
  <c r="P70" i="13"/>
  <c r="P66" i="13"/>
  <c r="P65" i="13"/>
  <c r="P64" i="13"/>
  <c r="P63" i="13"/>
  <c r="R61" i="13"/>
  <c r="P61" i="13"/>
  <c r="P60" i="13"/>
  <c r="R60" i="13" s="1"/>
  <c r="Q58" i="13"/>
  <c r="Q55" i="13"/>
  <c r="P53" i="13"/>
  <c r="P52" i="13"/>
  <c r="P50" i="13"/>
  <c r="P48" i="13"/>
  <c r="P46" i="13"/>
  <c r="P47" i="13"/>
  <c r="P45" i="13"/>
  <c r="R44" i="13"/>
  <c r="P44" i="13"/>
  <c r="P43" i="13"/>
  <c r="R43" i="13" s="1"/>
  <c r="Q41" i="13"/>
  <c r="Q40" i="13"/>
  <c r="H114" i="13"/>
  <c r="H113" i="13"/>
  <c r="H112" i="13"/>
  <c r="H111" i="13"/>
  <c r="H110" i="13"/>
  <c r="H109" i="13"/>
  <c r="H108" i="13"/>
  <c r="J107" i="13"/>
  <c r="H107" i="13"/>
  <c r="H106" i="13"/>
  <c r="J106" i="13" s="1"/>
  <c r="I104" i="13"/>
  <c r="I103" i="13"/>
  <c r="H101" i="13"/>
  <c r="H100" i="13"/>
  <c r="H99" i="13"/>
  <c r="H98" i="13"/>
  <c r="H97" i="13"/>
  <c r="H96" i="13"/>
  <c r="H95" i="13"/>
  <c r="J94" i="13"/>
  <c r="H94" i="13"/>
  <c r="H93" i="13"/>
  <c r="I91" i="13"/>
  <c r="I90" i="13"/>
  <c r="H88" i="13"/>
  <c r="H87" i="13"/>
  <c r="H86" i="13"/>
  <c r="H85" i="13"/>
  <c r="H84" i="13"/>
  <c r="H82" i="13"/>
  <c r="H81" i="13"/>
  <c r="J80" i="13"/>
  <c r="H80" i="13"/>
  <c r="H79" i="13"/>
  <c r="I76" i="13"/>
  <c r="I74" i="13"/>
  <c r="H72" i="13"/>
  <c r="H71" i="13"/>
  <c r="H70" i="13"/>
  <c r="H66" i="13"/>
  <c r="H65" i="13"/>
  <c r="H64" i="13"/>
  <c r="H63" i="13"/>
  <c r="J61" i="13"/>
  <c r="H61" i="13"/>
  <c r="H60" i="13"/>
  <c r="I58" i="13"/>
  <c r="I55" i="13"/>
  <c r="H53" i="13"/>
  <c r="H52" i="13"/>
  <c r="H50" i="13"/>
  <c r="H48" i="13"/>
  <c r="H47" i="13"/>
  <c r="H46" i="13"/>
  <c r="H45" i="13"/>
  <c r="J44" i="13"/>
  <c r="H44" i="13"/>
  <c r="H43" i="13"/>
  <c r="I41" i="13"/>
  <c r="I40" i="13"/>
  <c r="B437" i="8" l="1"/>
  <c r="B436" i="8"/>
  <c r="B435" i="8"/>
  <c r="B434" i="8"/>
  <c r="B433" i="8"/>
  <c r="B432" i="8"/>
  <c r="B431" i="8"/>
  <c r="B430" i="8"/>
  <c r="B429" i="8"/>
  <c r="B428" i="8"/>
  <c r="B427" i="8"/>
  <c r="B426" i="8"/>
  <c r="B425" i="8"/>
  <c r="B424" i="8"/>
  <c r="B423" i="8"/>
  <c r="B422" i="8"/>
  <c r="B421" i="8"/>
  <c r="B420" i="8"/>
  <c r="B419" i="8"/>
  <c r="B418" i="8"/>
  <c r="B417" i="8"/>
  <c r="C71" i="15"/>
  <c r="C70" i="15"/>
  <c r="C66" i="15"/>
  <c r="C65" i="15"/>
  <c r="C61" i="15"/>
  <c r="C60" i="15"/>
  <c r="B56" i="15"/>
  <c r="I53" i="15"/>
  <c r="I52" i="15"/>
  <c r="I51" i="15"/>
  <c r="H53" i="15"/>
  <c r="H52" i="15"/>
  <c r="H51" i="15"/>
  <c r="G53" i="15"/>
  <c r="G52" i="15"/>
  <c r="G51" i="15"/>
  <c r="F53" i="15"/>
  <c r="F52" i="15"/>
  <c r="F51" i="15"/>
  <c r="C51" i="15"/>
  <c r="B51" i="15"/>
  <c r="E53" i="15"/>
  <c r="E52" i="15"/>
  <c r="E51" i="15"/>
  <c r="I49" i="15"/>
  <c r="I48" i="15"/>
  <c r="I47" i="15"/>
  <c r="H49" i="15"/>
  <c r="H48" i="15"/>
  <c r="H47" i="15"/>
  <c r="G49" i="15"/>
  <c r="G48" i="15"/>
  <c r="G47" i="15"/>
  <c r="F49" i="15"/>
  <c r="F48" i="15"/>
  <c r="F47" i="15"/>
  <c r="C47" i="15"/>
  <c r="B47" i="15"/>
  <c r="E49" i="15"/>
  <c r="E48" i="15"/>
  <c r="E47" i="15"/>
  <c r="I45" i="15"/>
  <c r="I44" i="15"/>
  <c r="I43" i="15"/>
  <c r="H45" i="15"/>
  <c r="H44" i="15"/>
  <c r="H43" i="15"/>
  <c r="G45" i="15"/>
  <c r="G44" i="15"/>
  <c r="G43" i="15"/>
  <c r="F45" i="15"/>
  <c r="F44" i="15"/>
  <c r="F43" i="15"/>
  <c r="C43" i="15"/>
  <c r="B43" i="15"/>
  <c r="E45" i="15"/>
  <c r="E44" i="15"/>
  <c r="E43" i="15"/>
  <c r="I41" i="15"/>
  <c r="I40" i="15"/>
  <c r="I39" i="15"/>
  <c r="H41" i="15"/>
  <c r="H40" i="15"/>
  <c r="H39" i="15"/>
  <c r="G41" i="15"/>
  <c r="G40" i="15"/>
  <c r="G39" i="15"/>
  <c r="F41" i="15"/>
  <c r="F40" i="15"/>
  <c r="F39" i="15"/>
  <c r="C39" i="15"/>
  <c r="B39" i="15"/>
  <c r="E41" i="15"/>
  <c r="E40" i="15"/>
  <c r="E39" i="15"/>
  <c r="B35" i="15"/>
  <c r="C35" i="15"/>
  <c r="H37" i="15"/>
  <c r="H36" i="15"/>
  <c r="H35" i="15"/>
  <c r="I37" i="15"/>
  <c r="I36" i="15"/>
  <c r="I35" i="15"/>
  <c r="G37" i="15"/>
  <c r="G36" i="15"/>
  <c r="G35" i="15"/>
  <c r="F37" i="15"/>
  <c r="F36" i="15"/>
  <c r="F35" i="15"/>
  <c r="E37" i="15"/>
  <c r="E36" i="15"/>
  <c r="E35" i="15"/>
  <c r="I33" i="15"/>
  <c r="I32" i="15"/>
  <c r="I31" i="15"/>
  <c r="H33" i="15"/>
  <c r="H32" i="15"/>
  <c r="H31" i="15"/>
  <c r="G33" i="15"/>
  <c r="G32" i="15"/>
  <c r="G31" i="15"/>
  <c r="F33" i="15"/>
  <c r="F32" i="15"/>
  <c r="F31" i="15"/>
  <c r="C31" i="15"/>
  <c r="B31" i="15"/>
  <c r="E33" i="15"/>
  <c r="E32" i="15"/>
  <c r="E31" i="15"/>
  <c r="I29" i="15"/>
  <c r="I28" i="15"/>
  <c r="I27" i="15"/>
  <c r="H29" i="15"/>
  <c r="H28" i="15"/>
  <c r="H27" i="15"/>
  <c r="G29" i="15"/>
  <c r="G28" i="15"/>
  <c r="G27" i="15"/>
  <c r="F29" i="15"/>
  <c r="F28" i="15"/>
  <c r="F27" i="15"/>
  <c r="C27" i="15"/>
  <c r="B27" i="15"/>
  <c r="E29" i="15"/>
  <c r="E28" i="15"/>
  <c r="E27" i="15"/>
  <c r="I25" i="15"/>
  <c r="I24" i="15"/>
  <c r="I23" i="15"/>
  <c r="H25" i="15"/>
  <c r="H24" i="15"/>
  <c r="H23" i="15"/>
  <c r="G25" i="15"/>
  <c r="G24" i="15"/>
  <c r="G23" i="15"/>
  <c r="F25" i="15"/>
  <c r="F24" i="15"/>
  <c r="F23" i="15"/>
  <c r="E25" i="15"/>
  <c r="E24" i="15"/>
  <c r="E23" i="15"/>
  <c r="C23" i="15"/>
  <c r="B23" i="15"/>
  <c r="I21" i="15"/>
  <c r="I20" i="15"/>
  <c r="I19" i="15"/>
  <c r="H21" i="15"/>
  <c r="H20" i="15"/>
  <c r="H19" i="15"/>
  <c r="G21" i="15"/>
  <c r="G20" i="15"/>
  <c r="G19" i="15"/>
  <c r="F21" i="15"/>
  <c r="F20" i="15"/>
  <c r="F19" i="15"/>
  <c r="C19" i="15"/>
  <c r="B19" i="15"/>
  <c r="E21" i="15"/>
  <c r="E20" i="15"/>
  <c r="E19" i="15"/>
  <c r="I17" i="15"/>
  <c r="H17" i="15"/>
  <c r="G17" i="15"/>
  <c r="F17" i="15"/>
  <c r="F16" i="15"/>
  <c r="E17" i="15"/>
  <c r="I16" i="15"/>
  <c r="H16" i="15"/>
  <c r="G16" i="15"/>
  <c r="E16" i="15"/>
  <c r="I15" i="15"/>
  <c r="H15" i="15"/>
  <c r="G15" i="15"/>
  <c r="F15" i="15"/>
  <c r="C15" i="15"/>
  <c r="B15" i="15"/>
  <c r="E15" i="15"/>
  <c r="G11" i="15"/>
  <c r="G8" i="15"/>
  <c r="C11" i="15"/>
  <c r="G12" i="13" l="1"/>
  <c r="G13" i="13"/>
  <c r="J18" i="13"/>
  <c r="J17" i="13"/>
  <c r="J16" i="13"/>
  <c r="I18" i="13"/>
  <c r="I17" i="13"/>
  <c r="E18" i="13"/>
  <c r="E17" i="13"/>
  <c r="I16" i="13"/>
  <c r="E16" i="13"/>
  <c r="C18" i="13"/>
  <c r="C17" i="13"/>
  <c r="C16" i="13"/>
  <c r="B18" i="13"/>
  <c r="B17" i="13"/>
  <c r="B16" i="13"/>
  <c r="G11" i="13"/>
  <c r="D201" i="8" l="1"/>
  <c r="G10" i="15" s="1"/>
  <c r="D198" i="8" l="1"/>
  <c r="C10" i="15" s="1"/>
  <c r="C37" i="13" l="1"/>
  <c r="C48" i="13"/>
  <c r="C38" i="13"/>
  <c r="C35" i="13"/>
  <c r="C26" i="13"/>
  <c r="J93" i="13" l="1"/>
  <c r="D34" i="13" l="1"/>
  <c r="H178" i="8"/>
  <c r="I178" i="8" s="1"/>
  <c r="D197" i="8" l="1"/>
  <c r="C9" i="15" s="1"/>
  <c r="D196" i="8"/>
  <c r="C8" i="15" l="1"/>
  <c r="B416" i="8"/>
  <c r="C416" i="8" s="1"/>
  <c r="C90" i="13"/>
  <c r="C91" i="13"/>
  <c r="C85" i="13"/>
  <c r="C86" i="13"/>
  <c r="C80" i="13"/>
  <c r="C81" i="13"/>
  <c r="B68" i="13"/>
  <c r="C64" i="13"/>
  <c r="C65" i="13"/>
  <c r="C63" i="13"/>
  <c r="B57" i="13"/>
  <c r="J79" i="13"/>
  <c r="J43" i="13"/>
  <c r="J60" i="13"/>
  <c r="C53" i="13"/>
  <c r="C54" i="13"/>
  <c r="C52" i="13"/>
  <c r="H37" i="13"/>
  <c r="H30" i="13"/>
  <c r="H29" i="13"/>
  <c r="H26" i="13"/>
  <c r="H25" i="13"/>
  <c r="D42" i="13"/>
  <c r="D43" i="13"/>
  <c r="D44" i="13"/>
  <c r="D41" i="13"/>
  <c r="C49" i="13"/>
  <c r="C34" i="13"/>
  <c r="C36" i="13"/>
  <c r="C41" i="13"/>
  <c r="C42" i="13"/>
  <c r="C43" i="13"/>
  <c r="C44" i="13"/>
  <c r="C45" i="13"/>
  <c r="C46" i="13"/>
  <c r="C47" i="13"/>
  <c r="C27" i="13"/>
  <c r="C30" i="13"/>
  <c r="C31" i="13"/>
  <c r="D31" i="13" s="1"/>
  <c r="C32" i="13"/>
  <c r="D32" i="13" s="1"/>
  <c r="C33" i="13"/>
  <c r="D33" i="13" s="1"/>
  <c r="C25" i="13"/>
  <c r="E21" i="13"/>
  <c r="E20" i="13"/>
  <c r="E8" i="13"/>
  <c r="D419" i="8" l="1"/>
  <c r="D420" i="8" s="1"/>
  <c r="C423" i="8" s="1"/>
  <c r="K22" i="13"/>
  <c r="D423" i="8" l="1"/>
  <c r="L182" i="8"/>
  <c r="L183" i="8" s="1"/>
  <c r="K186" i="8" l="1"/>
  <c r="L186" i="8"/>
  <c r="C178" i="8" l="1"/>
  <c r="F182" i="8" s="1"/>
  <c r="F183" i="8" s="1"/>
  <c r="F186" i="8" l="1"/>
  <c r="E186" i="8"/>
</calcChain>
</file>

<file path=xl/sharedStrings.xml><?xml version="1.0" encoding="utf-8"?>
<sst xmlns="http://schemas.openxmlformats.org/spreadsheetml/2006/main" count="1592" uniqueCount="680">
  <si>
    <t>ESTÁNDARES DE INFORMACIÓN PARA PRODUCTOS GEOGRÁFICOS</t>
  </si>
  <si>
    <r>
      <rPr>
        <b/>
        <sz val="12"/>
        <rFont val="Arial"/>
        <family val="2"/>
      </rPr>
      <t>UPRA</t>
    </r>
    <r>
      <rPr>
        <sz val="12"/>
        <rFont val="Arial"/>
        <family val="2"/>
      </rPr>
      <t xml:space="preserve">
Formato GIA-FT-023. Versión 2, 4/06/2021</t>
    </r>
  </si>
  <si>
    <t>PANEL DE CONTROL</t>
  </si>
  <si>
    <t>1. ESPECIFICACIÓN TÉCNICA DE PRODUCTOS GEOGRÁFICOS</t>
  </si>
  <si>
    <r>
      <t xml:space="preserve">12. CONTROL DE CALIDAD
</t>
    </r>
    <r>
      <rPr>
        <b/>
        <sz val="11"/>
        <rFont val="Arial"/>
        <family val="2"/>
      </rPr>
      <t>(Diligenciamiento Exclusivo del Grupo GI)</t>
    </r>
  </si>
  <si>
    <t>12.1. CHECK</t>
  </si>
  <si>
    <t>12.2. OBSERVACIONES DE CALIDAD</t>
  </si>
  <si>
    <t>1.1. GENERALIDADES</t>
  </si>
  <si>
    <t>1.1.1. Nombre de la Especificación Técnica</t>
  </si>
  <si>
    <t>Especificación Técnica del Mapa de arboles emblematicos</t>
  </si>
  <si>
    <t>1.1.2.2. Restricciones</t>
  </si>
  <si>
    <t>Acceso y uso sin restricciones, para fines informativos, académicos, de investigación y de producción de información.</t>
  </si>
  <si>
    <t>1.1.3.1. Versión</t>
  </si>
  <si>
    <t>1.0</t>
  </si>
  <si>
    <t>1.1.3.2. Campo o Sección Modificada</t>
  </si>
  <si>
    <t>Creacion de la capa</t>
  </si>
  <si>
    <t>1.1.3.3. Descripción del Cambio</t>
  </si>
  <si>
    <t>1.1.3.4. Fecha</t>
  </si>
  <si>
    <t>1.1.3.5. Responsable(s) del Diligenciamiento</t>
  </si>
  <si>
    <t xml:space="preserve"> Isis Bernal 
Secretaria de medio ambiente </t>
  </si>
  <si>
    <t>1.1.4.1. Términos y definiciones </t>
  </si>
  <si>
    <t>Arbolado
Emblematico
Villavicencia</t>
  </si>
  <si>
    <t>1.1.4.2. Abreviaturas </t>
  </si>
  <si>
    <t>Secretaria de medio ambiente - SEMA</t>
  </si>
  <si>
    <t>2. IDENTIFICACIÓN DEL PRODUCTO</t>
  </si>
  <si>
    <t>2.1. Título del Producto</t>
  </si>
  <si>
    <t>Arboles emblematicos</t>
  </si>
  <si>
    <t>2.2. Identificador del Producto</t>
  </si>
  <si>
    <t>N/A</t>
  </si>
  <si>
    <t>2.3. Descripción del producto</t>
  </si>
  <si>
    <t>Inventario de individuos arbóreos que por sus características se constituyen como emblemáticos ubicados en la zona urbana del municipio</t>
  </si>
  <si>
    <t>2.4. Propósito</t>
  </si>
  <si>
    <t>2.5. Categoría temática</t>
  </si>
  <si>
    <t>2.6. Otra Categoría</t>
  </si>
  <si>
    <t>2.7. Usuarios del Producto</t>
  </si>
  <si>
    <t>2.8. Extensión Geográfica</t>
  </si>
  <si>
    <t>2.9. Escala</t>
  </si>
  <si>
    <t>2.10. Resolución</t>
  </si>
  <si>
    <t>2.11. Coordenadas geográficas límites</t>
  </si>
  <si>
    <t>NORTE</t>
  </si>
  <si>
    <t>SUR</t>
  </si>
  <si>
    <t>ESTE</t>
  </si>
  <si>
    <t>OESTE</t>
  </si>
  <si>
    <t>2.12. Tipo de representación espacial</t>
  </si>
  <si>
    <t>2.13. Fecha de Creación del Producto</t>
  </si>
  <si>
    <t>2.14. Fecha proyectada para la finalización del producto</t>
  </si>
  <si>
    <t>3. ACTUALIZACIÓN DEL PRODUCTO</t>
  </si>
  <si>
    <t>3.1. Frecuencia de actualización</t>
  </si>
  <si>
    <t>3.2. Referencia al marco legal</t>
  </si>
  <si>
    <t>4. DATOS INFORMATIVOS DEL PRODUCTO</t>
  </si>
  <si>
    <t>4.1. Responsable(s) del producto</t>
  </si>
  <si>
    <t>4.2. Involucrado (s)</t>
  </si>
  <si>
    <t>4.9. Serie</t>
  </si>
  <si>
    <t>5. SISTEMA DE REFERENCIA</t>
  </si>
  <si>
    <t>5.1. Código</t>
  </si>
  <si>
    <t>5.2. Responsable del identificador del Sistema</t>
  </si>
  <si>
    <t>5.3. Descripción del sistema de referencia</t>
  </si>
  <si>
    <t>6. CALIDAD DE LOS DATOS</t>
  </si>
  <si>
    <t>6.1.1. Nivel</t>
  </si>
  <si>
    <t>Conjunto de datos</t>
  </si>
  <si>
    <t>✓</t>
  </si>
  <si>
    <t>6.1.2. Descripción del nivel</t>
  </si>
  <si>
    <t>6.2. Informe detallado de calidad (Identifique elemento y subelemento a evaluar)</t>
  </si>
  <si>
    <t xml:space="preserve">Exactitud temática - Exactitud de clasificación </t>
  </si>
  <si>
    <t>6.3. Otro elemento a evaluar</t>
  </si>
  <si>
    <t>6.4. Nombre de la medida</t>
  </si>
  <si>
    <t>Exactitud de Clasificación</t>
  </si>
  <si>
    <t>6.5. Descripción de la medida</t>
  </si>
  <si>
    <t>La sumatoria de las áreas de aptitud deben corresponder con el área de estudio</t>
  </si>
  <si>
    <t>6.6. Identifique el de método de evaluación</t>
  </si>
  <si>
    <t>Directo Interno</t>
  </si>
  <si>
    <t>6.7. Descripción del método de evaluación</t>
  </si>
  <si>
    <t>Validación de superficie del espacio de trabajo con la sumatoria de las áreas de aptitud al interior del límite departamental para los mapas de cada TUT</t>
  </si>
  <si>
    <t xml:space="preserve">6.8. Tipo de Valor </t>
  </si>
  <si>
    <t>Diferencia en hectáreas</t>
  </si>
  <si>
    <t>6.9. Unidad de Valor</t>
  </si>
  <si>
    <t>Hectáreas</t>
  </si>
  <si>
    <t>6.10. Nivel de conformidad</t>
  </si>
  <si>
    <t>100% (Cumple o no cumple)</t>
  </si>
  <si>
    <t>Las unidades de aptitud de la capa generada no pueden estar dentro de las zonas de exclusión de la frontera agrícola</t>
  </si>
  <si>
    <t>Comparación entre las áreas de aptitud de la capa con respecto a las exclusiones de la frontera agrícola</t>
  </si>
  <si>
    <t>Consistencia lógica - Consistencia topológica</t>
  </si>
  <si>
    <t>Consistencia Topológica</t>
  </si>
  <si>
    <t>Los elementos de la capa no pueden tener problemas de topología (sobreposición y "huecos")</t>
  </si>
  <si>
    <t>Utilización de herramientas de topología que permitan detectar errores en los elementos de la capa</t>
  </si>
  <si>
    <t>Polígonos identificados por la herramienta</t>
  </si>
  <si>
    <t>Número de errores encontrados</t>
  </si>
  <si>
    <t>Consistencia lógica - Consistencia conceptual</t>
  </si>
  <si>
    <t>Consistencia Conceptual</t>
  </si>
  <si>
    <t>Los elementos de la capa geográfica deben estar contenidos dentro del área de estudio, resaltando aquellas áreas de exclusión.</t>
  </si>
  <si>
    <t>Comparación entre las áreas de aptitud de la capa con respecto al área de estudio y áreas de exclusión</t>
  </si>
  <si>
    <t>Consistencia lógica - Consistencia de dominio</t>
  </si>
  <si>
    <t>Consistencia de dominio</t>
  </si>
  <si>
    <t>Los elementos de los atributos deben encontrarse estructurados acorde a la metodología establecida</t>
  </si>
  <si>
    <t>Verificación de la estructuración de los elementos consignados en los atributos</t>
  </si>
  <si>
    <t>Sumatoria de los dominios para cada uno de los atributos</t>
  </si>
  <si>
    <t>Cantidad de elementos estructurados</t>
  </si>
  <si>
    <t>Consistencia lógica - Consistencia de formato</t>
  </si>
  <si>
    <t>Consistencia de Formato</t>
  </si>
  <si>
    <t>Los nombres de los campos deben cumplir con las siguientes reglas (Acorde al documento del diseño de la base de datos):
- Nombres en minúsculas
- No usar tildes ni caracteres especiales
- Si el nombre lo componen más de una palabra, separar la palabra con el uso del guion bajo, Ejemplo: uso_suelo.
- Longitud de los nombres no mayor a 30 caracteres.
- Los nombres deben ser claros.
- Acorde a las condiciones de identidad institucional, la información de tipo texto debe contener la primera letra en mayúscula y las demás en minúscula.
- El nombre de los campos comunes debe corresponder al estandarizado, así: municipio (tipo texto), departamen (tipo texto), cod_depart (tipo texto, dos caracteres), cod_dane_mpio (tipo texto, 5 caracteres), area_ha (double), aptitud (tipo texto), gridcode (long integer)</t>
  </si>
  <si>
    <t>Verificación de los criterios descritos anteriormente</t>
  </si>
  <si>
    <t>Totalidad de los elementos evaluados</t>
  </si>
  <si>
    <t>7. ELABORACIÓN</t>
  </si>
  <si>
    <t>7.1. Descripción del proceso de elaboración</t>
  </si>
  <si>
    <t>8. ENTREGA</t>
  </si>
  <si>
    <t>8.1. Formato</t>
  </si>
  <si>
    <t>8.2. Versión</t>
  </si>
  <si>
    <t>8.3. Idioma</t>
  </si>
  <si>
    <t>9. OTROS</t>
  </si>
  <si>
    <t>9.1. Información Adicional</t>
  </si>
  <si>
    <t>11. VERIFICACIÓN OFICINA TIC</t>
  </si>
  <si>
    <t>11.1. Primera Verificación</t>
  </si>
  <si>
    <t>11.2. Fecha de la verificación</t>
  </si>
  <si>
    <t>11.3. Resultado de la verificación</t>
  </si>
  <si>
    <t>11.4. Responsable de la verificación</t>
  </si>
  <si>
    <t>11.1. Segunda Verificación</t>
  </si>
  <si>
    <t>11.1. Tercera Verificación</t>
  </si>
  <si>
    <t>SECCIONES</t>
  </si>
  <si>
    <t>TOTAL DILIGENCIADOS</t>
  </si>
  <si>
    <t>TOTAL CAMPOS</t>
  </si>
  <si>
    <t>PORCENTAJES</t>
  </si>
  <si>
    <t>ESCALA</t>
  </si>
  <si>
    <t>VALOR</t>
  </si>
  <si>
    <t>GRADOS</t>
  </si>
  <si>
    <t>X</t>
  </si>
  <si>
    <t>Y</t>
  </si>
  <si>
    <t>1. INFORME DE EVALUACIÓN DE CALIDAD
(Diligenciamiento exclusivo del Grupo GI)</t>
  </si>
  <si>
    <t>1.1.1. Nombre de la Especificación</t>
  </si>
  <si>
    <t>1.1.2. Título del Producto</t>
  </si>
  <si>
    <t>1.1.3. Identificador del Producto</t>
  </si>
  <si>
    <t>1.1.4. Dependencia</t>
  </si>
  <si>
    <t>1.1.5. Ubicación Tablas de Retención Documental</t>
  </si>
  <si>
    <t>1.1.7. Responsable(s) del Producto</t>
  </si>
  <si>
    <t>1.1.8. Responsable de diligenciar el Informe de Calidad</t>
  </si>
  <si>
    <t>2. VERIFICACIÓN Y CONFORMIDAD</t>
  </si>
  <si>
    <t>2.1. Criterio a Evaluar</t>
  </si>
  <si>
    <t>2.2. Descripción del proceso de evaluación del criterio</t>
  </si>
  <si>
    <t>Verificación de las unidades que representan las zonas de aptitud en el mapa, respecto a la información suministrada por el responsable del producto.</t>
  </si>
  <si>
    <t>2.3. PRIMERA VERIFICACIÓN</t>
  </si>
  <si>
    <t>2.4. Nombre Responsable</t>
  </si>
  <si>
    <t>2.4. Dependencia del Reponsable</t>
  </si>
  <si>
    <t>2.5. Fecha de la verificación</t>
  </si>
  <si>
    <t>2.6. Resultado de la verificación</t>
  </si>
  <si>
    <t>2.7. Comentarios</t>
  </si>
  <si>
    <t>2.8. Nombre del Archivo del Producto</t>
  </si>
  <si>
    <t>2.3. SEGUNDA VERIFICACIÓN</t>
  </si>
  <si>
    <t>2.3. TERCERA VERIFICACIÓN</t>
  </si>
  <si>
    <t>Ninguna de las áreas declaradas como exclusión dentro de la Frontera Agrícola, debe estar clasificada dentro de la Aptitud.</t>
  </si>
  <si>
    <t>La capa no puede contener polígonos superpuestos ni geometría coincidentes</t>
  </si>
  <si>
    <t>Verificar que el área de cubrimiento del producto sea la misma o esté contenida dentro de las áreas reportadas en la cartográfia oficial, restando las siguientes áreas que no son objeto de clasificación: zonas urbanas, páramos, superficies de agua).</t>
  </si>
  <si>
    <t>El atributo “Aptitud” documentado acorde a los dominios definidos en la metodología de zonificación para cadenas productivas. (Aptitud Alta (3), Aptitud Media (2), Aptitud baja (1), No apta (0),  Exclusión legal (8))</t>
  </si>
  <si>
    <t>Validación de la capa para publicación en Datos Abiertos y SIPRA: El número de vertices de cada registro de la capa no puede exceder en mas de 500.000.</t>
  </si>
  <si>
    <t>Los nombres de los campos deben cumplir con las siguientes reglas (Acorde al documento del diseño de la base de datos): 
- Nombres en minúsculas
- No usar tildes ni caracteres especiales
- Si el nombre lo componen más de una palabra, separar la palabra con el uso del guion bajo, Ejemplo: uso_suelo.
- Longitud de los nombres no mayor a 30 caracteres.
- Los nombres deben ser claros.
- Acorde a las condiciones de identidad institucional, la información de tipo texto debe contener la primera letra en mayúscula y las demás en minúscula.
- El nombre de los campos comunes debe corresponder al estandarizado, así: municipio (tipo texto), departamen  (tipo texto), cod_depart  (tipo texto, dos caracteres), cod_dane_mpio  (tipo texto, 5 caracteres), area_ha  (double), aptitud (tipo texto), gridcode (long integer)</t>
  </si>
  <si>
    <t>3. APROBACIÓN</t>
  </si>
  <si>
    <t>3.1. Fecha de aprobación por parte del responsable del producto</t>
  </si>
  <si>
    <t>4. VERIFICACIÓN Y SEGUIMIENTO OFICINA TIC</t>
  </si>
  <si>
    <t>4.1. PRIMERA VERIFICACIÓN</t>
  </si>
  <si>
    <t>4.2. Fecha de la verificación</t>
  </si>
  <si>
    <t>4.3. Resultado de la verificación</t>
  </si>
  <si>
    <t>4.4. Responsable de la verificación</t>
  </si>
  <si>
    <t>4.1. SEGUNDA VERIFICACIÓN</t>
  </si>
  <si>
    <t>4.1. TERCERA VERIFICACIÓN</t>
  </si>
  <si>
    <r>
      <t xml:space="preserve">UPRA
</t>
    </r>
    <r>
      <rPr>
        <sz val="11"/>
        <rFont val="Arial"/>
        <family val="2"/>
      </rPr>
      <t>Formato GIA-FT-023. Versión 2, 4/06/2021</t>
    </r>
  </si>
  <si>
    <t>1. ESPECIFICACIÓN TÉCNICA PARA PRODUCTOS GEOGRÁFICOS</t>
  </si>
  <si>
    <t>1.1.2. Parámetros Generales</t>
  </si>
  <si>
    <t>1.1.2.1. Estándar</t>
  </si>
  <si>
    <t>ISO 19131 - 2007 / Infraestructura Colombiana de Datos Espaciales - ICDE</t>
  </si>
  <si>
    <t>1.1.3. Control de Cambios</t>
  </si>
  <si>
    <t>1.1.3.5. Responsable del Diligenciamiento</t>
  </si>
  <si>
    <t>1.1.4. Conceptos Generales</t>
  </si>
  <si>
    <t>1.1.4.1. Términos y Definiciones</t>
  </si>
  <si>
    <t>1.1.4.2. Abreviaturas</t>
  </si>
  <si>
    <t>Fecha de Diligenciamiento</t>
  </si>
  <si>
    <t>2. Identificación del Producto</t>
  </si>
  <si>
    <t xml:space="preserve">3. Actualización del Producto </t>
  </si>
  <si>
    <t xml:space="preserve">3.1. Frecuencia de Actualización </t>
  </si>
  <si>
    <t>3.2. Referencia al Marco Legal</t>
  </si>
  <si>
    <t>4. Datos Informativos</t>
  </si>
  <si>
    <t>4.1. Responsable del Producto</t>
  </si>
  <si>
    <t>4.2. Involucrados</t>
  </si>
  <si>
    <t>2.5. Categoría Temática</t>
  </si>
  <si>
    <t>4.3. Propietario</t>
  </si>
  <si>
    <t>4.4. Dirección - Código Postal</t>
  </si>
  <si>
    <t>4.5. Ciudad</t>
  </si>
  <si>
    <t>4.6. Departamento</t>
  </si>
  <si>
    <t>4.7. País</t>
  </si>
  <si>
    <t>4.8. Dirección en Línea</t>
  </si>
  <si>
    <t>6. CALIDAD</t>
  </si>
  <si>
    <t>6.1. Alcance</t>
  </si>
  <si>
    <t>2.11. Coordenadas Geográficas Límites</t>
  </si>
  <si>
    <t>6.1.2. Descripción del Nivel</t>
  </si>
  <si>
    <t>6.2. Informe detallado de Calidad (Identifique Elemento y Subelemento a Evaluar)</t>
  </si>
  <si>
    <t>6.2.1. Elementos y Subelementos</t>
  </si>
  <si>
    <t>6.2.2. Descripción</t>
  </si>
  <si>
    <t>2.12. Tipo de Representación Espacial</t>
  </si>
  <si>
    <t>6.6. Identifique el método de evaluación</t>
  </si>
  <si>
    <t>2.14. Fecha proyectada de finalización del producto</t>
  </si>
  <si>
    <t>6.8. Tipo de Valor</t>
  </si>
  <si>
    <t>5. Sistema de Referencia</t>
  </si>
  <si>
    <t>6.10. Nivel de Conformidad</t>
  </si>
  <si>
    <t>7. Descripción del Proceso de Elaboración del Producto</t>
  </si>
  <si>
    <t>8. Entrega del Conjunto de Datos</t>
  </si>
  <si>
    <t>9. Información Adicional</t>
  </si>
  <si>
    <t>10. Metadatos</t>
  </si>
  <si>
    <t>10.1. Información del Metadato</t>
  </si>
  <si>
    <t>ISO 19115 / Plantilla de Metadatos para información Geográfica UPRA</t>
  </si>
  <si>
    <t>11. Verificación de la Especificación Técnica</t>
  </si>
  <si>
    <t>11.1. Verificación</t>
  </si>
  <si>
    <t>PRIMERA VERIFICACIÓN</t>
  </si>
  <si>
    <t>11.2. Fecha de la Verificación</t>
  </si>
  <si>
    <t>11.3. Resultado</t>
  </si>
  <si>
    <t>SEGUNDA VERIFICACIÓN</t>
  </si>
  <si>
    <t>TERCERA VERIFICACIÓN</t>
  </si>
  <si>
    <t>CRÉDITOS</t>
  </si>
  <si>
    <t>ELABORADO POR</t>
  </si>
  <si>
    <t>APROBADO POR</t>
  </si>
  <si>
    <t>VALIDADO POR</t>
  </si>
  <si>
    <t>1. INFORME DE EVALUACIÓN DE CALIDAD</t>
  </si>
  <si>
    <t>1.1.6. Naturaleza del Producto</t>
  </si>
  <si>
    <t>Geográfico</t>
  </si>
  <si>
    <t>1.1.7. Responsable del Producto</t>
  </si>
  <si>
    <t>1.1.8. Responsable del diligenciamiento del Informe de Evaluación de Calidad</t>
  </si>
  <si>
    <t>2. VERIFICACIÓN Y CONFORMIDAD DEL PRODUCTO</t>
  </si>
  <si>
    <t>2.2. Descripción del proceso de Evaluación del Criterio</t>
  </si>
  <si>
    <t>2.3. Verificación</t>
  </si>
  <si>
    <t>2.4. Nombre y dependencia del responsable de la verificación</t>
  </si>
  <si>
    <t>2.5. Fecha de Verificación</t>
  </si>
  <si>
    <t>Primera Verificación</t>
  </si>
  <si>
    <t>Segunda Verificación</t>
  </si>
  <si>
    <t>Tercera Verificación</t>
  </si>
  <si>
    <t>3. FECHA DE APROBACIÓN POR PARTE DEL RESPONSABLE DEL PRODUCTO</t>
  </si>
  <si>
    <t>4. VERIFICACIÓN DEL INFORME DE CALIDAD</t>
  </si>
  <si>
    <t>4.1. Verificación</t>
  </si>
  <si>
    <t>4.2. Fecha de la Verificación</t>
  </si>
  <si>
    <t>4.3. Resultado</t>
  </si>
  <si>
    <t>Nombre Categoria Tematica</t>
  </si>
  <si>
    <t>Código</t>
  </si>
  <si>
    <t>Definición</t>
  </si>
  <si>
    <t>Tipo de representación espacial</t>
  </si>
  <si>
    <t>Tipo de método de evaluación</t>
  </si>
  <si>
    <t>Resultado de la verificación</t>
  </si>
  <si>
    <t>Actividad agropecuaria</t>
  </si>
  <si>
    <t>Levante de animales y / o cultivos de plantas</t>
  </si>
  <si>
    <t>1:250.000</t>
  </si>
  <si>
    <t>Vectorial</t>
  </si>
  <si>
    <t>Directo Externo</t>
  </si>
  <si>
    <t>Aprobado</t>
  </si>
  <si>
    <t>Adecuación de Tierras</t>
  </si>
  <si>
    <t>La construcción de obras de infraestructura destinadas a dotar un área determinada con riego, drenaje o protección contra inundaciones, con el propósito de aumentar la productividad del sector agropecuario.</t>
  </si>
  <si>
    <t>1:100.000</t>
  </si>
  <si>
    <t>Grilla</t>
  </si>
  <si>
    <t>Corrección</t>
  </si>
  <si>
    <t>Aguas continentales</t>
  </si>
  <si>
    <t>Cuerpos y características de aguas continentales</t>
  </si>
  <si>
    <t>1:50.000</t>
  </si>
  <si>
    <t>Tabla de texto</t>
  </si>
  <si>
    <t>Altitud</t>
  </si>
  <si>
    <t>Altura sobre o debajo del nivel medio del mar</t>
  </si>
  <si>
    <t>1:25.000</t>
  </si>
  <si>
    <t>TIN</t>
  </si>
  <si>
    <t>Climatología / Meteorología / Atmósfera</t>
  </si>
  <si>
    <t>Procesos y fenómenos de la atmósfera.</t>
  </si>
  <si>
    <t>1:10.000</t>
  </si>
  <si>
    <t>Modelo estéreo</t>
  </si>
  <si>
    <t>Construcciones / estructuras</t>
  </si>
  <si>
    <t>Construcciones permanentes.</t>
  </si>
  <si>
    <t>Desconocida</t>
  </si>
  <si>
    <t>Video</t>
  </si>
  <si>
    <t xml:space="preserve">Economía </t>
  </si>
  <si>
    <t>Actividades económicas, condiciones y empleo</t>
  </si>
  <si>
    <t>No Aplica</t>
  </si>
  <si>
    <t xml:space="preserve">Ecosistema </t>
  </si>
  <si>
    <t>Flora y / o fauna en ambientes naturales</t>
  </si>
  <si>
    <t>Elementos-subelementos</t>
  </si>
  <si>
    <t>Tipo de Métodos</t>
  </si>
  <si>
    <t>Geoposicionamiento</t>
  </si>
  <si>
    <t>Información posicional.</t>
  </si>
  <si>
    <r>
      <rPr>
        <b/>
        <sz val="9"/>
        <color theme="1"/>
        <rFont val="Calibri"/>
        <family val="2"/>
        <scheme val="minor"/>
      </rPr>
      <t xml:space="preserve">Totalidad </t>
    </r>
    <r>
      <rPr>
        <sz val="9"/>
        <color theme="1"/>
        <rFont val="Calibri"/>
        <family val="2"/>
        <scheme val="minor"/>
      </rPr>
      <t>- Comisión</t>
    </r>
  </si>
  <si>
    <t>Exceso de datos en un producto de acuerdo a lo establecido en la especificación técnica y a una fuente de datos de mayor exactitud.</t>
  </si>
  <si>
    <t>Información geocientífica</t>
  </si>
  <si>
    <t>Información pertinente a las ciencias de la Tierra</t>
  </si>
  <si>
    <r>
      <rPr>
        <b/>
        <sz val="9"/>
        <color theme="1"/>
        <rFont val="Calibri"/>
        <family val="2"/>
        <scheme val="minor"/>
      </rPr>
      <t xml:space="preserve">Totalidad </t>
    </r>
    <r>
      <rPr>
        <sz val="9"/>
        <color theme="1"/>
        <rFont val="Calibri"/>
        <family val="2"/>
        <scheme val="minor"/>
      </rPr>
      <t>- Omisión</t>
    </r>
  </si>
  <si>
    <t>Datos ausentes en un producto de acuerdo a lo  establecido en la especificación técnica y a una fuente de datos de mayor exactitud.</t>
  </si>
  <si>
    <t>Infraestructura militar</t>
  </si>
  <si>
    <t>Bases militares, estructuras y actividades</t>
  </si>
  <si>
    <r>
      <rPr>
        <b/>
        <sz val="9"/>
        <color theme="1"/>
        <rFont val="Calibri"/>
        <family val="2"/>
        <scheme val="minor"/>
      </rPr>
      <t>Exactitud temática</t>
    </r>
    <r>
      <rPr>
        <sz val="9"/>
        <color theme="1"/>
        <rFont val="Calibri"/>
        <family val="2"/>
        <scheme val="minor"/>
      </rPr>
      <t xml:space="preserve"> - Exactitud de clasificación </t>
    </r>
  </si>
  <si>
    <t>Comparación de las clases asignadas a  los objetos o a sus atributos en el universo abstracto.</t>
  </si>
  <si>
    <t>Límites políticos</t>
  </si>
  <si>
    <t>Descripción legal de la tierra</t>
  </si>
  <si>
    <r>
      <rPr>
        <b/>
        <sz val="9"/>
        <color theme="1"/>
        <rFont val="Calibri"/>
        <family val="2"/>
        <scheme val="minor"/>
      </rPr>
      <t xml:space="preserve">Exactitud temática </t>
    </r>
    <r>
      <rPr>
        <sz val="9"/>
        <color theme="1"/>
        <rFont val="Calibri"/>
        <family val="2"/>
        <scheme val="minor"/>
      </rPr>
      <t xml:space="preserve">- Exactitud de un atributo cualitativo </t>
    </r>
  </si>
  <si>
    <t>Diferencia de los valores dados a los atributos cualitativos respecto a los valores verdaderos o considerados como verdaderos.</t>
  </si>
  <si>
    <t>Medio ambiente</t>
  </si>
  <si>
    <t>Recursos ambientales, protección y conservación</t>
  </si>
  <si>
    <r>
      <rPr>
        <b/>
        <sz val="9"/>
        <color theme="1"/>
        <rFont val="Calibri"/>
        <family val="2"/>
        <scheme val="minor"/>
      </rPr>
      <t>Exactitud temática</t>
    </r>
    <r>
      <rPr>
        <sz val="9"/>
        <color theme="1"/>
        <rFont val="Calibri"/>
        <family val="2"/>
        <scheme val="minor"/>
      </rPr>
      <t xml:space="preserve"> - Exactitud del valor dado a un atributo cuantitativo</t>
    </r>
  </si>
  <si>
    <t xml:space="preserve">Diferencia entre los valores dados a los atributos cuantitativos con respecto a los valores verdaderos o considerados como verdaderos. </t>
  </si>
  <si>
    <t>Mercado de Tierras</t>
  </si>
  <si>
    <t>Conjunto de transacciones o acuerdos de intercambio de bienes y/o servicios libres de toda presión externa, en virtud de los cuales se obtiene el uso, goce y/o disposición de la superficie totalo parcial de un predio.</t>
  </si>
  <si>
    <r>
      <rPr>
        <b/>
        <sz val="9"/>
        <color theme="1"/>
        <rFont val="Calibri"/>
        <family val="2"/>
        <scheme val="minor"/>
      </rPr>
      <t>Exactitud temporal</t>
    </r>
    <r>
      <rPr>
        <sz val="9"/>
        <color theme="1"/>
        <rFont val="Calibri"/>
        <family val="2"/>
        <scheme val="minor"/>
      </rPr>
      <t xml:space="preserve"> - Exactitud en el tiempo de medición</t>
    </r>
  </si>
  <si>
    <t>Veracidad de las referencias temporales de un ítem (reporte del error en las mediciones de tiempo).</t>
  </si>
  <si>
    <t>Océanos</t>
  </si>
  <si>
    <t xml:space="preserve">Cuerpos de agua salada y sus características </t>
  </si>
  <si>
    <r>
      <rPr>
        <b/>
        <sz val="9"/>
        <color theme="1"/>
        <rFont val="Calibri"/>
        <family val="2"/>
        <scheme val="minor"/>
      </rPr>
      <t>Exactitud temporal</t>
    </r>
    <r>
      <rPr>
        <sz val="9"/>
        <color theme="1"/>
        <rFont val="Calibri"/>
        <family val="2"/>
        <scheme val="minor"/>
      </rPr>
      <t xml:space="preserve"> - Consistencia temporal</t>
    </r>
  </si>
  <si>
    <t xml:space="preserve">Exactitud de los eventos ordenados o secuencias, si están reportados. </t>
  </si>
  <si>
    <t>Ordenamiento social de la propiedad</t>
  </si>
  <si>
    <t>Conjunto de acciones encaminadas a la distribución equitativa de la propiedad y el reconocimiento físico, jurídico, administrativo, económico y fiscal del alcance de los derechos de la propiedad con el objeto de lograr la utilización eficiente del territorio, el desarrollo socioecinómico equilibrado de las regiones y la mejora de la calidad de vida de la población rural.</t>
  </si>
  <si>
    <r>
      <rPr>
        <b/>
        <sz val="9"/>
        <color theme="1"/>
        <rFont val="Calibri"/>
        <family val="2"/>
        <scheme val="minor"/>
      </rPr>
      <t>Exactitud temporal</t>
    </r>
    <r>
      <rPr>
        <sz val="9"/>
        <color theme="1"/>
        <rFont val="Calibri"/>
        <family val="2"/>
        <scheme val="minor"/>
      </rPr>
      <t xml:space="preserve"> - Validez temporal</t>
    </r>
  </si>
  <si>
    <t>Validez de los datos con respecto al tiempo (de acuerdo a la especificación de producto).</t>
  </si>
  <si>
    <t xml:space="preserve">Planeación / catastro </t>
  </si>
  <si>
    <t>Información geográfica utilizada en un proceso para determinar acciones futuras apropiadas a través de una secuencia de opciones para el mejoramiento de asentamientos humanos.</t>
  </si>
  <si>
    <r>
      <rPr>
        <b/>
        <sz val="9"/>
        <color theme="1"/>
        <rFont val="Calibri"/>
        <family val="2"/>
        <scheme val="minor"/>
      </rPr>
      <t>Exactitud de posición</t>
    </r>
    <r>
      <rPr>
        <sz val="9"/>
        <color theme="1"/>
        <rFont val="Calibri"/>
        <family val="2"/>
        <scheme val="minor"/>
      </rPr>
      <t xml:space="preserve"> - Exactitud absoluta o externa</t>
    </r>
  </si>
  <si>
    <t>Se refiere a la exactitud de la posición de un elemento con respecto a un sistema de referencia externo. Ej.: La posición absoluta de un plano con respecto a la red geodésica nacional.</t>
  </si>
  <si>
    <t>Política Pública</t>
  </si>
  <si>
    <t>Conjunto de directrices del Estado para resolver situaciones socialmente problemáticas, que se implementan en planes, programas o proyectos , y se expresan a través de Leyes Decretos, Resoluciones, o de documentos que contienen o desarrollan la política.</t>
  </si>
  <si>
    <r>
      <rPr>
        <b/>
        <sz val="9"/>
        <color theme="1"/>
        <rFont val="Calibri"/>
        <family val="2"/>
        <scheme val="minor"/>
      </rPr>
      <t>Exactitud de posición</t>
    </r>
    <r>
      <rPr>
        <sz val="9"/>
        <color theme="1"/>
        <rFont val="Calibri"/>
        <family val="2"/>
        <scheme val="minor"/>
      </rPr>
      <t xml:space="preserve"> - Exactitud relativa o interna</t>
    </r>
  </si>
  <si>
    <t xml:space="preserve">Se refiere a la posición de un elemento con respecto a la posición de los demás elementos de este conjunto. 
</t>
  </si>
  <si>
    <t>Salud</t>
  </si>
  <si>
    <t>Salud, servicios de salud, ecología humana y seguridad</t>
  </si>
  <si>
    <r>
      <rPr>
        <b/>
        <sz val="9"/>
        <color theme="1"/>
        <rFont val="Calibri"/>
        <family val="2"/>
        <scheme val="minor"/>
      </rPr>
      <t>Exactitud de posición</t>
    </r>
    <r>
      <rPr>
        <sz val="9"/>
        <color theme="1"/>
        <rFont val="Calibri"/>
        <family val="2"/>
        <scheme val="minor"/>
      </rPr>
      <t xml:space="preserve"> - Exactitud de posición de datos de celdas</t>
    </r>
  </si>
  <si>
    <t xml:space="preserve">Cercanía de la posición de un píxel en un conjunto de datos celdas, respecto a la posición verdadera o aceptada como verdadera. </t>
  </si>
  <si>
    <t>Sensores remotos / mapas base / cobertura terrestre</t>
  </si>
  <si>
    <t>Información de sensores remotos</t>
  </si>
  <si>
    <r>
      <rPr>
        <b/>
        <sz val="9"/>
        <color theme="1"/>
        <rFont val="Calibri"/>
        <family val="2"/>
        <scheme val="minor"/>
      </rPr>
      <t>Consistencia lógica</t>
    </r>
    <r>
      <rPr>
        <sz val="9"/>
        <color theme="1"/>
        <rFont val="Calibri"/>
        <family val="2"/>
        <scheme val="minor"/>
      </rPr>
      <t xml:space="preserve"> - Consistencia de formato</t>
    </r>
  </si>
  <si>
    <t xml:space="preserve">Grado en el cual los datos están almacenados de acuerdo con la estructura del producto. </t>
  </si>
  <si>
    <t>Servicios</t>
  </si>
  <si>
    <t>Sistemas de energía, agua, desechos, Infraestructura de comunicaciones y servicios.</t>
  </si>
  <si>
    <r>
      <rPr>
        <b/>
        <sz val="9"/>
        <color theme="1"/>
        <rFont val="Calibri"/>
        <family val="2"/>
        <scheme val="minor"/>
      </rPr>
      <t>Consistencia lógica</t>
    </r>
    <r>
      <rPr>
        <sz val="9"/>
        <color theme="1"/>
        <rFont val="Calibri"/>
        <family val="2"/>
        <scheme val="minor"/>
      </rPr>
      <t xml:space="preserve"> - Consistencia de dominio</t>
    </r>
  </si>
  <si>
    <t xml:space="preserve">Cercanía de valores del producto, al valor de los  dominios establecido para su conformidad en la especificación técnica. </t>
  </si>
  <si>
    <t>Sociedad</t>
  </si>
  <si>
    <t>Características de sociedad y culturas.</t>
  </si>
  <si>
    <r>
      <rPr>
        <b/>
        <sz val="9"/>
        <color theme="1"/>
        <rFont val="Calibri"/>
        <family val="2"/>
        <scheme val="minor"/>
      </rPr>
      <t xml:space="preserve">Consistencia lógica </t>
    </r>
    <r>
      <rPr>
        <sz val="9"/>
        <color theme="1"/>
        <rFont val="Calibri"/>
        <family val="2"/>
        <scheme val="minor"/>
      </rPr>
      <t>- Consistencia topológica</t>
    </r>
  </si>
  <si>
    <t>Cercanía de las características geométricas de un objeto, a aquellas que no varían después de varias transformaciones cartográficas, de tal forma que las relaciones topológicas del producto permanecen sin cambio.</t>
  </si>
  <si>
    <t>Transporte</t>
  </si>
  <si>
    <t>Sistemas para llevar personas o cosas.</t>
  </si>
  <si>
    <r>
      <rPr>
        <b/>
        <sz val="9"/>
        <color theme="1"/>
        <rFont val="Calibri"/>
        <family val="2"/>
        <scheme val="minor"/>
      </rPr>
      <t>Consistencia lógica</t>
    </r>
    <r>
      <rPr>
        <sz val="9"/>
        <color theme="1"/>
        <rFont val="Calibri"/>
        <family val="2"/>
        <scheme val="minor"/>
      </rPr>
      <t xml:space="preserve"> - Salida gráfica</t>
    </r>
  </si>
  <si>
    <t>Salida final análogo y/o digital sobre la cual se realiza el control de calidad gráfico  de acuerdo a lo establecido por la UPRA.</t>
  </si>
  <si>
    <t>Uso eficiente del suelo</t>
  </si>
  <si>
    <t>Es la armonización espacial o temporal de todos los usos del suelo en un área determinada, que garantizan el bienestar humano con el fin de alcanzar la sostenibilidad económica, social y ambiental del territorio (UPRA,  2013).
Consecuentemente, el UES, comprende las siguientes actividades: Evaluación de Tierras, Planificación de la Adecuación de Tierras, Planificación del Ordenamiento Productivo y Criterios para los POT.</t>
  </si>
  <si>
    <r>
      <rPr>
        <b/>
        <sz val="9"/>
        <color theme="1"/>
        <rFont val="Calibri"/>
        <family val="2"/>
        <scheme val="minor"/>
      </rPr>
      <t>Consistencia lógica</t>
    </r>
    <r>
      <rPr>
        <sz val="9"/>
        <color theme="1"/>
        <rFont val="Calibri"/>
        <family val="2"/>
        <scheme val="minor"/>
      </rPr>
      <t xml:space="preserve"> - Consistencia conceptual</t>
    </r>
  </si>
  <si>
    <t xml:space="preserve">Adherencia a las reglas definidas en el esquema conceptual, establecidas para garantizar la invariabilidad del producto durante el proceso de desarrollo. </t>
  </si>
  <si>
    <t>Reconversión Productiva</t>
  </si>
  <si>
    <t>CODIGO EPSG</t>
  </si>
  <si>
    <t>Restricciones</t>
  </si>
  <si>
    <t>EPSG:3114: MAGNA-SIRGAS / Colombia Far West zone</t>
  </si>
  <si>
    <t xml:space="preserve">Copyright </t>
  </si>
  <si>
    <t>EPSG:3115: MAGNA-SIRGAS / Colombia West zone</t>
  </si>
  <si>
    <t>Restringido</t>
  </si>
  <si>
    <t>EPSG:3116: MAGNA-SIRGAS / Colombia Bogota zone</t>
  </si>
  <si>
    <t xml:space="preserve">Confidencial </t>
  </si>
  <si>
    <t>EPSG:3117: MAGNA-SIRGAS / Colombia East Central zone</t>
  </si>
  <si>
    <t>No modificar o distribuir sin previa autorización</t>
  </si>
  <si>
    <t>EPSG:3118: MAGNA-SIRGAS / Colombia East zone</t>
  </si>
  <si>
    <t>EPSG:4686: MAGNA-SIRGAS</t>
  </si>
  <si>
    <t>Ninguna</t>
  </si>
  <si>
    <t>2.7 Conformidad del producto</t>
  </si>
  <si>
    <t>2.1 Criterio a evaluar</t>
  </si>
  <si>
    <t>Cumple</t>
  </si>
  <si>
    <t>Coherencia de contenido</t>
  </si>
  <si>
    <t>No cumple</t>
  </si>
  <si>
    <t>Aceptado con autorización</t>
  </si>
  <si>
    <t>1.3 Área</t>
  </si>
  <si>
    <t>Ordenamiento de la Propiedad  y Mercado de Tierras</t>
  </si>
  <si>
    <t>Consistencia lógica - Salida gráfica</t>
  </si>
  <si>
    <t>Uso eficiente del Suelo y Adecuación de Tierras</t>
  </si>
  <si>
    <t>Contenido temático</t>
  </si>
  <si>
    <t>Odenamiento de la Propiedad y Mercado de Tierras y Uso Eficiente del Suelo y Adecuación de Tierras</t>
  </si>
  <si>
    <t>Estructura del documento</t>
  </si>
  <si>
    <t>Oficina TIC</t>
  </si>
  <si>
    <t>Estructuración</t>
  </si>
  <si>
    <t>1.5 Naturaleza del producto</t>
  </si>
  <si>
    <t>Exactitud de posición - Exactitud absoluta o externa</t>
  </si>
  <si>
    <t>Documento</t>
  </si>
  <si>
    <t>Exactitud de posición - Exactitud de posición de datos de celdas</t>
  </si>
  <si>
    <t>Exactitud de posición - Exactitud relativa o interna</t>
  </si>
  <si>
    <t>3.4 Resultado de la verificación</t>
  </si>
  <si>
    <t xml:space="preserve">Exactitud temática - Exactitud de un atributo cualitativo </t>
  </si>
  <si>
    <t>Exactitud temática - Exactitud del valor dado a un atributo cuantitativo</t>
  </si>
  <si>
    <t>Exactitud temporal - Consistencia temporal</t>
  </si>
  <si>
    <t>Exactitud temporal - Exactitud en el tiempo de medición</t>
  </si>
  <si>
    <t>Exactitud temporal - Validez temporal</t>
  </si>
  <si>
    <t>Otro elemento a evaluar</t>
  </si>
  <si>
    <t>Referencias Bibliográficas</t>
  </si>
  <si>
    <t>Totalidad - Comisión</t>
  </si>
  <si>
    <t>Totalidad - Omisión</t>
  </si>
  <si>
    <r>
      <rPr>
        <b/>
        <sz val="12"/>
        <color theme="1"/>
        <rFont val="Calibri"/>
        <family val="2"/>
        <scheme val="minor"/>
      </rPr>
      <t xml:space="preserve">Totalidad </t>
    </r>
    <r>
      <rPr>
        <sz val="12"/>
        <color theme="1"/>
        <rFont val="Calibri"/>
        <family val="2"/>
        <scheme val="minor"/>
      </rPr>
      <t>- Comisión</t>
    </r>
  </si>
  <si>
    <r>
      <rPr>
        <b/>
        <sz val="11"/>
        <color theme="1"/>
        <rFont val="Calibri"/>
        <family val="2"/>
        <scheme val="minor"/>
      </rPr>
      <t xml:space="preserve">Totalidad </t>
    </r>
    <r>
      <rPr>
        <sz val="11"/>
        <color theme="1"/>
        <rFont val="Calibri"/>
        <family val="2"/>
        <scheme val="minor"/>
      </rPr>
      <t>- Omisión</t>
    </r>
  </si>
  <si>
    <r>
      <rPr>
        <b/>
        <sz val="12"/>
        <color theme="1"/>
        <rFont val="Calibri"/>
        <family val="2"/>
        <scheme val="minor"/>
      </rPr>
      <t>Exactitud temática</t>
    </r>
    <r>
      <rPr>
        <sz val="12"/>
        <color theme="1"/>
        <rFont val="Calibri"/>
        <family val="2"/>
        <scheme val="minor"/>
      </rPr>
      <t xml:space="preserve"> - Exactitud de clasificación </t>
    </r>
  </si>
  <si>
    <r>
      <rPr>
        <b/>
        <sz val="12"/>
        <color theme="1"/>
        <rFont val="Calibri"/>
        <family val="2"/>
        <scheme val="minor"/>
      </rPr>
      <t xml:space="preserve">Exactitud temática </t>
    </r>
    <r>
      <rPr>
        <sz val="12"/>
        <color theme="1"/>
        <rFont val="Calibri"/>
        <family val="2"/>
        <scheme val="minor"/>
      </rPr>
      <t xml:space="preserve">- Exactitud de un atributo cualitativo </t>
    </r>
  </si>
  <si>
    <r>
      <rPr>
        <b/>
        <sz val="12"/>
        <color theme="1"/>
        <rFont val="Calibri"/>
        <family val="2"/>
        <scheme val="minor"/>
      </rPr>
      <t>Exactitud temática</t>
    </r>
    <r>
      <rPr>
        <sz val="12"/>
        <color theme="1"/>
        <rFont val="Calibri"/>
        <family val="2"/>
        <scheme val="minor"/>
      </rPr>
      <t xml:space="preserve"> - Exactitud del valor dado a un atributo cuantitativo</t>
    </r>
  </si>
  <si>
    <r>
      <rPr>
        <b/>
        <sz val="12"/>
        <color theme="1"/>
        <rFont val="Calibri"/>
        <family val="2"/>
        <scheme val="minor"/>
      </rPr>
      <t>Exactitud temporal</t>
    </r>
    <r>
      <rPr>
        <sz val="12"/>
        <color theme="1"/>
        <rFont val="Calibri"/>
        <family val="2"/>
        <scheme val="minor"/>
      </rPr>
      <t xml:space="preserve"> - Exactitud en el tiempo de medición</t>
    </r>
  </si>
  <si>
    <r>
      <rPr>
        <b/>
        <sz val="12"/>
        <color theme="1"/>
        <rFont val="Calibri"/>
        <family val="2"/>
        <scheme val="minor"/>
      </rPr>
      <t>Exactitud temporal</t>
    </r>
    <r>
      <rPr>
        <sz val="12"/>
        <color theme="1"/>
        <rFont val="Calibri"/>
        <family val="2"/>
        <scheme val="minor"/>
      </rPr>
      <t xml:space="preserve"> - Consistencia temporal</t>
    </r>
  </si>
  <si>
    <r>
      <rPr>
        <b/>
        <sz val="12"/>
        <color theme="1"/>
        <rFont val="Calibri"/>
        <family val="2"/>
        <scheme val="minor"/>
      </rPr>
      <t>Exactitud temporal</t>
    </r>
    <r>
      <rPr>
        <sz val="12"/>
        <color theme="1"/>
        <rFont val="Calibri"/>
        <family val="2"/>
        <scheme val="minor"/>
      </rPr>
      <t xml:space="preserve"> - Validez temporal</t>
    </r>
  </si>
  <si>
    <r>
      <rPr>
        <b/>
        <sz val="12"/>
        <color theme="1"/>
        <rFont val="Calibri"/>
        <family val="2"/>
        <scheme val="minor"/>
      </rPr>
      <t>Exactitud de posición</t>
    </r>
    <r>
      <rPr>
        <sz val="12"/>
        <color theme="1"/>
        <rFont val="Calibri"/>
        <family val="2"/>
        <scheme val="minor"/>
      </rPr>
      <t xml:space="preserve"> - Exactitud absoluta o externa</t>
    </r>
  </si>
  <si>
    <r>
      <rPr>
        <b/>
        <sz val="12"/>
        <color theme="1"/>
        <rFont val="Calibri"/>
        <family val="2"/>
        <scheme val="minor"/>
      </rPr>
      <t>Exactitud de posición</t>
    </r>
    <r>
      <rPr>
        <sz val="12"/>
        <color theme="1"/>
        <rFont val="Calibri"/>
        <family val="2"/>
        <scheme val="minor"/>
      </rPr>
      <t xml:space="preserve"> - Exactitud relativa o interna</t>
    </r>
  </si>
  <si>
    <r>
      <rPr>
        <b/>
        <sz val="12"/>
        <color theme="1"/>
        <rFont val="Calibri"/>
        <family val="2"/>
        <scheme val="minor"/>
      </rPr>
      <t>Exactitud de posición</t>
    </r>
    <r>
      <rPr>
        <sz val="12"/>
        <color theme="1"/>
        <rFont val="Calibri"/>
        <family val="2"/>
        <scheme val="minor"/>
      </rPr>
      <t xml:space="preserve"> - Exactitud de posición de datos de celdas</t>
    </r>
  </si>
  <si>
    <r>
      <rPr>
        <b/>
        <sz val="12"/>
        <color theme="1"/>
        <rFont val="Calibri"/>
        <family val="2"/>
        <scheme val="minor"/>
      </rPr>
      <t>Consistencia lógica</t>
    </r>
    <r>
      <rPr>
        <sz val="12"/>
        <color theme="1"/>
        <rFont val="Calibri"/>
        <family val="2"/>
        <scheme val="minor"/>
      </rPr>
      <t xml:space="preserve"> - Consistencia de formato</t>
    </r>
  </si>
  <si>
    <r>
      <rPr>
        <b/>
        <sz val="12"/>
        <color theme="1"/>
        <rFont val="Calibri"/>
        <family val="2"/>
        <scheme val="minor"/>
      </rPr>
      <t>Consistencia lógica</t>
    </r>
    <r>
      <rPr>
        <sz val="12"/>
        <color theme="1"/>
        <rFont val="Calibri"/>
        <family val="2"/>
        <scheme val="minor"/>
      </rPr>
      <t xml:space="preserve"> - Consistencia de dominio</t>
    </r>
  </si>
  <si>
    <r>
      <rPr>
        <b/>
        <sz val="12"/>
        <color theme="1"/>
        <rFont val="Calibri"/>
        <family val="2"/>
        <scheme val="minor"/>
      </rPr>
      <t xml:space="preserve">Consistencia lógica </t>
    </r>
    <r>
      <rPr>
        <sz val="12"/>
        <color theme="1"/>
        <rFont val="Calibri"/>
        <family val="2"/>
        <scheme val="minor"/>
      </rPr>
      <t>- Consistencia topológica</t>
    </r>
  </si>
  <si>
    <r>
      <rPr>
        <b/>
        <sz val="12"/>
        <color theme="1"/>
        <rFont val="Calibri"/>
        <family val="2"/>
        <scheme val="minor"/>
      </rPr>
      <t>Consistencia lógica</t>
    </r>
    <r>
      <rPr>
        <sz val="12"/>
        <color theme="1"/>
        <rFont val="Calibri"/>
        <family val="2"/>
        <scheme val="minor"/>
      </rPr>
      <t xml:space="preserve"> - Salida gráfica</t>
    </r>
  </si>
  <si>
    <r>
      <rPr>
        <b/>
        <sz val="12"/>
        <color theme="1"/>
        <rFont val="Calibri"/>
        <family val="2"/>
        <scheme val="minor"/>
      </rPr>
      <t>Consistencia lógica</t>
    </r>
    <r>
      <rPr>
        <sz val="12"/>
        <color theme="1"/>
        <rFont val="Calibri"/>
        <family val="2"/>
        <scheme val="minor"/>
      </rPr>
      <t xml:space="preserve"> - Consistencia conceptual</t>
    </r>
  </si>
  <si>
    <t xml:space="preserve">ESTÁNDARES DE INFORMACIÓN PARA PRODUCTOS GEOGRÁFICOS </t>
  </si>
  <si>
    <r>
      <rPr>
        <b/>
        <sz val="10"/>
        <color theme="1"/>
        <rFont val="Arial"/>
        <family val="2"/>
      </rPr>
      <t>UPRA</t>
    </r>
    <r>
      <rPr>
        <sz val="10"/>
        <color theme="1"/>
        <rFont val="Arial"/>
        <family val="2"/>
      </rPr>
      <t xml:space="preserve">
Formato GIA-FT-023. Versión 2, 4/06/2021</t>
    </r>
  </si>
  <si>
    <t>INSTRUCTIVO DE DILIGENCIAMIENTO</t>
  </si>
  <si>
    <r>
      <t xml:space="preserve">NOTA INICIAL: </t>
    </r>
    <r>
      <rPr>
        <sz val="10"/>
        <color rgb="FF000000"/>
        <rFont val="Arial"/>
        <family val="2"/>
      </rPr>
      <t xml:space="preserve">El diligenciamiento de la especificación técnica e informe de evaluación de calidad se realizará unicamente sobre la pestaña llamada </t>
    </r>
    <r>
      <rPr>
        <b/>
        <sz val="10"/>
        <color rgb="FF000000"/>
        <rFont val="Arial"/>
        <family val="2"/>
      </rPr>
      <t>"PANEL DEL CONTROL"</t>
    </r>
    <r>
      <rPr>
        <sz val="10"/>
        <color rgb="FF000000"/>
        <rFont val="Arial"/>
        <family val="2"/>
      </rPr>
      <t xml:space="preserve">. Los cambios realizados allí, se verán reflejados en las pestañas </t>
    </r>
    <r>
      <rPr>
        <b/>
        <sz val="10"/>
        <color rgb="FF000000"/>
        <rFont val="Arial"/>
        <family val="2"/>
      </rPr>
      <t xml:space="preserve">"Especificación Técnica" </t>
    </r>
    <r>
      <rPr>
        <sz val="10"/>
        <color rgb="FF000000"/>
        <rFont val="Arial"/>
        <family val="2"/>
      </rPr>
      <t>e</t>
    </r>
    <r>
      <rPr>
        <b/>
        <sz val="10"/>
        <color rgb="FF000000"/>
        <rFont val="Arial"/>
        <family val="2"/>
      </rPr>
      <t xml:space="preserve"> "Informe Evaluación de Calidad", </t>
    </r>
    <r>
      <rPr>
        <sz val="10"/>
        <color rgb="FF000000"/>
        <rFont val="Arial"/>
        <family val="2"/>
      </rPr>
      <t xml:space="preserve">que son formatos que serán utilizados para evidenciar los reportes en PDF y entregar como evidencia de la generación del producto. </t>
    </r>
  </si>
  <si>
    <r>
      <rPr>
        <sz val="10"/>
        <color rgb="FF000000"/>
        <rFont val="Arial"/>
        <family val="2"/>
      </rPr>
      <t xml:space="preserve">Tenga en cuenta que la numeración de los campos que se encuentran en el </t>
    </r>
    <r>
      <rPr>
        <b/>
        <sz val="10"/>
        <color rgb="FF000000"/>
        <rFont val="Arial"/>
        <family val="2"/>
      </rPr>
      <t>"PANEL DE CONTROL"</t>
    </r>
    <r>
      <rPr>
        <sz val="10"/>
        <color rgb="FF000000"/>
        <rFont val="Arial"/>
        <family val="2"/>
      </rPr>
      <t xml:space="preserve"> en ocasiones es discontinua y esto atiende al hecho de que sólo se presentan los campos que requieren diligenciamiento de parte del usuario, sin embargo, en las hojas adicionales (Especificación Técnica e Informe Evaluación de Calidad), se presentan la totalidad de los campos.</t>
    </r>
  </si>
  <si>
    <t>No.</t>
  </si>
  <si>
    <t>CAMPO</t>
  </si>
  <si>
    <t>INFORMACIÓN QUE DEBE CONTENER</t>
  </si>
  <si>
    <t>1.</t>
  </si>
  <si>
    <t>ESPECIFICACIÓN TÉCNICA PARA PRODUCTOS GEOGRÁFICOS
(Diligenciamiento Exclusivo del Usuario)</t>
  </si>
  <si>
    <t>1.1.</t>
  </si>
  <si>
    <t>GENERALIDADES</t>
  </si>
  <si>
    <t>1.1.1.</t>
  </si>
  <si>
    <t>Nombre de la Especificación Técnica</t>
  </si>
  <si>
    <t>Diligencie el nombre de la Especificación Técnica con la cual se creará el producto geográfico. Por ejemplo: Especificación Técnica del Mapa del nivel de productividad de cacao.</t>
  </si>
  <si>
    <t>1.1.2</t>
  </si>
  <si>
    <t>PARÁMETROS GENERALES</t>
  </si>
  <si>
    <t>1.1.2.1.</t>
  </si>
  <si>
    <t>Estándar</t>
  </si>
  <si>
    <r>
      <rPr>
        <u/>
        <sz val="10"/>
        <color theme="1"/>
        <rFont val="Arial"/>
        <family val="2"/>
      </rPr>
      <t xml:space="preserve">Este es un campo prediligenciado y con el cual el usuario no tendrá interacción debido a que siempre contendrá la misma información. </t>
    </r>
    <r>
      <rPr>
        <sz val="10"/>
        <color theme="1"/>
        <rFont val="Arial"/>
        <family val="2"/>
      </rPr>
      <t>Hace referencia al estándar ISO que aplica para las especificaciones técnicas de productos geográficos.</t>
    </r>
  </si>
  <si>
    <t>1.1.2.2.</t>
  </si>
  <si>
    <t>Seleccione de la lista desplegable las limitaciones de uso o acceso de la especificación técnica.</t>
  </si>
  <si>
    <t>1.1.3.</t>
  </si>
  <si>
    <t>CONTROL DE CAMBIOS</t>
  </si>
  <si>
    <t>1.1.3.1.</t>
  </si>
  <si>
    <t>Versión</t>
  </si>
  <si>
    <t>Diligencie el número de la versión a la cual se aplican los cambios (Grandes cambios o cambios de fondo).</t>
  </si>
  <si>
    <t>1.1.3.2.</t>
  </si>
  <si>
    <t>Campo o Sección Modificada</t>
  </si>
  <si>
    <t>Diligencie el campo o sección de la especificación técnica a la(s) que se le realizaron los ajustes.</t>
  </si>
  <si>
    <t>1.1.3.3.</t>
  </si>
  <si>
    <t>Descripción del Cambio</t>
  </si>
  <si>
    <t>Diligencie la información que detalle los cambios realizados.</t>
  </si>
  <si>
    <t>1.1.3.4.</t>
  </si>
  <si>
    <t>Fecha</t>
  </si>
  <si>
    <t>Diligencie la fecha en la que se reportan los cambios. Se debe documentar el formato, AAAA-MM-DD.</t>
  </si>
  <si>
    <t>1.1.3.5.</t>
  </si>
  <si>
    <t>Responsable(s) del Diligenciamiento</t>
  </si>
  <si>
    <t>Diligencie la dependencia y persona encargada de revisar y aprobar los cambios de la Especificación Técnica.</t>
  </si>
  <si>
    <t>1.1.4.</t>
  </si>
  <si>
    <t>CONCEPTOS GENERALES</t>
  </si>
  <si>
    <t>1.1.4.1.</t>
  </si>
  <si>
    <t>Términos y definiciones </t>
  </si>
  <si>
    <t>Liste las palabras o vocablos más importantes, con su definición, necesarios para hacer claridad, evitar ambigüedades y homogenizar la conceptualización de los términos empleados en la elaboración de este producto. Por favor sea breve y conciso.</t>
  </si>
  <si>
    <t>1.1.4.2.</t>
  </si>
  <si>
    <t>Abreviaturas </t>
  </si>
  <si>
    <t>Liste las siglas utilizadas y letras que representan palabras, que fueron incluidas en esta especificación técnica y con su correspondiente significado.</t>
  </si>
  <si>
    <t>2.</t>
  </si>
  <si>
    <t>IDENTIFICACIÓN DEL PRODUCTO</t>
  </si>
  <si>
    <t>2.1.</t>
  </si>
  <si>
    <t>Título del Producto</t>
  </si>
  <si>
    <t>Diligencie el título del producto al que se le elaborará la especificación técnica. Por ejemplo: Mapa del nivel de productividad del Cacao.</t>
  </si>
  <si>
    <t>2.2.</t>
  </si>
  <si>
    <t>Identificador del Producto</t>
  </si>
  <si>
    <t>Diligencie el identificador asociado al proyecto o producto BPIN al cual pertenece el producto.</t>
  </si>
  <si>
    <t>2.3.</t>
  </si>
  <si>
    <t>Descripción del producto</t>
  </si>
  <si>
    <t>Describa las principales características del producto incluyendo como mínimo información acerca del contenido, zona geográfica, fuentes de información e información anexa generada.</t>
  </si>
  <si>
    <t>2.4.</t>
  </si>
  <si>
    <t>Propósito</t>
  </si>
  <si>
    <t xml:space="preserve">Describa el objetivo que se busca alcanzar mediante la generación de este producto, debe responder claramente el por qué y para qué se crea, con un enfoque orientado al usuario. </t>
  </si>
  <si>
    <t>2.5.</t>
  </si>
  <si>
    <t>Categoría temática</t>
  </si>
  <si>
    <t>Seleccione de la lista desplegable la clasificación temática general como ayuda para agrupar y buscar conjuntos de datos disponibles.</t>
  </si>
  <si>
    <t>2.6.</t>
  </si>
  <si>
    <t>Otra Categoría</t>
  </si>
  <si>
    <t>Diligencie el nombre y la descripción de la categoría que se considere pertinente asociar a la especificación técnica y que no se encuentre entre las anteriores.</t>
  </si>
  <si>
    <t>2.7.</t>
  </si>
  <si>
    <t>Usuarios del Producto</t>
  </si>
  <si>
    <t>Diligencie los usuarios definidos en la fase de planeación del producto, se debe documentar la información más detallada que tenga sobre los mismos. Ejm: Juan Pérez, secretario de cadenas del MADS.</t>
  </si>
  <si>
    <t>2.8.</t>
  </si>
  <si>
    <t>Extensión Geográfica</t>
  </si>
  <si>
    <t>Diligencie la descripción del área geográfica objeto del producto. (Nacional, regional, departamental, municipal, distrital, local, internacional).</t>
  </si>
  <si>
    <t>2.9.</t>
  </si>
  <si>
    <t>Escala</t>
  </si>
  <si>
    <t>Diligencie la escala numérica a la cual se representará el producto. (Los campos Escala y Resolución son excluyentes, por lo tanto diligencie uno de los dos con el dato correspondiente y escriba o seleccione "No aplica" para el otro.)</t>
  </si>
  <si>
    <t>2.10.</t>
  </si>
  <si>
    <t>Resolución</t>
  </si>
  <si>
    <t>Diligencie la resolución espacial a la cual se representará el producto. (Los campos Escala y Resolución son excluyentes, por lo tanto diligencie uno de los dos con el dato correspondiente y escriba o seleccione "No aplica" para el otro.)</t>
  </si>
  <si>
    <t>2.11.</t>
  </si>
  <si>
    <t>Coordenadas geográficas límites</t>
  </si>
  <si>
    <t>Diligencie la latitud máxima que abarca la información geográfica del producto, utilizando el formato de grados decimales para tal fin. En una casilla se diligencian los grados y en otra se diligencian 3 decimales.</t>
  </si>
  <si>
    <t>Diligencie la latitud mínima que abarca la información geográfica del producto, utilizando el formato de grados decimales para tal fin. En una casilla se diligencian los grados y en otra se diligencian 3 decimales.</t>
  </si>
  <si>
    <t>Diligencie la longitud máxima que abarca la información geográfica del producto, utilizando el formato de grados decimales para tal fin. En una casilla se diligencian los grados y en otra se diligencian 3 decimales.</t>
  </si>
  <si>
    <t>Diligencie la longitud mínima que abarca la información geográfica del producto, utilizando el formato de grados decimales para tal fin. En una casilla se diligencian los grados y en otra se diligencian 3 decimales.</t>
  </si>
  <si>
    <t>2.12.</t>
  </si>
  <si>
    <t>Seleccione de la lista desplegable la información que describe cómo fue representada la realidad de la abstracción.</t>
  </si>
  <si>
    <t>2.13.</t>
  </si>
  <si>
    <t>Fecha de Creación del Producto</t>
  </si>
  <si>
    <t>Diligencie la fecha aproximada en que se elaboró el producto, se debe documentar el formato, AAAAMMDD.</t>
  </si>
  <si>
    <t>2.14.</t>
  </si>
  <si>
    <t>Fecha proyectada para la finalización del producto</t>
  </si>
  <si>
    <t>Diligencie la fecha proyectada en que finaliza la elaboración del producto, se debe documentar el formato, AAAAMMDD.</t>
  </si>
  <si>
    <t>3.</t>
  </si>
  <si>
    <t>ACTUALIZACIÓN DEL PRODUCTO</t>
  </si>
  <si>
    <t>3.1.</t>
  </si>
  <si>
    <t>Frecuencia de actualización</t>
  </si>
  <si>
    <t>Diligencie la periodicidad con que se realizarán cambios o adiciones al producto una vez este se encuentre terminado.</t>
  </si>
  <si>
    <t>3.2.</t>
  </si>
  <si>
    <t>Referencia al marco legal</t>
  </si>
  <si>
    <t>Diligencie el marco legal aplicable al producto (Leyes, normas, acuerdos, resoluciones, o cualquier otro tipo de documento oficial) que determine el tratamiento que debe dársele a la información.</t>
  </si>
  <si>
    <t>4.</t>
  </si>
  <si>
    <t>DATOS INFORMATIVOS</t>
  </si>
  <si>
    <t>4.1.</t>
  </si>
  <si>
    <t>Responsable(s) del producto</t>
  </si>
  <si>
    <t>Diligencie el nombre de la(s) persona(s) que tiene(n) la responsabilidad de la generación del producto en la entidad.</t>
  </si>
  <si>
    <t>4.2.</t>
  </si>
  <si>
    <t>Involucrado (s)</t>
  </si>
  <si>
    <t>Diligencie la persona o grupo de personas que aportan intelectualmente a la generación de producto.</t>
  </si>
  <si>
    <t>4.3.</t>
  </si>
  <si>
    <t>Propietario</t>
  </si>
  <si>
    <t>Hace referencia a la entidad generadora de la información, como propietario del producto de información geográfica.</t>
  </si>
  <si>
    <t>4.4.</t>
  </si>
  <si>
    <t>Dirección - Código Postal</t>
  </si>
  <si>
    <t xml:space="preserve">Hace referencia a la dirección física y código postal de la entidad propietaria del producto de información geográfica. </t>
  </si>
  <si>
    <t>4.5.</t>
  </si>
  <si>
    <t>Ciudad</t>
  </si>
  <si>
    <t xml:space="preserve">Hace referencia a la ciudad en la cual se encuentra ubicada la entidad propietaria del producto de información geográfica. </t>
  </si>
  <si>
    <t>4.6.</t>
  </si>
  <si>
    <t>Departamento</t>
  </si>
  <si>
    <t xml:space="preserve">Hace referencia al departamento en el cual se encuentra ubicada la entidad propietaria del producto de información geográfica. </t>
  </si>
  <si>
    <t>4.7.</t>
  </si>
  <si>
    <t>País</t>
  </si>
  <si>
    <t xml:space="preserve">Hace referencia al país en el cual se encuentra ubicada la entidad propietaria del producto de información geográfica. </t>
  </si>
  <si>
    <t>4.8.</t>
  </si>
  <si>
    <t>Dirección en Línea</t>
  </si>
  <si>
    <t>Hace referencia a la URL de acceso a la página web de la entidad propietaria del producto de información geográfica.</t>
  </si>
  <si>
    <t>4.9.</t>
  </si>
  <si>
    <t>Serie</t>
  </si>
  <si>
    <t xml:space="preserve">En el caso que el producto se encuentre almacenado en una serie documental, relacionarla. </t>
  </si>
  <si>
    <t>5.</t>
  </si>
  <si>
    <t>SISTEMA DE REFERENCIA</t>
  </si>
  <si>
    <t>5.1.</t>
  </si>
  <si>
    <t>Seleccionar de la lista el valor que identificará el sistema de referencia, se recomienda documentar el código EPSG.</t>
  </si>
  <si>
    <t>5.2.</t>
  </si>
  <si>
    <t>Responsable del identificador del Sistema</t>
  </si>
  <si>
    <t>Nombre de la persona u organización responsable por el código del sistema de referencia.</t>
  </si>
  <si>
    <t>5.3.</t>
  </si>
  <si>
    <t>Descripción del sistema de referencia</t>
  </si>
  <si>
    <t>Descripción del tipo de referencia y los parámetros que contempla el mismo. Como mínimo debe incluir: dátum, elipsoide, origen, unidades y sistema de proyección si aplica.</t>
  </si>
  <si>
    <t>6.</t>
  </si>
  <si>
    <t>CALIDAD DE LOS DATOS</t>
  </si>
  <si>
    <t>6.1.</t>
  </si>
  <si>
    <t>ALCANCE</t>
  </si>
  <si>
    <t>6.1.1.</t>
  </si>
  <si>
    <t>Nivel</t>
  </si>
  <si>
    <r>
      <rPr>
        <u/>
        <sz val="10"/>
        <color theme="1"/>
        <rFont val="Arial"/>
        <family val="2"/>
      </rPr>
      <t>Este es un campo prediligenciado para las 6 medidas de calidad obligatorias.</t>
    </r>
    <r>
      <rPr>
        <sz val="10"/>
        <color theme="1"/>
        <rFont val="Arial"/>
        <family val="2"/>
      </rPr>
      <t xml:space="preserve"> Sin embargo hay más secciones vacías para que identifique la extensión o característica de los datos para los cuales se evalúa y reporta la evaluación de calidad. Ej.: Conjunto de datos, una parte del conjunto de datos (hidrografía, puntos de interés, vías), etc.</t>
    </r>
  </si>
  <si>
    <t>6.1.2.</t>
  </si>
  <si>
    <t>Descripción del nivel</t>
  </si>
  <si>
    <t>Descripción detallada acerca del nivel que se debe evaluar. 
Ej. 1: Toda la información geográfica contenida en el mapa.
Ej. 2: Capa de vías del mapa.</t>
  </si>
  <si>
    <t>6.2.</t>
  </si>
  <si>
    <t>INFORME DETALLADO DE CALIDAD (Identifique elemento y subelemento a evaluar)</t>
  </si>
  <si>
    <t>6.2.1.</t>
  </si>
  <si>
    <t>Elementos y subelementos</t>
  </si>
  <si>
    <r>
      <rPr>
        <u/>
        <sz val="10"/>
        <color theme="1"/>
        <rFont val="Arial"/>
        <family val="2"/>
      </rPr>
      <t>Este es un campo prediligenciado para las 6 medidas de calidad obligatorias.</t>
    </r>
    <r>
      <rPr>
        <sz val="10"/>
        <color theme="1"/>
        <rFont val="Arial"/>
        <family val="2"/>
      </rPr>
      <t xml:space="preserve"> Sin embargo hay más secciones vacías para que seleccione de la lista desplegable el elemento y subelemento adicional que requiera incluir.</t>
    </r>
  </si>
  <si>
    <t>6.2.2.</t>
  </si>
  <si>
    <t>Descripción</t>
  </si>
  <si>
    <r>
      <rPr>
        <u/>
        <sz val="10"/>
        <color theme="1"/>
        <rFont val="Arial"/>
        <family val="2"/>
      </rPr>
      <t>Este es un campo prediligenciado para las 6 medidas de calidad obligatorias y se diligencia automáticamente al seleccionar el elemento y subelemento de calidad.</t>
    </r>
    <r>
      <rPr>
        <sz val="10"/>
        <color theme="1"/>
        <rFont val="Arial"/>
        <family val="2"/>
      </rPr>
      <t xml:space="preserve"> </t>
    </r>
  </si>
  <si>
    <t>6.3.</t>
  </si>
  <si>
    <t>Incluir el nombre y la descripción del elemento de calidad que se considere pertinente aplicar al producto y asociar a la especificación técnica, y que no se encuentre entre las anteriores.</t>
  </si>
  <si>
    <t>6.4.</t>
  </si>
  <si>
    <t>Nombre de la medida</t>
  </si>
  <si>
    <r>
      <rPr>
        <u/>
        <sz val="10"/>
        <color theme="1"/>
        <rFont val="Arial"/>
        <family val="2"/>
      </rPr>
      <t>Este es un campo prediligenciado para las 6 medidas de calidad obligatorias.</t>
    </r>
    <r>
      <rPr>
        <sz val="10"/>
        <color theme="1"/>
        <rFont val="Arial"/>
        <family val="2"/>
      </rPr>
      <t xml:space="preserve"> Sin embargo hay más secciones vacías para que identifique el nombre de la medida que se utilizará para reportar la evaluación de calidad de los datos. Ej.: error, exactitud, conteo de errores, porcentaje de errores, conteo de aciertos, relación de ítems correctos, etc.</t>
    </r>
  </si>
  <si>
    <t>6.5.</t>
  </si>
  <si>
    <t>Descripción de la medida</t>
  </si>
  <si>
    <r>
      <rPr>
        <u/>
        <sz val="10"/>
        <color theme="1"/>
        <rFont val="Arial"/>
        <family val="2"/>
      </rPr>
      <t>Este es un campo prediligenciado para las 6 medidas de calidad obligatorias.</t>
    </r>
    <r>
      <rPr>
        <sz val="10"/>
        <color theme="1"/>
        <rFont val="Arial"/>
        <family val="2"/>
      </rPr>
      <t xml:space="preserve"> Sin embargo hay más secciones vacías para que describa la medida de calidad incluyendo formulas necesarias para obtener los resultados.</t>
    </r>
  </si>
  <si>
    <t>6.6.</t>
  </si>
  <si>
    <t>Identifique el de método de evaluación</t>
  </si>
  <si>
    <r>
      <rPr>
        <u/>
        <sz val="10"/>
        <color theme="1"/>
        <rFont val="Arial"/>
        <family val="2"/>
      </rPr>
      <t>Este es un campo prediligenciado para las 6 medidas de calidad obligatorias.</t>
    </r>
    <r>
      <rPr>
        <sz val="10"/>
        <color theme="1"/>
        <rFont val="Arial"/>
        <family val="2"/>
      </rPr>
      <t xml:space="preserve"> Sin embargo hay mas secciones vaciías para que se identifique el método de evaluación de la lista desplegable:
-Directo interno: Se utiliza cuando los datos requeridos para la evaluación son intrínsecos a los datos que se están evaluando. 
-Directo externo: Se utiliza cuando se requiere un fuente de información externa para validar los datos que se están evaluando.</t>
    </r>
  </si>
  <si>
    <t>6.7.</t>
  </si>
  <si>
    <t>Descripción del método de evaluación</t>
  </si>
  <si>
    <r>
      <rPr>
        <u/>
        <sz val="10"/>
        <color theme="1"/>
        <rFont val="Arial"/>
        <family val="2"/>
      </rPr>
      <t>Este es un campo prediligenciado para las 6 medidas de calidad obligatorias.</t>
    </r>
    <r>
      <rPr>
        <sz val="10"/>
        <color theme="1"/>
        <rFont val="Arial"/>
        <family val="2"/>
      </rPr>
      <t xml:space="preserve"> Sin embargo hay más secciones vacías para que se describa la forma o metodología para hacer la evaluación de calidad.</t>
    </r>
  </si>
  <si>
    <t>6.8.</t>
  </si>
  <si>
    <t xml:space="preserve">Tipo de Valor </t>
  </si>
  <si>
    <r>
      <rPr>
        <u/>
        <sz val="10"/>
        <color theme="1"/>
        <rFont val="Arial"/>
        <family val="2"/>
      </rPr>
      <t>Este es un campo prediligenciado para las 6 medidas de calidad obligatorias.</t>
    </r>
    <r>
      <rPr>
        <sz val="10"/>
        <color theme="1"/>
        <rFont val="Arial"/>
        <family val="2"/>
      </rPr>
      <t xml:space="preserve"> Sin embargo hay más secciones vacías para que escriba el tipo de dato para reportar el resultado de la evaluación de calidad. Ej.: Porcentaje de ítem, número de ítem.</t>
    </r>
  </si>
  <si>
    <t>6.9.</t>
  </si>
  <si>
    <t>Unidad de Valor</t>
  </si>
  <si>
    <r>
      <rPr>
        <u/>
        <sz val="10"/>
        <color theme="1"/>
        <rFont val="Arial"/>
        <family val="2"/>
      </rPr>
      <t>Este es un campo prediligenciado para las 6 medidas de calidad obligatorias.</t>
    </r>
    <r>
      <rPr>
        <sz val="10"/>
        <color theme="1"/>
        <rFont val="Arial"/>
        <family val="2"/>
      </rPr>
      <t xml:space="preserve"> Sin embargo hay más secciones vacías para que describa la unidad de medida obtenida de la revisión de calidad. Ej.: Porcentaje, metros etc.</t>
    </r>
  </si>
  <si>
    <t>6.10.</t>
  </si>
  <si>
    <t>Nivel de conformidad</t>
  </si>
  <si>
    <r>
      <rPr>
        <u/>
        <sz val="10"/>
        <color theme="1"/>
        <rFont val="Arial"/>
        <family val="2"/>
      </rPr>
      <t>Este es un campo prediligenciado para las 6 medidas de calidad obligatorias.</t>
    </r>
    <r>
      <rPr>
        <sz val="10"/>
        <color theme="1"/>
        <rFont val="Arial"/>
        <family val="2"/>
      </rPr>
      <t xml:space="preserve"> Sin embargo hay más secciones vacías para que describa el resultado que se espera para aprobar la calidad del producto. Ej.: El 97 % de las vías deben estar clasificadas de acuerdo al nombre observado en el terreno.</t>
    </r>
  </si>
  <si>
    <t>7.</t>
  </si>
  <si>
    <t>ELABORACIÓN</t>
  </si>
  <si>
    <t>7.1.</t>
  </si>
  <si>
    <t>Descripción del proceso de elaboración</t>
  </si>
  <si>
    <t>Breve descripción de los procesos a realizar en la generación del producto.</t>
  </si>
  <si>
    <t>8.</t>
  </si>
  <si>
    <t>ENTREGA</t>
  </si>
  <si>
    <t>8.1.</t>
  </si>
  <si>
    <t>Formato</t>
  </si>
  <si>
    <t>El formato define la manera en que está codificada la información en un archivo. Se deberá indicar bajo que formato se encuentra dispuesto el conjunto de datos (análoga y/o digital) Ej. jpeg, gif, png, shp, entre otros.</t>
  </si>
  <si>
    <t>8.2.</t>
  </si>
  <si>
    <t>Versión del producto</t>
  </si>
  <si>
    <t>8.3.</t>
  </si>
  <si>
    <t>Idioma</t>
  </si>
  <si>
    <t>Lengua usada en el conjunto de datos</t>
  </si>
  <si>
    <t>9.</t>
  </si>
  <si>
    <t>OTROS</t>
  </si>
  <si>
    <t>9.1.</t>
  </si>
  <si>
    <t>Información Adicional</t>
  </si>
  <si>
    <t>Relaciona los aspectos importantes que no han sido previstos en otra parte de esta especificación.</t>
  </si>
  <si>
    <t>10.</t>
  </si>
  <si>
    <t>METADATOS</t>
  </si>
  <si>
    <t>10.1.</t>
  </si>
  <si>
    <t>Información del Metadato</t>
  </si>
  <si>
    <r>
      <rPr>
        <u/>
        <sz val="10"/>
        <color theme="1"/>
        <rFont val="Arial"/>
        <family val="2"/>
      </rPr>
      <t xml:space="preserve">Este es un campo prediligenciado y con el cual el usuario no tendrá interacción debido a que siempre contendrá la misma información. </t>
    </r>
    <r>
      <rPr>
        <sz val="10"/>
        <color theme="1"/>
        <rFont val="Arial"/>
        <family val="2"/>
      </rPr>
      <t>Hace referencia al estándar ISO que aplica para la creación de metadatos geográficos.</t>
    </r>
  </si>
  <si>
    <t>11.</t>
  </si>
  <si>
    <t>VERIFICACIÓN OFICINA TIC
(Diligenciamiento Exclusivo Oficina TIC)</t>
  </si>
  <si>
    <t>11.1.</t>
  </si>
  <si>
    <t>11.2</t>
  </si>
  <si>
    <t>Fecha de la Verificación</t>
  </si>
  <si>
    <t>Diligencie la fecha en la cual se realizó la primera verificación, en el formato AAAA-MM-DD</t>
  </si>
  <si>
    <t>11.3.</t>
  </si>
  <si>
    <t>Resultado de la Verificación</t>
  </si>
  <si>
    <t>Seleccione de la lista desplegable el resultado de la primera verificación llevada a cabo.</t>
  </si>
  <si>
    <t>11.4.</t>
  </si>
  <si>
    <t>Responsable de la verificación</t>
  </si>
  <si>
    <t>Diligencie el nombre del (la) profesional encargado(a) de llevar a cabo la verificación.</t>
  </si>
  <si>
    <t>Diligencie la fecha en la cual se realizó la segunda verificación, en el formato AAAA-MM-DD</t>
  </si>
  <si>
    <t>Seleccione de la lista desplegable el resultado de la segunda verificación llevada a cabo.</t>
  </si>
  <si>
    <t>Diligencie la fecha en la cual se realizó la tercera verificación, en el formato AAAA-MM-DD</t>
  </si>
  <si>
    <t>Seleccione de la lista desplegable el resultado de la tercera verificación llevada a cabo.</t>
  </si>
  <si>
    <t>12.</t>
  </si>
  <si>
    <t>CONTROL DE CALIDAD 
(Diligenciamiento exclusivo del grupo GI)</t>
  </si>
  <si>
    <t>12.1.</t>
  </si>
  <si>
    <t>Check</t>
  </si>
  <si>
    <t>Al dar doble clic sobre la celda se activa o inactiva el check. Cuando se active se dará por entendido que la fila que diligenció el usuario del formato se encuentra correcta. (Las secciones CHECK y Observaciones de calidad son excluyentes, por lo que solo se debe diligenciar una de las dos)</t>
  </si>
  <si>
    <t>12.2.</t>
  </si>
  <si>
    <t>Observaciones de calidad</t>
  </si>
  <si>
    <t>Diligencie las observaciones de calidad o aspectos a ser atendidos por el usuario, referentes a la fila de la especificación técnica. (Las secciones CHECK y Observaciones de calidad son excluyentes, por lo que solo se debe diligenciar una de las dos)</t>
  </si>
  <si>
    <r>
      <t xml:space="preserve">INFORME DE EVALUACIÓN DE CALIDAD
</t>
    </r>
    <r>
      <rPr>
        <b/>
        <u/>
        <sz val="10"/>
        <color theme="1"/>
        <rFont val="Arial"/>
        <family val="2"/>
      </rPr>
      <t>(Diligenciamiento Exclusivo del Grupo GI)</t>
    </r>
  </si>
  <si>
    <r>
      <rPr>
        <u/>
        <sz val="10"/>
        <color theme="1"/>
        <rFont val="Arial"/>
        <family val="2"/>
      </rPr>
      <t>Este es un campo prediligenciado.</t>
    </r>
    <r>
      <rPr>
        <sz val="10"/>
        <color theme="1"/>
        <rFont val="Arial"/>
        <family val="2"/>
      </rPr>
      <t xml:space="preserve"> Hace referencia al nombre de la Especificación Técnica con la cual se creará el producto geográfico y es el mismo diligenciado en la primera sección del formato.</t>
    </r>
  </si>
  <si>
    <t>1.1.2.</t>
  </si>
  <si>
    <r>
      <rPr>
        <u/>
        <sz val="10"/>
        <color theme="1"/>
        <rFont val="Arial"/>
        <family val="2"/>
      </rPr>
      <t>Este es un campo prediligenciado.</t>
    </r>
    <r>
      <rPr>
        <sz val="10"/>
        <color theme="1"/>
        <rFont val="Arial"/>
        <family val="2"/>
      </rPr>
      <t xml:space="preserve"> Hace referencia al título del producto al que se le elaborará la especificación técnica y es el mismo diligenciado en la primera sección del formato.</t>
    </r>
  </si>
  <si>
    <r>
      <rPr>
        <u/>
        <sz val="10"/>
        <color theme="1"/>
        <rFont val="Arial"/>
        <family val="2"/>
      </rPr>
      <t>Este es un campo prediligenciado.</t>
    </r>
    <r>
      <rPr>
        <sz val="10"/>
        <color theme="1"/>
        <rFont val="Arial"/>
        <family val="2"/>
      </rPr>
      <t xml:space="preserve"> Hace referencia al identificador asociado al proyecto o producto BPIN al cual pertenece el producto y es el mismo diligenciado en la primera sección del formato.</t>
    </r>
  </si>
  <si>
    <t>Dependencia</t>
  </si>
  <si>
    <t>Seleccione de la lista desplegable la dependencia a la cual pertenece el producto.</t>
  </si>
  <si>
    <t>1.1.5.</t>
  </si>
  <si>
    <t>Ubicación Tablas de Retención Documental</t>
  </si>
  <si>
    <t>Diligencie la ruta en la cual se ubica el producto en las tablas de retención documental TRD.</t>
  </si>
  <si>
    <t>1.1.6.</t>
  </si>
  <si>
    <t>Naturaleza del Producto</t>
  </si>
  <si>
    <r>
      <rPr>
        <u/>
        <sz val="10"/>
        <color theme="1"/>
        <rFont val="Arial"/>
        <family val="2"/>
      </rPr>
      <t>Este es un campo prediligenciado.</t>
    </r>
    <r>
      <rPr>
        <sz val="10"/>
        <color theme="1"/>
        <rFont val="Arial"/>
        <family val="2"/>
      </rPr>
      <t xml:space="preserve"> Hace referencia a la característica principal del producto y se diligencia como Geográfico.</t>
    </r>
  </si>
  <si>
    <t>1.1.7.</t>
  </si>
  <si>
    <t xml:space="preserve">Responsable del Producto </t>
  </si>
  <si>
    <r>
      <rPr>
        <u/>
        <sz val="10"/>
        <color theme="1"/>
        <rFont val="Arial"/>
        <family val="2"/>
      </rPr>
      <t>Este es un campo prediligenciado.</t>
    </r>
    <r>
      <rPr>
        <sz val="10"/>
        <color theme="1"/>
        <rFont val="Arial"/>
        <family val="2"/>
      </rPr>
      <t xml:space="preserve"> Hace referencia al nombre de la(s) persona(s) que tiene(n) la responsabilidad de la generación del producto en la entidad y es el mismo campo diligenciado en la primera sección del formato.</t>
    </r>
  </si>
  <si>
    <t>1.1.8.</t>
  </si>
  <si>
    <t>Responsable del diligenciamiento del Informe de Evaluación de Calidad</t>
  </si>
  <si>
    <t>Diligencie el nombre de la persona encargada del Informe de Evaluación de Calidad.</t>
  </si>
  <si>
    <t>VERIFICACIÓN Y CONFORMIDAD</t>
  </si>
  <si>
    <t>2.1</t>
  </si>
  <si>
    <t>Criterio a evaluar</t>
  </si>
  <si>
    <r>
      <rPr>
        <u/>
        <sz val="8"/>
        <rFont val="Arial"/>
        <family val="2"/>
      </rPr>
      <t>Este es un campo prediligenciado con los criterios de calidad obligatorios.</t>
    </r>
    <r>
      <rPr>
        <sz val="8"/>
        <rFont val="Arial"/>
        <family val="2"/>
      </rPr>
      <t xml:space="preserve"> Sin embargo hay mas secciones vacías para agregar otros criterios de calidad que se revisen teniendo en cuenta lo definido en la especificación técnica, donde se establecen los aspectos de calidad objeto de verificación.
En la lista se despliegan los siguientes elementos de calidad.</t>
    </r>
    <r>
      <rPr>
        <b/>
        <sz val="8"/>
        <rFont val="Arial"/>
        <family val="2"/>
      </rPr>
      <t xml:space="preserve">
</t>
    </r>
    <r>
      <rPr>
        <b/>
        <sz val="8"/>
        <color rgb="FFFF0000"/>
        <rFont val="Arial"/>
        <family val="2"/>
      </rPr>
      <t xml:space="preserve">
</t>
    </r>
    <r>
      <rPr>
        <b/>
        <sz val="8"/>
        <rFont val="Arial"/>
        <family val="2"/>
      </rPr>
      <t>Estructuración:</t>
    </r>
    <r>
      <rPr>
        <sz val="8"/>
        <rFont val="Arial"/>
        <family val="2"/>
      </rPr>
      <t xml:space="preserve"> Este aspecto permite revisar que los resultados obtenidos en el proceso de estructuración estén acordes a lo requerido.
</t>
    </r>
    <r>
      <rPr>
        <b/>
        <sz val="8"/>
        <rFont val="Arial"/>
        <family val="2"/>
      </rPr>
      <t>Totalidad - Comisión:</t>
    </r>
    <r>
      <rPr>
        <sz val="8"/>
        <rFont val="Arial"/>
        <family val="2"/>
      </rPr>
      <t xml:space="preserve"> Exceso de datos en un producto de acuerdo a lo establecido en la especificación técnica y a una fuente de datos de mayor exactitud.
</t>
    </r>
    <r>
      <rPr>
        <b/>
        <sz val="8"/>
        <rFont val="Arial"/>
        <family val="2"/>
      </rPr>
      <t>Totalidad - Omisión:</t>
    </r>
    <r>
      <rPr>
        <sz val="8"/>
        <rFont val="Arial"/>
        <family val="2"/>
      </rPr>
      <t xml:space="preserve"> Datos ausentes en un producto de acuerdo a lo  establecido en la especificación técnica y a una fuente de datos de mayor exactitud.
</t>
    </r>
    <r>
      <rPr>
        <b/>
        <sz val="8"/>
        <rFont val="Arial"/>
        <family val="2"/>
      </rPr>
      <t>Exactitud temática - Exactitud de un atributo cualitativo:</t>
    </r>
    <r>
      <rPr>
        <sz val="8"/>
        <rFont val="Arial"/>
        <family val="2"/>
      </rPr>
      <t xml:space="preserve"> Diferencia de los valores dados a los atributos cualitativos respecto a los valores verdaderos o considerados como verdaderos.
</t>
    </r>
    <r>
      <rPr>
        <b/>
        <sz val="8"/>
        <rFont val="Arial"/>
        <family val="2"/>
      </rPr>
      <t>Exactitud temática - Exactitud del valor dado a un atributo cuantitativo:</t>
    </r>
    <r>
      <rPr>
        <sz val="8"/>
        <rFont val="Arial"/>
        <family val="2"/>
      </rPr>
      <t xml:space="preserve"> Diferencia entre los valores dados a los atributos cuantitativos con respecto a los valores verdaderos o considerados como verdaderos.
</t>
    </r>
    <r>
      <rPr>
        <b/>
        <sz val="8"/>
        <rFont val="Arial"/>
        <family val="2"/>
      </rPr>
      <t xml:space="preserve">
Exactitud temporal - Exactitud en el tiempo de medición:</t>
    </r>
    <r>
      <rPr>
        <sz val="8"/>
        <rFont val="Arial"/>
        <family val="2"/>
      </rPr>
      <t xml:space="preserve"> Veracidad de las referencias temporales de un ítem (reporte del error en las mediciones de tiempo).
</t>
    </r>
    <r>
      <rPr>
        <b/>
        <sz val="8"/>
        <rFont val="Arial"/>
        <family val="2"/>
      </rPr>
      <t>Exactitud temporal - Consistencia temporal:</t>
    </r>
    <r>
      <rPr>
        <sz val="8"/>
        <rFont val="Arial"/>
        <family val="2"/>
      </rPr>
      <t xml:space="preserve"> Exactitud de los eventos ordenados o secuencias, si están reportados. 
</t>
    </r>
    <r>
      <rPr>
        <b/>
        <sz val="8"/>
        <rFont val="Arial"/>
        <family val="2"/>
      </rPr>
      <t>Exactitud temporal - Validez temporal:</t>
    </r>
    <r>
      <rPr>
        <sz val="8"/>
        <rFont val="Arial"/>
        <family val="2"/>
      </rPr>
      <t xml:space="preserve"> Validez de los datos con respecto al tiempo (de acuerdo a la especificación de producto).
</t>
    </r>
    <r>
      <rPr>
        <b/>
        <sz val="8"/>
        <rFont val="Arial"/>
        <family val="2"/>
      </rPr>
      <t>Exactitud de posición - Exactitud absoluta o externa:</t>
    </r>
    <r>
      <rPr>
        <sz val="8"/>
        <rFont val="Arial"/>
        <family val="2"/>
      </rPr>
      <t xml:space="preserve"> Se refiere a la exactitud de la posición de un elemento con respecto a un sistema de referencia externo. Ej.: La posición absoluta de un plano con respecto a la red geodésica nacional.
</t>
    </r>
    <r>
      <rPr>
        <b/>
        <sz val="8"/>
        <rFont val="Arial"/>
        <family val="2"/>
      </rPr>
      <t>Exactitud de posición - Exactitud relativa o interna:</t>
    </r>
    <r>
      <rPr>
        <sz val="8"/>
        <rFont val="Arial"/>
        <family val="2"/>
      </rPr>
      <t xml:space="preserve"> Se refiere a la posición de un elemento con respecto a la posición de los demás elementos de este conjunto. 
</t>
    </r>
    <r>
      <rPr>
        <b/>
        <sz val="8"/>
        <rFont val="Arial"/>
        <family val="2"/>
      </rPr>
      <t>Exactitud de posición - Exactitud de posición de datos de celdas:</t>
    </r>
    <r>
      <rPr>
        <sz val="8"/>
        <rFont val="Arial"/>
        <family val="2"/>
      </rPr>
      <t xml:space="preserve"> Cercanía de la posición de un píxel en un conjunto de datos celdas, respecto a la posición verdadera o aceptada como verdadera. 
</t>
    </r>
    <r>
      <rPr>
        <b/>
        <sz val="8"/>
        <rFont val="Arial"/>
        <family val="2"/>
      </rPr>
      <t>Consistencia lógica - Consistencia de formato</t>
    </r>
    <r>
      <rPr>
        <sz val="8"/>
        <rFont val="Arial"/>
        <family val="2"/>
      </rPr>
      <t xml:space="preserve">: Grado en el cual los datos están almacenados de acuerdo con la estructura del producto. 
</t>
    </r>
    <r>
      <rPr>
        <b/>
        <sz val="8"/>
        <rFont val="Arial"/>
        <family val="2"/>
      </rPr>
      <t>Consistencia lógica - Consistencia de dominio:</t>
    </r>
    <r>
      <rPr>
        <sz val="8"/>
        <rFont val="Arial"/>
        <family val="2"/>
      </rPr>
      <t xml:space="preserve"> Cercanía de valores del producto, al valor de los  dominios establecido para su conformidad en la especificación técnica. 
</t>
    </r>
    <r>
      <rPr>
        <b/>
        <sz val="8"/>
        <rFont val="Arial"/>
        <family val="2"/>
      </rPr>
      <t>Consistencia lógica - Consistencia topológica:</t>
    </r>
    <r>
      <rPr>
        <sz val="8"/>
        <rFont val="Arial"/>
        <family val="2"/>
      </rPr>
      <t xml:space="preserve"> Cercanía de las características geométricas de un objeto, a aquellas que no varían después de varias 
transformaciones cartográficas, de tal forma que las relaciones topológicas del producto permanecen sin cambio.
</t>
    </r>
    <r>
      <rPr>
        <b/>
        <sz val="8"/>
        <rFont val="Arial"/>
        <family val="2"/>
      </rPr>
      <t>Consistencia lógica - Salida gráfica:</t>
    </r>
    <r>
      <rPr>
        <sz val="8"/>
        <rFont val="Arial"/>
        <family val="2"/>
      </rPr>
      <t xml:space="preserve"> Salida final análoga y/o digital sobre la cual se realiza el control de calidad gráfica.
</t>
    </r>
    <r>
      <rPr>
        <b/>
        <sz val="8"/>
        <rFont val="Arial"/>
        <family val="2"/>
      </rPr>
      <t>Consistencia lógica - Consistencia conceptual:</t>
    </r>
    <r>
      <rPr>
        <sz val="8"/>
        <rFont val="Arial"/>
        <family val="2"/>
      </rPr>
      <t xml:space="preserve"> Adherencia a las reglas definidas en el esquema conceptual, establecidas para garantizar la invariabilidad del producto durante el proceso de desarrollo.</t>
    </r>
  </si>
  <si>
    <t>2.2</t>
  </si>
  <si>
    <t>Descripción del proceso de evaluación del criterio</t>
  </si>
  <si>
    <r>
      <rPr>
        <u/>
        <sz val="10"/>
        <color theme="1"/>
        <rFont val="Arial"/>
        <family val="2"/>
      </rPr>
      <t>Este es un campo prediligenciado con la descripción de los criterios obligatorios.</t>
    </r>
    <r>
      <rPr>
        <sz val="10"/>
        <color theme="1"/>
        <rFont val="Arial"/>
        <family val="2"/>
      </rPr>
      <t xml:space="preserve"> Sin embargo hay más secciones vacías para que describa el aspecto a evaluar por cada criterio seleccionado y debe estar acorde con lo definido en la especificación técnica del producto.</t>
    </r>
  </si>
  <si>
    <t>2.3</t>
  </si>
  <si>
    <t>Verificación</t>
  </si>
  <si>
    <t>Corresponde al consecutivo de verificaciones realizadas al producto. El responsable de verificar el producto puede incluir el número de verificación que considere necesarias.</t>
  </si>
  <si>
    <t>2.4</t>
  </si>
  <si>
    <t>Nombre y dependencia del responsable de la verificación</t>
  </si>
  <si>
    <t>Diligencie el nombre completo y dependencia del funcionario encargado de realizar la verificación.</t>
  </si>
  <si>
    <t>2.5</t>
  </si>
  <si>
    <t>Fecha de verificación</t>
  </si>
  <si>
    <t>Corresponde a la fecha en que se realiza la verificación. El formato de la fecha debe ser AAAA-MM-DD</t>
  </si>
  <si>
    <t>2.6</t>
  </si>
  <si>
    <r>
      <t xml:space="preserve">Seleccione de la lista desplegable:
</t>
    </r>
    <r>
      <rPr>
        <b/>
        <sz val="10"/>
        <rFont val="Arial"/>
        <family val="2"/>
      </rPr>
      <t>Cumple:</t>
    </r>
    <r>
      <rPr>
        <sz val="10"/>
        <rFont val="Arial"/>
        <family val="2"/>
      </rPr>
      <t xml:space="preserve"> El producto cumple con las condiciones definidas en las Especificación técnica
</t>
    </r>
    <r>
      <rPr>
        <b/>
        <sz val="10"/>
        <rFont val="Arial"/>
        <family val="2"/>
      </rPr>
      <t>No cumple:</t>
    </r>
    <r>
      <rPr>
        <sz val="10"/>
        <rFont val="Arial"/>
        <family val="2"/>
      </rPr>
      <t xml:space="preserve"> El producto No cumple con las condiciones definidas en las Especificación técnica
</t>
    </r>
    <r>
      <rPr>
        <b/>
        <sz val="10"/>
        <rFont val="Arial"/>
        <family val="2"/>
      </rPr>
      <t>Aceptado con autorización:</t>
    </r>
    <r>
      <rPr>
        <sz val="10"/>
        <rFont val="Arial"/>
        <family val="2"/>
      </rPr>
      <t xml:space="preserve"> El producto cumple parcialmente con las condiciones definidas en la Especificación técnica, sin embargo se acepta bajo la autorización del responsable del producto.</t>
    </r>
  </si>
  <si>
    <t>2.7</t>
  </si>
  <si>
    <t>Comentarios</t>
  </si>
  <si>
    <t>Diligencie los comentarios que resultan de la verificación, indicando los ajustes u observaciones que se tengan del producto.</t>
  </si>
  <si>
    <t>2.8</t>
  </si>
  <si>
    <t>Nombre del archivo del producto</t>
  </si>
  <si>
    <t>Corresponde al nombre del archivo del producto que se está verificando.</t>
  </si>
  <si>
    <t>APROBACIÓN</t>
  </si>
  <si>
    <t>Fecha de aprobación por parte del responsable del producto</t>
  </si>
  <si>
    <t>Diligencie la fecha en la cual el responsable de la elaboración del producto aprobó el producto.</t>
  </si>
  <si>
    <t>VERIFICACIÓN Y SEGUIMIENTO OFICINA TIC</t>
  </si>
  <si>
    <r>
      <t xml:space="preserve">ESPECIFICACIÓN TÉCNICA
</t>
    </r>
    <r>
      <rPr>
        <b/>
        <sz val="10"/>
        <color theme="1"/>
        <rFont val="Arial"/>
        <family val="2"/>
      </rPr>
      <t>(Hoja 2)</t>
    </r>
  </si>
  <si>
    <r>
      <t xml:space="preserve">NOTAS
</t>
    </r>
    <r>
      <rPr>
        <sz val="10"/>
        <color theme="1"/>
        <rFont val="Arial"/>
        <family val="2"/>
      </rPr>
      <t>-Los campos existentes en esta hoja no requieren interacción o diligenciamiento. La información necesaria para completar los campos se recopila en el</t>
    </r>
    <r>
      <rPr>
        <b/>
        <sz val="10"/>
        <color theme="1"/>
        <rFont val="Arial"/>
        <family val="2"/>
      </rPr>
      <t xml:space="preserve"> "PANEL DE CONTROL" </t>
    </r>
    <r>
      <rPr>
        <sz val="10"/>
        <color theme="1"/>
        <rFont val="Arial"/>
        <family val="2"/>
      </rPr>
      <t>y así mismo se ve reflejada en este formato. 
-La numeración de los campos es coincidente en las hojas "</t>
    </r>
    <r>
      <rPr>
        <b/>
        <sz val="10"/>
        <color theme="1"/>
        <rFont val="Arial"/>
        <family val="2"/>
      </rPr>
      <t>PANEL DE CONTROL"</t>
    </r>
    <r>
      <rPr>
        <sz val="10"/>
        <color theme="1"/>
        <rFont val="Arial"/>
        <family val="2"/>
      </rPr>
      <t xml:space="preserve"> y </t>
    </r>
    <r>
      <rPr>
        <b/>
        <sz val="10"/>
        <color theme="1"/>
        <rFont val="Arial"/>
        <family val="2"/>
      </rPr>
      <t>"Especificación Técnica".</t>
    </r>
    <r>
      <rPr>
        <sz val="10"/>
        <color theme="1"/>
        <rFont val="Arial"/>
        <family val="2"/>
      </rPr>
      <t xml:space="preserve">
-Utilícelo para evidenciar la creación de la especificación técnica del producto, imprimiéndolo como PDF.</t>
    </r>
  </si>
  <si>
    <r>
      <t xml:space="preserve">INFORME EVALUACIÓN DE CALIDAD
</t>
    </r>
    <r>
      <rPr>
        <b/>
        <sz val="10"/>
        <color theme="1"/>
        <rFont val="Arial"/>
        <family val="2"/>
      </rPr>
      <t>(Hoja 3)</t>
    </r>
  </si>
  <si>
    <r>
      <t xml:space="preserve">NOTAS
</t>
    </r>
    <r>
      <rPr>
        <sz val="10"/>
        <color theme="1"/>
        <rFont val="Arial"/>
        <family val="2"/>
      </rPr>
      <t>-Los campos existentes en esta hoja no requieren interacción o diligenciamiento. La información necesaria para completar los campos se recopila en el</t>
    </r>
    <r>
      <rPr>
        <b/>
        <sz val="10"/>
        <color theme="1"/>
        <rFont val="Arial"/>
        <family val="2"/>
      </rPr>
      <t xml:space="preserve"> "PANEL DE CONTROL" </t>
    </r>
    <r>
      <rPr>
        <sz val="10"/>
        <color theme="1"/>
        <rFont val="Arial"/>
        <family val="2"/>
      </rPr>
      <t>y así mismo se ve reflejada en este formato. 
-La numeración de los campos es coincidente en las hojas "</t>
    </r>
    <r>
      <rPr>
        <b/>
        <sz val="10"/>
        <color theme="1"/>
        <rFont val="Arial"/>
        <family val="2"/>
      </rPr>
      <t>PANEL DE CONTROL"</t>
    </r>
    <r>
      <rPr>
        <sz val="10"/>
        <color theme="1"/>
        <rFont val="Arial"/>
        <family val="2"/>
      </rPr>
      <t xml:space="preserve"> e </t>
    </r>
    <r>
      <rPr>
        <b/>
        <sz val="10"/>
        <color theme="1"/>
        <rFont val="Arial"/>
        <family val="2"/>
      </rPr>
      <t>"Informe Evaluación de Calidad".</t>
    </r>
    <r>
      <rPr>
        <sz val="10"/>
        <color theme="1"/>
        <rFont val="Arial"/>
        <family val="2"/>
      </rPr>
      <t xml:space="preserve">
-Utilícelo para evidenciar la creación del informe de evaluación de calidad del producto, imprimiéndolo como 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</si>
</sst>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1">
    <font>
      <sz val="11"/>
      <color theme="1"/>
      <name val="Calibri"/>
      <family val="2"/>
      <scheme val="minor"/>
    </font>
    <font>
      <sz val="11"/>
      <color theme="1"/>
      <name val="Arial"/>
      <family val="2"/>
    </font>
    <font>
      <b/>
      <sz val="9"/>
      <color theme="1"/>
      <name val="Arial"/>
      <family val="2"/>
    </font>
    <font>
      <sz val="9"/>
      <color theme="1"/>
      <name val="Arial"/>
      <family val="2"/>
    </font>
    <font>
      <b/>
      <sz val="11"/>
      <color theme="1"/>
      <name val="Calibri"/>
      <family val="2"/>
      <scheme val="minor"/>
    </font>
    <font>
      <sz val="9"/>
      <name val="Arial"/>
      <family val="2"/>
    </font>
    <font>
      <sz val="12"/>
      <color theme="1"/>
      <name val="Calibri"/>
      <family val="2"/>
      <scheme val="minor"/>
    </font>
    <font>
      <b/>
      <sz val="12"/>
      <color theme="1"/>
      <name val="Calibri"/>
      <family val="2"/>
      <scheme val="minor"/>
    </font>
    <font>
      <sz val="11"/>
      <name val="Calibri"/>
      <family val="2"/>
      <scheme val="minor"/>
    </font>
    <font>
      <sz val="11"/>
      <name val="Arial"/>
      <family val="2"/>
    </font>
    <font>
      <b/>
      <sz val="9"/>
      <name val="Arial"/>
      <family val="2"/>
    </font>
    <font>
      <b/>
      <sz val="8"/>
      <color theme="1"/>
      <name val="Calibri"/>
      <family val="2"/>
      <scheme val="minor"/>
    </font>
    <font>
      <b/>
      <sz val="11"/>
      <color theme="0"/>
      <name val="Calibri"/>
      <family val="2"/>
      <scheme val="minor"/>
    </font>
    <font>
      <sz val="10"/>
      <color theme="6"/>
      <name val="Calibri"/>
      <family val="2"/>
      <scheme val="minor"/>
    </font>
    <font>
      <b/>
      <sz val="9"/>
      <color theme="0"/>
      <name val="Calibri"/>
      <family val="2"/>
      <scheme val="minor"/>
    </font>
    <font>
      <sz val="9"/>
      <color theme="1"/>
      <name val="Calibri"/>
      <family val="2"/>
      <scheme val="minor"/>
    </font>
    <font>
      <b/>
      <sz val="9"/>
      <color theme="6" tint="-0.499984740745262"/>
      <name val="Calibri"/>
      <family val="2"/>
      <scheme val="minor"/>
    </font>
    <font>
      <sz val="9"/>
      <color theme="1" tint="0.499984740745262"/>
      <name val="Calibri Light"/>
      <family val="2"/>
      <scheme val="major"/>
    </font>
    <font>
      <b/>
      <sz val="9"/>
      <color theme="1"/>
      <name val="Calibri"/>
      <family val="2"/>
      <scheme val="minor"/>
    </font>
    <font>
      <sz val="11"/>
      <color theme="1"/>
      <name val="Calibri"/>
      <family val="2"/>
      <scheme val="minor"/>
    </font>
    <font>
      <b/>
      <sz val="16"/>
      <color theme="1"/>
      <name val="Arial"/>
      <family val="2"/>
    </font>
    <font>
      <b/>
      <sz val="11"/>
      <color theme="1"/>
      <name val="Arial"/>
      <family val="2"/>
    </font>
    <font>
      <sz val="12"/>
      <name val="Arial"/>
      <family val="2"/>
    </font>
    <font>
      <b/>
      <sz val="12"/>
      <name val="Arial"/>
      <family val="2"/>
    </font>
    <font>
      <b/>
      <sz val="11"/>
      <name val="Arial"/>
      <family val="2"/>
    </font>
    <font>
      <b/>
      <sz val="14"/>
      <color theme="9" tint="-0.249977111117893"/>
      <name val="Arial"/>
      <family val="2"/>
    </font>
    <font>
      <sz val="10"/>
      <name val="Arial"/>
      <family val="2"/>
    </font>
    <font>
      <sz val="5.5"/>
      <name val="Arial"/>
      <family val="2"/>
    </font>
    <font>
      <sz val="5"/>
      <name val="Arial"/>
      <family val="2"/>
    </font>
    <font>
      <b/>
      <sz val="10"/>
      <color theme="1"/>
      <name val="Arial"/>
      <family val="2"/>
    </font>
    <font>
      <sz val="11"/>
      <color theme="9" tint="-0.249977111117893"/>
      <name val="Arial"/>
      <family val="2"/>
    </font>
    <font>
      <b/>
      <sz val="11"/>
      <color theme="9" tint="0.59999389629810485"/>
      <name val="Arial"/>
      <family val="2"/>
    </font>
    <font>
      <sz val="11"/>
      <color theme="9" tint="0.59999389629810485"/>
      <name val="Arial"/>
      <family val="2"/>
    </font>
    <font>
      <b/>
      <sz val="8"/>
      <color theme="1"/>
      <name val="Arial"/>
      <family val="2"/>
    </font>
    <font>
      <b/>
      <sz val="10"/>
      <name val="Arial"/>
      <family val="2"/>
    </font>
    <font>
      <sz val="10"/>
      <color theme="9" tint="0.59999389629810485"/>
      <name val="Arial"/>
      <family val="2"/>
    </font>
    <font>
      <b/>
      <sz val="18"/>
      <name val="Arial"/>
      <family val="2"/>
    </font>
    <font>
      <sz val="8"/>
      <name val="Arial"/>
      <family val="2"/>
    </font>
    <font>
      <b/>
      <sz val="20"/>
      <name val="Arial"/>
      <family val="2"/>
    </font>
    <font>
      <sz val="10"/>
      <color theme="1"/>
      <name val="Arial"/>
      <family val="2"/>
    </font>
    <font>
      <b/>
      <sz val="16"/>
      <name val="Arial"/>
      <family val="2"/>
    </font>
    <font>
      <b/>
      <sz val="10"/>
      <color rgb="FF000000"/>
      <name val="Arial"/>
      <family val="2"/>
    </font>
    <font>
      <sz val="10"/>
      <color rgb="FF000000"/>
      <name val="Arial"/>
      <family val="2"/>
    </font>
    <font>
      <u/>
      <sz val="10"/>
      <color theme="1"/>
      <name val="Arial"/>
      <family val="2"/>
    </font>
    <font>
      <b/>
      <u/>
      <sz val="10"/>
      <color theme="1"/>
      <name val="Arial"/>
      <family val="2"/>
    </font>
    <font>
      <u/>
      <sz val="8"/>
      <name val="Arial"/>
      <family val="2"/>
    </font>
    <font>
      <b/>
      <sz val="8"/>
      <name val="Arial"/>
      <family val="2"/>
    </font>
    <font>
      <b/>
      <sz val="8"/>
      <color rgb="FFFF0000"/>
      <name val="Arial"/>
      <family val="2"/>
    </font>
    <font>
      <b/>
      <sz val="12"/>
      <color theme="1"/>
      <name val="Arial"/>
      <family val="2"/>
    </font>
    <font>
      <sz val="7"/>
      <name val="Arial"/>
      <family val="2"/>
    </font>
    <font>
      <b/>
      <sz val="7"/>
      <name val="Arial"/>
      <family val="2"/>
    </font>
  </fonts>
  <fills count="1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79998168889431442"/>
        <bgColor indexed="65"/>
      </patternFill>
    </fill>
    <fill>
      <patternFill patternType="solid">
        <fgColor theme="7" tint="0.3999450666829432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4"/>
        <bgColor theme="4"/>
      </patternFill>
    </fill>
    <fill>
      <patternFill patternType="solid">
        <fgColor theme="4" tint="0.39997558519241921"/>
        <bgColor indexed="64"/>
      </patternFill>
    </fill>
    <fill>
      <patternFill patternType="solid">
        <fgColor theme="9" tint="0.39997558519241921"/>
        <bgColor theme="4"/>
      </patternFill>
    </fill>
    <fill>
      <patternFill patternType="solid">
        <fgColor rgb="FFE2EFDA"/>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39994506668294322"/>
      </left>
      <right style="thin">
        <color theme="4" tint="-0.24994659260841701"/>
      </right>
      <top style="thin">
        <color theme="4" tint="-0.24994659260841701"/>
      </top>
      <bottom style="thin">
        <color theme="4" tint="-0.24994659260841701"/>
      </bottom>
      <diagonal/>
    </border>
    <border>
      <left style="thin">
        <color indexed="64"/>
      </left>
      <right style="thin">
        <color indexed="64"/>
      </right>
      <top style="thin">
        <color indexed="64"/>
      </top>
      <bottom/>
      <diagonal/>
    </border>
    <border>
      <left style="thin">
        <color theme="9"/>
      </left>
      <right style="thin">
        <color theme="9"/>
      </right>
      <top style="thin">
        <color theme="9"/>
      </top>
      <bottom style="thin">
        <color theme="9"/>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style="thin">
        <color theme="9"/>
      </left>
      <right/>
      <top/>
      <bottom style="thin">
        <color theme="9"/>
      </bottom>
      <diagonal/>
    </border>
    <border>
      <left/>
      <right/>
      <top/>
      <bottom style="thin">
        <color theme="9"/>
      </bottom>
      <diagonal/>
    </border>
    <border>
      <left style="thin">
        <color theme="9"/>
      </left>
      <right style="thin">
        <color theme="9"/>
      </right>
      <top style="thin">
        <color theme="9"/>
      </top>
      <bottom/>
      <diagonal/>
    </border>
    <border>
      <left/>
      <right/>
      <top style="thin">
        <color theme="9"/>
      </top>
      <bottom style="thin">
        <color theme="9"/>
      </bottom>
      <diagonal/>
    </border>
    <border>
      <left/>
      <right style="thin">
        <color theme="9"/>
      </right>
      <top style="thin">
        <color theme="9"/>
      </top>
      <bottom/>
      <diagonal/>
    </border>
    <border>
      <left/>
      <right style="thin">
        <color theme="9"/>
      </right>
      <top/>
      <bottom/>
      <diagonal/>
    </border>
    <border>
      <left/>
      <right style="thin">
        <color theme="9"/>
      </right>
      <top/>
      <bottom style="thin">
        <color theme="9"/>
      </bottom>
      <diagonal/>
    </border>
    <border>
      <left style="thin">
        <color rgb="FF548235"/>
      </left>
      <right style="thin">
        <color rgb="FF548235"/>
      </right>
      <top style="thin">
        <color rgb="FF548235"/>
      </top>
      <bottom style="thin">
        <color rgb="FF548235"/>
      </bottom>
      <diagonal/>
    </border>
    <border>
      <left style="thin">
        <color rgb="FF548235"/>
      </left>
      <right/>
      <top style="thin">
        <color rgb="FF548235"/>
      </top>
      <bottom style="thin">
        <color rgb="FF548235"/>
      </bottom>
      <diagonal/>
    </border>
    <border>
      <left/>
      <right/>
      <top style="thin">
        <color rgb="FF548235"/>
      </top>
      <bottom style="thin">
        <color rgb="FF548235"/>
      </bottom>
      <diagonal/>
    </border>
    <border>
      <left/>
      <right style="thin">
        <color rgb="FF548235"/>
      </right>
      <top style="thin">
        <color rgb="FF548235"/>
      </top>
      <bottom style="thin">
        <color rgb="FF548235"/>
      </bottom>
      <diagonal/>
    </border>
    <border>
      <left style="thin">
        <color rgb="FF548235"/>
      </left>
      <right/>
      <top style="thin">
        <color rgb="FF548235"/>
      </top>
      <bottom/>
      <diagonal/>
    </border>
    <border>
      <left/>
      <right/>
      <top style="thin">
        <color rgb="FF548235"/>
      </top>
      <bottom/>
      <diagonal/>
    </border>
    <border>
      <left/>
      <right style="thin">
        <color rgb="FF548235"/>
      </right>
      <top style="thin">
        <color rgb="FF548235"/>
      </top>
      <bottom/>
      <diagonal/>
    </border>
    <border>
      <left style="thin">
        <color rgb="FF548235"/>
      </left>
      <right/>
      <top/>
      <bottom/>
      <diagonal/>
    </border>
    <border>
      <left/>
      <right style="thin">
        <color rgb="FF548235"/>
      </right>
      <top/>
      <bottom/>
      <diagonal/>
    </border>
    <border>
      <left style="thin">
        <color rgb="FF548235"/>
      </left>
      <right/>
      <top/>
      <bottom style="thin">
        <color rgb="FF548235"/>
      </bottom>
      <diagonal/>
    </border>
    <border>
      <left/>
      <right/>
      <top/>
      <bottom style="thin">
        <color rgb="FF548235"/>
      </bottom>
      <diagonal/>
    </border>
    <border>
      <left/>
      <right style="thin">
        <color rgb="FF548235"/>
      </right>
      <top/>
      <bottom style="thin">
        <color rgb="FF548235"/>
      </bottom>
      <diagonal/>
    </border>
    <border>
      <left style="thin">
        <color theme="9"/>
      </left>
      <right style="thin">
        <color theme="9"/>
      </right>
      <top/>
      <bottom/>
      <diagonal/>
    </border>
    <border>
      <left style="thin">
        <color theme="9"/>
      </left>
      <right style="thin">
        <color theme="9"/>
      </right>
      <top/>
      <bottom style="thin">
        <color theme="9"/>
      </bottom>
      <diagonal/>
    </border>
  </borders>
  <cellStyleXfs count="9">
    <xf numFmtId="0" fontId="0" fillId="0" borderId="0"/>
    <xf numFmtId="0" fontId="12" fillId="6" borderId="0" applyNumberFormat="0" applyProtection="0">
      <alignment vertical="center"/>
    </xf>
    <xf numFmtId="0" fontId="13" fillId="0" borderId="0" applyFill="0" applyBorder="0" applyProtection="0">
      <alignment vertical="center"/>
    </xf>
    <xf numFmtId="0" fontId="15" fillId="5" borderId="3" applyNumberFormat="0" applyAlignment="0" applyProtection="0">
      <alignment horizontal="right" vertical="center"/>
    </xf>
    <xf numFmtId="0" fontId="16" fillId="8" borderId="3" applyNumberFormat="0" applyProtection="0">
      <alignment horizontal="left" vertical="center" indent="1"/>
    </xf>
    <xf numFmtId="0" fontId="17" fillId="0" borderId="0">
      <alignment vertical="center"/>
    </xf>
    <xf numFmtId="0" fontId="14" fillId="9" borderId="4" applyNumberFormat="0" applyBorder="0" applyProtection="0">
      <alignment horizontal="left" vertical="center"/>
    </xf>
    <xf numFmtId="0" fontId="11" fillId="10" borderId="3" applyNumberFormat="0">
      <alignment horizontal="center" vertical="center"/>
    </xf>
    <xf numFmtId="0" fontId="19" fillId="0" borderId="0"/>
  </cellStyleXfs>
  <cellXfs count="342">
    <xf numFmtId="0" fontId="0" fillId="0" borderId="0" xfId="0"/>
    <xf numFmtId="0" fontId="2" fillId="0" borderId="1"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4" fillId="0" borderId="1" xfId="0" applyFont="1" applyBorder="1" applyAlignment="1">
      <alignment horizontal="center"/>
    </xf>
    <xf numFmtId="0" fontId="4" fillId="0" borderId="0" xfId="0" applyFont="1" applyAlignment="1">
      <alignment horizontal="center" vertical="center"/>
    </xf>
    <xf numFmtId="0" fontId="6" fillId="0" borderId="0" xfId="0" applyFont="1" applyAlignment="1">
      <alignment vertical="center"/>
    </xf>
    <xf numFmtId="0" fontId="0" fillId="0" borderId="0" xfId="0" applyAlignment="1">
      <alignment horizontal="center" vertical="center" wrapText="1"/>
    </xf>
    <xf numFmtId="0" fontId="0" fillId="0" borderId="0" xfId="0" applyAlignment="1">
      <alignment wrapText="1"/>
    </xf>
    <xf numFmtId="0" fontId="6" fillId="0" borderId="0" xfId="0" applyFont="1" applyAlignment="1">
      <alignment vertical="center" wrapText="1"/>
    </xf>
    <xf numFmtId="0" fontId="7" fillId="0" borderId="0" xfId="0" applyFont="1" applyAlignment="1">
      <alignment vertical="center"/>
    </xf>
    <xf numFmtId="0" fontId="6" fillId="0" borderId="0" xfId="0" applyFont="1" applyAlignment="1">
      <alignment horizontal="center" vertical="center" wrapText="1"/>
    </xf>
    <xf numFmtId="0" fontId="4" fillId="0" borderId="0" xfId="0" applyFont="1" applyAlignment="1">
      <alignment horizontal="center"/>
    </xf>
    <xf numFmtId="0" fontId="0" fillId="0" borderId="0" xfId="0"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0" borderId="0" xfId="0" applyFont="1" applyAlignment="1">
      <alignment horizontal="left" vertical="center" wrapText="1"/>
    </xf>
    <xf numFmtId="0" fontId="6" fillId="0" borderId="0" xfId="0" applyFont="1" applyAlignment="1">
      <alignment horizontal="left" vertical="center"/>
    </xf>
    <xf numFmtId="0" fontId="0" fillId="0" borderId="0" xfId="0" applyAlignment="1">
      <alignment horizontal="left" vertical="center"/>
    </xf>
    <xf numFmtId="0" fontId="8" fillId="3" borderId="1" xfId="0" applyFont="1" applyFill="1" applyBorder="1"/>
    <xf numFmtId="0" fontId="0" fillId="3" borderId="1" xfId="0" applyFill="1" applyBorder="1"/>
    <xf numFmtId="0" fontId="9" fillId="0" borderId="1" xfId="0" applyFont="1" applyBorder="1" applyAlignment="1">
      <alignment horizontal="left" vertical="center" wrapText="1"/>
    </xf>
    <xf numFmtId="0" fontId="1" fillId="0" borderId="1" xfId="0" applyFont="1" applyBorder="1" applyAlignment="1">
      <alignment horizontal="left" vertical="center" wrapText="1"/>
    </xf>
    <xf numFmtId="0" fontId="0" fillId="0" borderId="1" xfId="0" applyBorder="1" applyAlignment="1">
      <alignment wrapText="1"/>
    </xf>
    <xf numFmtId="0" fontId="15" fillId="0" borderId="0" xfId="0" applyFont="1"/>
    <xf numFmtId="0" fontId="15"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wrapText="1"/>
    </xf>
    <xf numFmtId="0" fontId="15" fillId="0" borderId="0" xfId="0" applyFont="1" applyAlignment="1">
      <alignment vertical="center" wrapText="1"/>
    </xf>
    <xf numFmtId="0" fontId="15" fillId="0" borderId="0" xfId="0" applyFont="1" applyAlignment="1">
      <alignment vertical="center"/>
    </xf>
    <xf numFmtId="0" fontId="5" fillId="0" borderId="1" xfId="0" applyFont="1" applyBorder="1" applyAlignment="1">
      <alignment vertical="center" wrapText="1"/>
    </xf>
    <xf numFmtId="0" fontId="5" fillId="0" borderId="0" xfId="2" applyFont="1">
      <alignment vertical="center"/>
    </xf>
    <xf numFmtId="0" fontId="10" fillId="0" borderId="0" xfId="2" applyFont="1">
      <alignment vertical="center"/>
    </xf>
    <xf numFmtId="0" fontId="0" fillId="0" borderId="1" xfId="0" applyBorder="1" applyAlignment="1">
      <alignment horizontal="justify" vertical="center"/>
    </xf>
    <xf numFmtId="0" fontId="3"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2" xfId="0" applyFont="1" applyBorder="1" applyAlignment="1">
      <alignment vertical="center" wrapText="1"/>
    </xf>
    <xf numFmtId="0" fontId="0" fillId="0" borderId="2" xfId="0" applyBorder="1"/>
    <xf numFmtId="0" fontId="4" fillId="0" borderId="1" xfId="0" applyFont="1" applyBorder="1"/>
    <xf numFmtId="0" fontId="1" fillId="0" borderId="0" xfId="0" applyFont="1" applyProtection="1">
      <protection locked="0"/>
    </xf>
    <xf numFmtId="0" fontId="1" fillId="0" borderId="0" xfId="0" applyFont="1"/>
    <xf numFmtId="0" fontId="21" fillId="2" borderId="6" xfId="0" applyFont="1" applyFill="1" applyBorder="1" applyAlignment="1">
      <alignment horizontal="left" vertical="center" wrapText="1"/>
    </xf>
    <xf numFmtId="0" fontId="25" fillId="0" borderId="6"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164" fontId="5" fillId="0" borderId="6" xfId="0" applyNumberFormat="1" applyFont="1" applyBorder="1" applyAlignment="1" applyProtection="1">
      <alignment horizontal="center" vertical="center" wrapText="1"/>
      <protection locked="0"/>
    </xf>
    <xf numFmtId="0" fontId="24" fillId="2" borderId="6" xfId="0" applyFont="1" applyFill="1" applyBorder="1" applyAlignment="1">
      <alignment horizontal="right" vertical="center"/>
    </xf>
    <xf numFmtId="0" fontId="9" fillId="0" borderId="6" xfId="0" applyFont="1" applyBorder="1" applyAlignment="1" applyProtection="1">
      <alignment horizontal="right"/>
      <protection locked="0"/>
    </xf>
    <xf numFmtId="0" fontId="9" fillId="0" borderId="6" xfId="0" applyFont="1" applyBorder="1" applyAlignment="1" applyProtection="1">
      <alignment horizontal="left"/>
      <protection locked="0"/>
    </xf>
    <xf numFmtId="0" fontId="5" fillId="0" borderId="6" xfId="0" applyFont="1" applyBorder="1" applyAlignment="1" applyProtection="1">
      <alignment horizontal="center" vertical="center"/>
      <protection locked="0"/>
    </xf>
    <xf numFmtId="0" fontId="21" fillId="4" borderId="6" xfId="0" applyFont="1" applyFill="1" applyBorder="1" applyAlignment="1">
      <alignment horizontal="center" vertical="center" textRotation="90"/>
    </xf>
    <xf numFmtId="0" fontId="21" fillId="0" borderId="0" xfId="0" applyFont="1"/>
    <xf numFmtId="0" fontId="1" fillId="0" borderId="0" xfId="0" applyFont="1" applyAlignment="1">
      <alignment vertical="center" wrapText="1"/>
    </xf>
    <xf numFmtId="0" fontId="1" fillId="0" borderId="0" xfId="0" applyFont="1" applyAlignment="1">
      <alignment horizontal="center" vertical="center"/>
    </xf>
    <xf numFmtId="0" fontId="30" fillId="0" borderId="0" xfId="0" applyFont="1"/>
    <xf numFmtId="0" fontId="1" fillId="4" borderId="0" xfId="0" applyFont="1" applyFill="1"/>
    <xf numFmtId="0" fontId="21" fillId="4" borderId="0" xfId="0" applyFont="1" applyFill="1"/>
    <xf numFmtId="0" fontId="1" fillId="4" borderId="0" xfId="0" applyFont="1" applyFill="1" applyAlignment="1">
      <alignment vertical="center" wrapText="1"/>
    </xf>
    <xf numFmtId="0" fontId="1" fillId="4" borderId="0" xfId="0" applyFont="1" applyFill="1" applyAlignment="1">
      <alignment horizontal="center" vertical="center"/>
    </xf>
    <xf numFmtId="0" fontId="30" fillId="4" borderId="0" xfId="0" applyFont="1" applyFill="1"/>
    <xf numFmtId="0" fontId="31" fillId="4" borderId="0" xfId="0" applyFont="1" applyFill="1"/>
    <xf numFmtId="0" fontId="32" fillId="4" borderId="0" xfId="0" applyFont="1" applyFill="1" applyAlignment="1">
      <alignment horizontal="center" vertical="center" wrapText="1"/>
    </xf>
    <xf numFmtId="0" fontId="32" fillId="4" borderId="0" xfId="0" applyFont="1" applyFill="1"/>
    <xf numFmtId="0" fontId="32" fillId="4" borderId="0" xfId="0" applyFont="1" applyFill="1" applyAlignment="1">
      <alignment vertical="center" wrapText="1"/>
    </xf>
    <xf numFmtId="0" fontId="32" fillId="4" borderId="0" xfId="0" applyFont="1" applyFill="1" applyAlignment="1">
      <alignment horizontal="center" vertical="center"/>
    </xf>
    <xf numFmtId="0" fontId="32" fillId="4" borderId="0" xfId="0" applyFont="1" applyFill="1" applyAlignment="1">
      <alignment horizontal="center"/>
    </xf>
    <xf numFmtId="9" fontId="32" fillId="4" borderId="0" xfId="0" applyNumberFormat="1" applyFont="1" applyFill="1" applyAlignment="1">
      <alignment horizontal="center"/>
    </xf>
    <xf numFmtId="9" fontId="32" fillId="4" borderId="0" xfId="0" applyNumberFormat="1" applyFont="1" applyFill="1" applyAlignment="1">
      <alignment vertical="center" wrapText="1"/>
    </xf>
    <xf numFmtId="9" fontId="32" fillId="4" borderId="0" xfId="0" applyNumberFormat="1" applyFont="1" applyFill="1" applyAlignment="1">
      <alignment horizontal="center" vertical="center" wrapText="1"/>
    </xf>
    <xf numFmtId="0" fontId="30" fillId="0" borderId="0" xfId="0" applyFont="1" applyProtection="1">
      <protection locked="0"/>
    </xf>
    <xf numFmtId="0" fontId="29" fillId="2" borderId="6" xfId="0" applyFont="1" applyFill="1" applyBorder="1" applyAlignment="1">
      <alignment horizontal="left" vertical="center" wrapText="1"/>
    </xf>
    <xf numFmtId="0" fontId="33" fillId="4" borderId="6" xfId="0" applyFont="1" applyFill="1" applyBorder="1" applyAlignment="1">
      <alignment horizontal="center" vertical="center" textRotation="90" wrapText="1"/>
    </xf>
    <xf numFmtId="0" fontId="1" fillId="4" borderId="0" xfId="0" applyFont="1" applyFill="1" applyProtection="1">
      <protection locked="0"/>
    </xf>
    <xf numFmtId="0" fontId="35" fillId="4" borderId="0" xfId="0" applyFont="1" applyFill="1" applyAlignment="1">
      <alignment horizontal="center" vertical="center" wrapText="1"/>
    </xf>
    <xf numFmtId="0" fontId="35" fillId="4" borderId="0" xfId="0" applyFont="1" applyFill="1" applyAlignment="1">
      <alignment vertical="center" wrapText="1"/>
    </xf>
    <xf numFmtId="9" fontId="35" fillId="4" borderId="0" xfId="0" applyNumberFormat="1" applyFont="1" applyFill="1" applyAlignment="1">
      <alignment vertical="center" wrapText="1"/>
    </xf>
    <xf numFmtId="0" fontId="35" fillId="4" borderId="0" xfId="0" applyFont="1" applyFill="1" applyAlignment="1">
      <alignment horizontal="center" vertical="center"/>
    </xf>
    <xf numFmtId="0" fontId="35" fillId="4" borderId="0" xfId="0" applyFont="1" applyFill="1"/>
    <xf numFmtId="9" fontId="35" fillId="4" borderId="0" xfId="0" applyNumberFormat="1" applyFont="1" applyFill="1" applyAlignment="1">
      <alignment horizontal="center" vertical="center"/>
    </xf>
    <xf numFmtId="0" fontId="32" fillId="4" borderId="0" xfId="0" applyFont="1" applyFill="1" applyAlignment="1" applyProtection="1">
      <alignment vertical="center" wrapText="1"/>
      <protection locked="0"/>
    </xf>
    <xf numFmtId="0" fontId="32" fillId="4" borderId="0" xfId="0" applyFont="1" applyFill="1" applyAlignment="1" applyProtection="1">
      <alignment horizontal="center" vertical="center"/>
      <protection locked="0"/>
    </xf>
    <xf numFmtId="0" fontId="32" fillId="4" borderId="0" xfId="0" applyFont="1" applyFill="1" applyProtection="1">
      <protection locked="0"/>
    </xf>
    <xf numFmtId="0" fontId="30" fillId="4" borderId="0" xfId="0" applyFont="1" applyFill="1" applyProtection="1">
      <protection locked="0"/>
    </xf>
    <xf numFmtId="0" fontId="2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protection locked="0"/>
    </xf>
    <xf numFmtId="0" fontId="34" fillId="4" borderId="6" xfId="0" applyFont="1" applyFill="1" applyBorder="1" applyAlignment="1">
      <alignment horizontal="center"/>
    </xf>
    <xf numFmtId="0" fontId="24" fillId="0" borderId="0" xfId="1" applyFont="1" applyFill="1" applyProtection="1">
      <alignment vertical="center"/>
    </xf>
    <xf numFmtId="0" fontId="26" fillId="0" borderId="0" xfId="2" applyFont="1" applyProtection="1">
      <alignment vertical="center"/>
    </xf>
    <xf numFmtId="0" fontId="26" fillId="0" borderId="0" xfId="2" applyFont="1" applyFill="1" applyProtection="1">
      <alignment vertical="center"/>
    </xf>
    <xf numFmtId="0" fontId="5" fillId="0" borderId="0" xfId="2" applyFont="1" applyProtection="1">
      <alignment vertical="center"/>
    </xf>
    <xf numFmtId="0" fontId="5" fillId="0" borderId="0" xfId="2" applyFont="1" applyFill="1" applyProtection="1">
      <alignment vertical="center"/>
    </xf>
    <xf numFmtId="0" fontId="24" fillId="2" borderId="6" xfId="2" applyFont="1" applyFill="1" applyBorder="1" applyAlignment="1" applyProtection="1">
      <alignment horizontal="center" vertical="center"/>
    </xf>
    <xf numFmtId="0" fontId="26" fillId="0" borderId="6" xfId="2" applyFont="1" applyFill="1" applyBorder="1" applyAlignment="1" applyProtection="1">
      <alignment horizontal="center" vertical="center"/>
    </xf>
    <xf numFmtId="164" fontId="26" fillId="0" borderId="6" xfId="2" applyNumberFormat="1" applyFont="1" applyFill="1" applyBorder="1" applyAlignment="1" applyProtection="1">
      <alignment horizontal="center" vertical="center"/>
    </xf>
    <xf numFmtId="0" fontId="24" fillId="4" borderId="6" xfId="2" applyFont="1" applyFill="1" applyBorder="1" applyAlignment="1" applyProtection="1">
      <alignment horizontal="left" vertical="center"/>
    </xf>
    <xf numFmtId="0" fontId="26" fillId="0" borderId="0" xfId="2" applyFont="1" applyFill="1" applyBorder="1" applyAlignment="1" applyProtection="1">
      <alignment horizontal="left" vertical="center" wrapText="1"/>
    </xf>
    <xf numFmtId="0" fontId="5" fillId="0" borderId="6" xfId="2" applyFont="1" applyFill="1" applyBorder="1" applyAlignment="1" applyProtection="1">
      <alignment horizontal="center" vertical="center" wrapText="1"/>
    </xf>
    <xf numFmtId="0" fontId="37" fillId="0" borderId="6" xfId="2" applyFont="1" applyFill="1" applyBorder="1" applyAlignment="1" applyProtection="1">
      <alignment horizontal="left" vertical="center" wrapText="1"/>
    </xf>
    <xf numFmtId="0" fontId="5" fillId="0" borderId="6" xfId="2" applyFont="1" applyFill="1" applyBorder="1" applyAlignment="1" applyProtection="1">
      <alignment horizontal="left" vertical="center" wrapText="1"/>
    </xf>
    <xf numFmtId="0" fontId="5" fillId="0" borderId="0" xfId="2" applyFont="1" applyFill="1" applyBorder="1" applyAlignment="1" applyProtection="1">
      <alignment horizontal="center" vertical="center" wrapText="1"/>
    </xf>
    <xf numFmtId="0" fontId="34" fillId="4" borderId="6" xfId="2" applyFont="1" applyFill="1" applyBorder="1" applyAlignment="1" applyProtection="1">
      <alignment horizontal="right" vertical="center"/>
    </xf>
    <xf numFmtId="0" fontId="24" fillId="4" borderId="6" xfId="2" applyFont="1" applyFill="1" applyBorder="1" applyAlignment="1" applyProtection="1">
      <alignment horizontal="left" vertical="center" wrapText="1"/>
    </xf>
    <xf numFmtId="164" fontId="26" fillId="0" borderId="0" xfId="2" applyNumberFormat="1" applyFont="1" applyFill="1" applyBorder="1" applyAlignment="1" applyProtection="1">
      <alignment horizontal="center" vertical="center"/>
    </xf>
    <xf numFmtId="0" fontId="24" fillId="0" borderId="0" xfId="2" applyFont="1" applyProtection="1">
      <alignment vertical="center"/>
    </xf>
    <xf numFmtId="0" fontId="24" fillId="4" borderId="6" xfId="2" applyFont="1" applyFill="1" applyBorder="1" applyAlignment="1" applyProtection="1">
      <alignment horizontal="right" vertical="center"/>
    </xf>
    <xf numFmtId="0" fontId="34" fillId="2" borderId="6" xfId="2" applyFont="1" applyFill="1" applyBorder="1" applyAlignment="1" applyProtection="1">
      <alignment horizontal="center" vertical="center"/>
    </xf>
    <xf numFmtId="0" fontId="34" fillId="2" borderId="6" xfId="2" applyFont="1" applyFill="1" applyBorder="1" applyAlignment="1" applyProtection="1">
      <alignment horizontal="center" vertical="center" wrapText="1"/>
    </xf>
    <xf numFmtId="0" fontId="34" fillId="4" borderId="6" xfId="2" applyFont="1" applyFill="1" applyBorder="1" applyAlignment="1" applyProtection="1">
      <alignment horizontal="left" vertical="center"/>
    </xf>
    <xf numFmtId="0" fontId="34" fillId="4" borderId="6" xfId="2" applyFont="1" applyFill="1" applyBorder="1" applyAlignment="1" applyProtection="1">
      <alignment horizontal="left" vertical="center" wrapText="1"/>
    </xf>
    <xf numFmtId="0" fontId="24" fillId="7" borderId="0" xfId="1" applyFont="1" applyFill="1" applyProtection="1">
      <alignment vertical="center"/>
    </xf>
    <xf numFmtId="0" fontId="24" fillId="2" borderId="6" xfId="3" applyFont="1" applyFill="1" applyBorder="1" applyAlignment="1" applyProtection="1">
      <alignment vertical="center" wrapText="1"/>
    </xf>
    <xf numFmtId="0" fontId="24" fillId="2" borderId="6" xfId="3" applyFont="1" applyFill="1" applyBorder="1" applyAlignment="1" applyProtection="1">
      <alignment horizontal="left" vertical="center" wrapText="1"/>
    </xf>
    <xf numFmtId="0" fontId="26" fillId="0" borderId="0" xfId="2" applyFont="1" applyAlignment="1" applyProtection="1">
      <alignment vertical="center" wrapText="1"/>
    </xf>
    <xf numFmtId="0" fontId="5" fillId="0" borderId="0" xfId="5" applyFont="1" applyAlignment="1">
      <alignment horizontal="left" wrapText="1"/>
    </xf>
    <xf numFmtId="0" fontId="24" fillId="0" borderId="0" xfId="6" applyFont="1" applyFill="1" applyBorder="1" applyAlignment="1" applyProtection="1">
      <alignment vertical="center" wrapText="1"/>
    </xf>
    <xf numFmtId="0" fontId="24" fillId="2" borderId="6" xfId="7" applyFont="1" applyFill="1" applyBorder="1" applyAlignment="1">
      <alignment horizontal="center" vertical="center" wrapText="1"/>
    </xf>
    <xf numFmtId="0" fontId="26" fillId="0" borderId="6" xfId="5" applyFont="1" applyBorder="1" applyAlignment="1">
      <alignment horizontal="left" vertical="center" wrapText="1"/>
    </xf>
    <xf numFmtId="164" fontId="26" fillId="0" borderId="6" xfId="2" applyNumberFormat="1" applyFont="1" applyBorder="1" applyAlignment="1" applyProtection="1">
      <alignment horizontal="center" vertical="center" wrapText="1"/>
    </xf>
    <xf numFmtId="0" fontId="26" fillId="0" borderId="6" xfId="2" applyFont="1" applyBorder="1" applyAlignment="1" applyProtection="1">
      <alignment horizontal="center" vertical="center" wrapText="1"/>
    </xf>
    <xf numFmtId="0" fontId="26" fillId="0" borderId="6" xfId="2" applyFont="1" applyBorder="1" applyAlignment="1" applyProtection="1">
      <alignment horizontal="left" vertical="center" wrapText="1"/>
    </xf>
    <xf numFmtId="0" fontId="26" fillId="0" borderId="6" xfId="2" applyFont="1" applyBorder="1" applyAlignment="1" applyProtection="1">
      <alignment vertical="center" wrapText="1"/>
    </xf>
    <xf numFmtId="0" fontId="1" fillId="0" borderId="0" xfId="0" applyFont="1" applyAlignment="1">
      <alignment vertical="center"/>
    </xf>
    <xf numFmtId="0" fontId="1" fillId="0" borderId="0" xfId="0" applyFont="1" applyAlignment="1">
      <alignment horizontal="left" vertical="center"/>
    </xf>
    <xf numFmtId="0" fontId="39" fillId="0" borderId="0" xfId="0" applyFont="1" applyAlignment="1">
      <alignment horizontal="left" vertical="center" wrapText="1"/>
    </xf>
    <xf numFmtId="164" fontId="1" fillId="0" borderId="0" xfId="0" applyNumberFormat="1" applyFont="1" applyAlignment="1">
      <alignment horizontal="center"/>
    </xf>
    <xf numFmtId="0" fontId="1" fillId="0" borderId="0" xfId="0" applyFont="1" applyAlignment="1">
      <alignment horizontal="left"/>
    </xf>
    <xf numFmtId="0" fontId="1" fillId="0" borderId="0" xfId="0" applyFont="1" applyAlignment="1">
      <alignment horizontal="center"/>
    </xf>
    <xf numFmtId="0" fontId="5" fillId="0" borderId="6" xfId="5" applyFont="1" applyBorder="1" applyAlignment="1">
      <alignment horizontal="left" vertical="center" wrapText="1"/>
    </xf>
    <xf numFmtId="0" fontId="26" fillId="0" borderId="0" xfId="5" applyFont="1" applyAlignment="1">
      <alignment wrapText="1"/>
    </xf>
    <xf numFmtId="0" fontId="24" fillId="2" borderId="6" xfId="4" applyFont="1" applyFill="1" applyBorder="1" applyAlignment="1" applyProtection="1">
      <alignment horizontal="center" vertical="center" wrapText="1"/>
    </xf>
    <xf numFmtId="164" fontId="9" fillId="0" borderId="6" xfId="4" applyNumberFormat="1" applyFont="1" applyFill="1" applyBorder="1" applyAlignment="1" applyProtection="1">
      <alignment horizontal="center" vertical="center" wrapText="1"/>
    </xf>
    <xf numFmtId="0" fontId="9" fillId="0" borderId="6" xfId="4" applyFont="1" applyFill="1" applyBorder="1" applyAlignment="1" applyProtection="1">
      <alignment horizontal="center" vertical="center" wrapText="1"/>
    </xf>
    <xf numFmtId="0" fontId="26" fillId="0" borderId="0" xfId="2" applyFont="1" applyAlignment="1" applyProtection="1">
      <alignment horizontal="center" vertical="center" wrapText="1"/>
    </xf>
    <xf numFmtId="0" fontId="9" fillId="0" borderId="0" xfId="0" applyFont="1" applyAlignment="1">
      <alignment wrapText="1"/>
    </xf>
    <xf numFmtId="0" fontId="29" fillId="2" borderId="6" xfId="0" applyFont="1" applyFill="1" applyBorder="1" applyAlignment="1">
      <alignment horizontal="left" vertical="center"/>
    </xf>
    <xf numFmtId="0" fontId="24" fillId="2" borderId="6" xfId="2" applyFont="1" applyFill="1" applyBorder="1" applyAlignment="1" applyProtection="1">
      <alignment horizontal="center" vertical="center" wrapText="1"/>
    </xf>
    <xf numFmtId="0" fontId="34" fillId="4" borderId="6" xfId="2" applyFont="1" applyFill="1" applyBorder="1" applyAlignment="1" applyProtection="1">
      <alignment horizontal="center" vertical="center" wrapText="1"/>
    </xf>
    <xf numFmtId="0" fontId="26" fillId="0" borderId="16" xfId="2" applyFont="1" applyFill="1" applyBorder="1" applyProtection="1">
      <alignment vertical="center"/>
    </xf>
    <xf numFmtId="0" fontId="24" fillId="4" borderId="6" xfId="2" applyFont="1" applyFill="1" applyBorder="1" applyAlignment="1" applyProtection="1">
      <alignment horizontal="right" vertical="center" wrapText="1"/>
    </xf>
    <xf numFmtId="0" fontId="49" fillId="0" borderId="0" xfId="2" applyFont="1" applyProtection="1">
      <alignment vertical="center"/>
    </xf>
    <xf numFmtId="0" fontId="50" fillId="2" borderId="6" xfId="3" applyFont="1" applyFill="1" applyBorder="1" applyAlignment="1" applyProtection="1">
      <alignment horizontal="right" vertical="center" wrapText="1"/>
    </xf>
    <xf numFmtId="0" fontId="41" fillId="0" borderId="19" xfId="0" applyFont="1" applyBorder="1" applyAlignment="1">
      <alignment horizontal="center" vertical="center" wrapText="1"/>
    </xf>
    <xf numFmtId="0" fontId="39" fillId="0" borderId="0" xfId="0" applyFont="1"/>
    <xf numFmtId="0" fontId="41" fillId="12" borderId="19" xfId="0" applyFont="1" applyFill="1" applyBorder="1" applyAlignment="1">
      <alignment horizontal="center" vertical="center" wrapText="1"/>
    </xf>
    <xf numFmtId="0" fontId="29" fillId="2" borderId="19" xfId="0" applyFont="1" applyFill="1" applyBorder="1" applyAlignment="1">
      <alignment horizontal="left" vertical="center" wrapText="1"/>
    </xf>
    <xf numFmtId="0" fontId="41" fillId="2" borderId="19"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0" borderId="19" xfId="0" applyFont="1" applyBorder="1" applyAlignment="1">
      <alignment horizontal="center" vertical="center"/>
    </xf>
    <xf numFmtId="0" fontId="29" fillId="2" borderId="19" xfId="0" applyFont="1" applyFill="1" applyBorder="1" applyAlignment="1">
      <alignment horizontal="center" vertical="center"/>
    </xf>
    <xf numFmtId="0" fontId="39" fillId="0" borderId="0" xfId="0" applyFont="1" applyAlignment="1">
      <alignment wrapText="1"/>
    </xf>
    <xf numFmtId="0" fontId="29" fillId="0" borderId="19" xfId="0" applyFont="1" applyBorder="1" applyAlignment="1">
      <alignment vertical="center" wrapText="1"/>
    </xf>
    <xf numFmtId="0" fontId="29" fillId="0" borderId="0" xfId="0" applyFont="1" applyAlignment="1">
      <alignment horizontal="center" vertical="center"/>
    </xf>
    <xf numFmtId="0" fontId="39" fillId="0" borderId="0" xfId="0" applyFont="1" applyAlignment="1">
      <alignment horizontal="justify" vertical="center" wrapText="1"/>
    </xf>
    <xf numFmtId="0" fontId="39" fillId="0" borderId="20" xfId="0" applyFont="1" applyBorder="1" applyAlignment="1" applyProtection="1">
      <alignment horizontal="justify" vertical="center" wrapText="1"/>
      <protection locked="0"/>
    </xf>
    <xf numFmtId="0" fontId="39" fillId="0" borderId="21" xfId="0" applyFont="1" applyBorder="1" applyAlignment="1" applyProtection="1">
      <alignment horizontal="justify" vertical="center" wrapText="1"/>
      <protection locked="0"/>
    </xf>
    <xf numFmtId="0" fontId="39" fillId="0" borderId="22" xfId="0" applyFont="1" applyBorder="1" applyAlignment="1" applyProtection="1">
      <alignment horizontal="justify" vertical="center" wrapText="1"/>
      <protection locked="0"/>
    </xf>
    <xf numFmtId="0" fontId="5" fillId="0" borderId="6" xfId="0" applyFont="1" applyBorder="1" applyAlignment="1" applyProtection="1">
      <alignment horizontal="left" wrapText="1"/>
      <protection locked="0"/>
    </xf>
    <xf numFmtId="0" fontId="20" fillId="0" borderId="7" xfId="0" applyFont="1" applyBorder="1" applyAlignment="1">
      <alignment horizontal="center" vertical="center"/>
    </xf>
    <xf numFmtId="0" fontId="20" fillId="0" borderId="6" xfId="0" applyFont="1" applyBorder="1" applyAlignment="1">
      <alignment horizontal="center" vertical="center"/>
    </xf>
    <xf numFmtId="0" fontId="21" fillId="0" borderId="6" xfId="0" applyFont="1" applyBorder="1" applyAlignment="1">
      <alignment horizontal="center"/>
    </xf>
    <xf numFmtId="0" fontId="26" fillId="0" borderId="6" xfId="0" applyFont="1" applyBorder="1" applyAlignment="1" applyProtection="1">
      <alignment horizontal="left" vertical="center" wrapText="1"/>
      <protection locked="0"/>
    </xf>
    <xf numFmtId="0" fontId="27" fillId="0" borderId="6" xfId="0" applyFont="1" applyBorder="1" applyAlignment="1" applyProtection="1">
      <alignment horizontal="left" vertical="center" wrapText="1"/>
      <protection locked="0"/>
    </xf>
    <xf numFmtId="0" fontId="24" fillId="4" borderId="6" xfId="0" applyFont="1" applyFill="1" applyBorder="1" applyAlignment="1">
      <alignment horizontal="center"/>
    </xf>
    <xf numFmtId="0" fontId="1" fillId="0" borderId="6" xfId="0" applyFont="1" applyBorder="1" applyAlignment="1" applyProtection="1">
      <alignment horizontal="center"/>
      <protection locked="0"/>
    </xf>
    <xf numFmtId="0" fontId="5" fillId="0" borderId="6" xfId="0" applyFont="1" applyBorder="1" applyAlignment="1" applyProtection="1">
      <alignment horizontal="left" vertical="center" wrapText="1"/>
      <protection locked="0"/>
    </xf>
    <xf numFmtId="0" fontId="21" fillId="4" borderId="6" xfId="0" applyFont="1" applyFill="1" applyBorder="1" applyAlignment="1">
      <alignment horizontal="center" vertical="center" textRotation="90"/>
    </xf>
    <xf numFmtId="0" fontId="28" fillId="0" borderId="6" xfId="0" applyFont="1" applyBorder="1" applyAlignment="1" applyProtection="1">
      <alignment horizontal="left" vertical="center" wrapText="1"/>
      <protection locked="0"/>
    </xf>
    <xf numFmtId="0" fontId="21" fillId="2" borderId="6" xfId="0" applyFont="1" applyFill="1" applyBorder="1" applyAlignment="1">
      <alignment horizontal="left" vertical="center" wrapText="1"/>
    </xf>
    <xf numFmtId="0" fontId="22" fillId="2" borderId="9" xfId="0" applyFont="1" applyFill="1" applyBorder="1" applyAlignment="1">
      <alignment horizontal="center" vertical="center" wrapText="1"/>
    </xf>
    <xf numFmtId="0" fontId="22" fillId="2" borderId="16"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8" xfId="0" applyFont="1" applyFill="1" applyBorder="1" applyAlignment="1">
      <alignment horizontal="center" vertical="center"/>
    </xf>
    <xf numFmtId="0" fontId="23" fillId="4" borderId="6" xfId="0" applyFont="1" applyFill="1" applyBorder="1" applyAlignment="1">
      <alignment horizontal="center" vertical="center" wrapText="1"/>
    </xf>
    <xf numFmtId="0" fontId="23" fillId="4" borderId="6" xfId="0" applyFont="1" applyFill="1" applyBorder="1" applyAlignment="1">
      <alignment horizontal="center" vertical="center"/>
    </xf>
    <xf numFmtId="0" fontId="20" fillId="4" borderId="6" xfId="0" applyFont="1" applyFill="1" applyBorder="1" applyAlignment="1">
      <alignment horizontal="center" vertical="center"/>
    </xf>
    <xf numFmtId="0" fontId="26" fillId="0" borderId="8"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9" fillId="0" borderId="6" xfId="0" applyFont="1" applyBorder="1" applyAlignment="1" applyProtection="1">
      <alignment horizontal="left" vertical="center" wrapText="1"/>
      <protection locked="0"/>
    </xf>
    <xf numFmtId="164" fontId="5" fillId="0" borderId="6" xfId="0" applyNumberFormat="1" applyFont="1" applyBorder="1" applyAlignment="1" applyProtection="1">
      <alignment horizontal="left" vertical="center" wrapText="1"/>
      <protection locked="0"/>
    </xf>
    <xf numFmtId="0" fontId="26" fillId="0" borderId="6" xfId="0" applyFont="1" applyBorder="1" applyAlignment="1">
      <alignment horizontal="center" vertical="center" wrapText="1"/>
    </xf>
    <xf numFmtId="164" fontId="26" fillId="0" borderId="6" xfId="0" applyNumberFormat="1" applyFont="1" applyBorder="1" applyAlignment="1" applyProtection="1">
      <alignment horizontal="left" vertical="center"/>
      <protection locked="0"/>
    </xf>
    <xf numFmtId="0" fontId="29" fillId="2" borderId="14" xfId="0" applyFont="1" applyFill="1" applyBorder="1" applyAlignment="1">
      <alignment horizontal="center" vertical="center" wrapText="1"/>
    </xf>
    <xf numFmtId="0" fontId="29" fillId="2" borderId="31" xfId="0" applyFont="1" applyFill="1" applyBorder="1" applyAlignment="1">
      <alignment horizontal="center" vertical="center" wrapText="1"/>
    </xf>
    <xf numFmtId="0" fontId="29" fillId="2" borderId="32" xfId="0" applyFont="1" applyFill="1" applyBorder="1" applyAlignment="1">
      <alignment horizontal="center" vertical="center" wrapText="1"/>
    </xf>
    <xf numFmtId="0" fontId="29" fillId="4" borderId="14" xfId="0" applyFont="1" applyFill="1" applyBorder="1" applyAlignment="1">
      <alignment horizontal="center" vertical="center" textRotation="90" wrapText="1"/>
    </xf>
    <xf numFmtId="0" fontId="29" fillId="4" borderId="31" xfId="0" applyFont="1" applyFill="1" applyBorder="1" applyAlignment="1">
      <alignment horizontal="center" vertical="center" textRotation="90" wrapText="1"/>
    </xf>
    <xf numFmtId="0" fontId="29" fillId="4" borderId="32" xfId="0" applyFont="1" applyFill="1" applyBorder="1" applyAlignment="1">
      <alignment horizontal="center" vertical="center" textRotation="90" wrapText="1"/>
    </xf>
    <xf numFmtId="164" fontId="5" fillId="0" borderId="6" xfId="0" applyNumberFormat="1" applyFont="1" applyBorder="1" applyAlignment="1" applyProtection="1">
      <alignment horizontal="left" wrapText="1"/>
      <protection locked="0"/>
    </xf>
    <xf numFmtId="0" fontId="5" fillId="0" borderId="6" xfId="0" applyFont="1" applyBorder="1" applyAlignment="1" applyProtection="1">
      <alignment horizontal="center" vertical="center"/>
      <protection locked="0"/>
    </xf>
    <xf numFmtId="164" fontId="9" fillId="0" borderId="6" xfId="0" applyNumberFormat="1" applyFont="1" applyBorder="1" applyAlignment="1" applyProtection="1">
      <alignment horizontal="left" vertical="center"/>
      <protection locked="0"/>
    </xf>
    <xf numFmtId="0" fontId="5" fillId="0" borderId="6"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protection locked="0"/>
    </xf>
    <xf numFmtId="0" fontId="26" fillId="0" borderId="6" xfId="0" applyFont="1" applyBorder="1" applyAlignment="1" applyProtection="1">
      <alignment horizontal="left" vertical="center"/>
      <protection locked="0"/>
    </xf>
    <xf numFmtId="0" fontId="26" fillId="0" borderId="6" xfId="0" applyFont="1" applyBorder="1" applyAlignment="1" applyProtection="1">
      <alignment horizontal="center" vertical="center"/>
      <protection locked="0"/>
    </xf>
    <xf numFmtId="0" fontId="26" fillId="0" borderId="6" xfId="0" applyFont="1" applyBorder="1" applyAlignment="1">
      <alignment horizontal="left" vertical="center" wrapText="1"/>
    </xf>
    <xf numFmtId="0" fontId="5" fillId="0" borderId="6" xfId="0" applyFont="1" applyBorder="1" applyAlignment="1">
      <alignment horizontal="left" vertical="center" wrapText="1"/>
    </xf>
    <xf numFmtId="0" fontId="29" fillId="2" borderId="6" xfId="0" applyFont="1" applyFill="1" applyBorder="1" applyAlignment="1">
      <alignment horizontal="left" vertical="center" wrapText="1"/>
    </xf>
    <xf numFmtId="0" fontId="34" fillId="2" borderId="14" xfId="0" applyFont="1" applyFill="1" applyBorder="1" applyAlignment="1">
      <alignment horizontal="center" vertical="center"/>
    </xf>
    <xf numFmtId="0" fontId="34" fillId="2" borderId="31" xfId="0" applyFont="1" applyFill="1" applyBorder="1" applyAlignment="1">
      <alignment horizontal="center" vertical="center"/>
    </xf>
    <xf numFmtId="0" fontId="34" fillId="2" borderId="32" xfId="0" applyFont="1" applyFill="1" applyBorder="1" applyAlignment="1">
      <alignment horizontal="center" vertical="center"/>
    </xf>
    <xf numFmtId="0" fontId="26" fillId="0" borderId="6" xfId="0" applyFont="1" applyBorder="1" applyAlignment="1" applyProtection="1">
      <alignment vertical="center" wrapText="1"/>
      <protection locked="0"/>
    </xf>
    <xf numFmtId="0" fontId="29" fillId="4" borderId="6" xfId="0" applyFont="1" applyFill="1" applyBorder="1" applyAlignment="1">
      <alignment horizontal="center" vertical="center" textRotation="90" wrapText="1"/>
    </xf>
    <xf numFmtId="164" fontId="9" fillId="0" borderId="6" xfId="0" applyNumberFormat="1" applyFont="1" applyBorder="1" applyAlignment="1" applyProtection="1">
      <alignment horizontal="left" vertical="center" wrapText="1"/>
      <protection locked="0"/>
    </xf>
    <xf numFmtId="0" fontId="9" fillId="0" borderId="8"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24" fillId="2" borderId="14" xfId="0" applyFont="1" applyFill="1" applyBorder="1" applyAlignment="1">
      <alignment horizontal="left" vertical="center"/>
    </xf>
    <xf numFmtId="0" fontId="24" fillId="2" borderId="31" xfId="0" applyFont="1" applyFill="1" applyBorder="1" applyAlignment="1">
      <alignment horizontal="left" vertical="center"/>
    </xf>
    <xf numFmtId="0" fontId="24" fillId="2" borderId="32" xfId="0" applyFont="1" applyFill="1" applyBorder="1" applyAlignment="1">
      <alignment horizontal="left" vertical="center"/>
    </xf>
    <xf numFmtId="0" fontId="21" fillId="4" borderId="16" xfId="0" applyFont="1" applyFill="1" applyBorder="1" applyAlignment="1">
      <alignment horizontal="center" vertical="center" textRotation="90" wrapText="1"/>
    </xf>
    <xf numFmtId="0" fontId="21" fillId="4" borderId="17" xfId="0" applyFont="1" applyFill="1" applyBorder="1" applyAlignment="1">
      <alignment horizontal="center" vertical="center" textRotation="90" wrapText="1"/>
    </xf>
    <xf numFmtId="0" fontId="2" fillId="4" borderId="6" xfId="0" applyFont="1" applyFill="1" applyBorder="1" applyAlignment="1">
      <alignment horizontal="center" vertical="center" textRotation="90" wrapText="1"/>
    </xf>
    <xf numFmtId="0" fontId="24" fillId="2" borderId="9" xfId="1" applyFont="1" applyFill="1" applyBorder="1" applyAlignment="1" applyProtection="1">
      <alignment horizontal="center" vertical="center" wrapText="1"/>
    </xf>
    <xf numFmtId="0" fontId="24" fillId="2" borderId="10" xfId="1" applyFont="1" applyFill="1" applyBorder="1" applyAlignment="1" applyProtection="1">
      <alignment horizontal="center" vertical="center"/>
    </xf>
    <xf numFmtId="0" fontId="24" fillId="2" borderId="16" xfId="1" applyFont="1" applyFill="1" applyBorder="1" applyAlignment="1" applyProtection="1">
      <alignment horizontal="center" vertical="center"/>
    </xf>
    <xf numFmtId="0" fontId="24" fillId="2" borderId="11" xfId="1" applyFont="1" applyFill="1" applyBorder="1" applyAlignment="1" applyProtection="1">
      <alignment horizontal="center" vertical="center"/>
    </xf>
    <xf numFmtId="0" fontId="24" fillId="2" borderId="0" xfId="1" applyFont="1" applyFill="1" applyAlignment="1" applyProtection="1">
      <alignment horizontal="center" vertical="center"/>
    </xf>
    <xf numFmtId="0" fontId="24" fillId="2" borderId="17" xfId="1" applyFont="1" applyFill="1" applyBorder="1" applyAlignment="1" applyProtection="1">
      <alignment horizontal="center" vertical="center"/>
    </xf>
    <xf numFmtId="0" fontId="24" fillId="2" borderId="12" xfId="1" applyFont="1" applyFill="1" applyBorder="1" applyAlignment="1" applyProtection="1">
      <alignment horizontal="center" vertical="center"/>
    </xf>
    <xf numFmtId="0" fontId="24" fillId="2" borderId="13" xfId="1" applyFont="1" applyFill="1" applyBorder="1" applyAlignment="1" applyProtection="1">
      <alignment horizontal="center" vertical="center"/>
    </xf>
    <xf numFmtId="0" fontId="24" fillId="2" borderId="18" xfId="1" applyFont="1" applyFill="1" applyBorder="1" applyAlignment="1" applyProtection="1">
      <alignment horizontal="center" vertical="center"/>
    </xf>
    <xf numFmtId="0" fontId="34" fillId="4" borderId="8" xfId="2" applyFont="1" applyFill="1" applyBorder="1" applyAlignment="1" applyProtection="1">
      <alignment horizontal="center" vertical="center" wrapText="1"/>
    </xf>
    <xf numFmtId="0" fontId="34" fillId="4" borderId="7" xfId="2" applyFont="1" applyFill="1" applyBorder="1" applyAlignment="1" applyProtection="1">
      <alignment horizontal="center" vertical="center" wrapText="1"/>
    </xf>
    <xf numFmtId="0" fontId="5" fillId="0" borderId="8" xfId="2" applyFont="1" applyFill="1" applyBorder="1" applyAlignment="1" applyProtection="1">
      <alignment horizontal="center" vertical="center" wrapText="1"/>
    </xf>
    <xf numFmtId="0" fontId="5" fillId="0" borderId="15" xfId="2" applyFont="1" applyFill="1" applyBorder="1" applyAlignment="1" applyProtection="1">
      <alignment horizontal="center" vertical="center" wrapText="1"/>
    </xf>
    <xf numFmtId="0" fontId="5" fillId="0" borderId="7" xfId="2" applyFont="1" applyFill="1" applyBorder="1" applyAlignment="1" applyProtection="1">
      <alignment horizontal="center" vertical="center" wrapText="1"/>
    </xf>
    <xf numFmtId="0" fontId="34" fillId="4" borderId="9" xfId="2" applyFont="1" applyFill="1" applyBorder="1" applyAlignment="1" applyProtection="1">
      <alignment horizontal="center" vertical="center"/>
    </xf>
    <xf numFmtId="0" fontId="34" fillId="4" borderId="16" xfId="2" applyFont="1" applyFill="1" applyBorder="1" applyAlignment="1" applyProtection="1">
      <alignment horizontal="center" vertical="center"/>
    </xf>
    <xf numFmtId="0" fontId="34" fillId="4" borderId="12" xfId="2" applyFont="1" applyFill="1" applyBorder="1" applyAlignment="1" applyProtection="1">
      <alignment horizontal="center" vertical="center"/>
    </xf>
    <xf numFmtId="0" fontId="34" fillId="4" borderId="18" xfId="2" applyFont="1" applyFill="1" applyBorder="1" applyAlignment="1" applyProtection="1">
      <alignment horizontal="center" vertical="center"/>
    </xf>
    <xf numFmtId="0" fontId="26" fillId="0" borderId="8" xfId="2" applyFont="1" applyFill="1" applyBorder="1" applyAlignment="1" applyProtection="1">
      <alignment horizontal="center" vertical="center" wrapText="1"/>
    </xf>
    <xf numFmtId="0" fontId="26" fillId="0" borderId="15" xfId="2" applyFont="1" applyFill="1" applyBorder="1" applyAlignment="1" applyProtection="1">
      <alignment horizontal="center" vertical="center" wrapText="1"/>
    </xf>
    <xf numFmtId="0" fontId="26" fillId="0" borderId="7" xfId="2" applyFont="1" applyFill="1" applyBorder="1" applyAlignment="1" applyProtection="1">
      <alignment horizontal="center" vertical="center" wrapText="1"/>
    </xf>
    <xf numFmtId="0" fontId="36" fillId="0" borderId="6" xfId="1" applyFont="1" applyFill="1" applyBorder="1" applyAlignment="1" applyProtection="1">
      <alignment horizontal="center" vertical="center"/>
    </xf>
    <xf numFmtId="164" fontId="26" fillId="0" borderId="6" xfId="2" applyNumberFormat="1" applyFont="1" applyFill="1" applyBorder="1" applyAlignment="1" applyProtection="1">
      <alignment horizontal="center" vertical="center"/>
    </xf>
    <xf numFmtId="0" fontId="5" fillId="0" borderId="6" xfId="2" applyFont="1" applyFill="1" applyBorder="1" applyAlignment="1" applyProtection="1">
      <alignment horizontal="center" vertical="center" wrapText="1"/>
    </xf>
    <xf numFmtId="0" fontId="5" fillId="0" borderId="6" xfId="0" applyFont="1" applyBorder="1" applyAlignment="1">
      <alignment horizontal="center" vertical="center" wrapText="1"/>
    </xf>
    <xf numFmtId="0" fontId="26" fillId="0" borderId="6" xfId="2" applyFont="1" applyFill="1" applyBorder="1" applyAlignment="1" applyProtection="1">
      <alignment horizontal="center" vertical="center"/>
    </xf>
    <xf numFmtId="0" fontId="34" fillId="4" borderId="9" xfId="2" applyFont="1" applyFill="1" applyBorder="1" applyAlignment="1" applyProtection="1">
      <alignment horizontal="center" vertical="center" wrapText="1"/>
    </xf>
    <xf numFmtId="0" fontId="34" fillId="4" borderId="16" xfId="2" applyFont="1" applyFill="1" applyBorder="1" applyAlignment="1" applyProtection="1">
      <alignment horizontal="center" vertical="center" wrapText="1"/>
    </xf>
    <xf numFmtId="0" fontId="34" fillId="4" borderId="12" xfId="2" applyFont="1" applyFill="1" applyBorder="1" applyAlignment="1" applyProtection="1">
      <alignment horizontal="center" vertical="center" wrapText="1"/>
    </xf>
    <xf numFmtId="0" fontId="34" fillId="4" borderId="18" xfId="2" applyFont="1" applyFill="1" applyBorder="1" applyAlignment="1" applyProtection="1">
      <alignment horizontal="center" vertical="center" wrapText="1"/>
    </xf>
    <xf numFmtId="0" fontId="34" fillId="2" borderId="8" xfId="2" applyFont="1" applyFill="1" applyBorder="1" applyAlignment="1" applyProtection="1">
      <alignment horizontal="center" vertical="center"/>
    </xf>
    <xf numFmtId="0" fontId="34" fillId="2" borderId="7" xfId="2" applyFont="1" applyFill="1" applyBorder="1" applyAlignment="1" applyProtection="1">
      <alignment horizontal="center" vertical="center"/>
    </xf>
    <xf numFmtId="0" fontId="34" fillId="2" borderId="15" xfId="2" applyFont="1" applyFill="1" applyBorder="1" applyAlignment="1" applyProtection="1">
      <alignment horizontal="center" vertical="center"/>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24" fillId="2" borderId="6" xfId="2" applyFont="1" applyFill="1" applyBorder="1" applyAlignment="1" applyProtection="1">
      <alignment horizontal="center" vertical="center"/>
    </xf>
    <xf numFmtId="0" fontId="34" fillId="4" borderId="6" xfId="2" applyFont="1" applyFill="1" applyBorder="1" applyAlignment="1" applyProtection="1">
      <alignment horizontal="center" vertical="center" wrapText="1"/>
    </xf>
    <xf numFmtId="0" fontId="5" fillId="0" borderId="10" xfId="2" applyFont="1" applyFill="1" applyBorder="1" applyAlignment="1" applyProtection="1">
      <alignment horizontal="center" vertical="center" wrapText="1"/>
    </xf>
    <xf numFmtId="0" fontId="5" fillId="0" borderId="16"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5" fillId="0" borderId="17" xfId="2" applyFont="1" applyFill="1" applyBorder="1" applyAlignment="1" applyProtection="1">
      <alignment horizontal="center" vertical="center" wrapText="1"/>
    </xf>
    <xf numFmtId="0" fontId="34" fillId="2" borderId="6" xfId="2" applyFont="1" applyFill="1" applyBorder="1" applyAlignment="1" applyProtection="1">
      <alignment horizontal="center" vertical="center"/>
    </xf>
    <xf numFmtId="0" fontId="24" fillId="3" borderId="6" xfId="2" applyFont="1" applyFill="1" applyBorder="1" applyAlignment="1" applyProtection="1">
      <alignment horizontal="center" vertical="center"/>
    </xf>
    <xf numFmtId="0" fontId="24" fillId="4" borderId="6" xfId="2" applyFont="1" applyFill="1" applyBorder="1" applyAlignment="1" applyProtection="1">
      <alignment horizontal="center" vertical="center"/>
    </xf>
    <xf numFmtId="0" fontId="23" fillId="2" borderId="6" xfId="2" applyFont="1" applyFill="1" applyBorder="1" applyAlignment="1" applyProtection="1">
      <alignment horizontal="center" vertical="center"/>
    </xf>
    <xf numFmtId="0" fontId="5" fillId="0" borderId="6" xfId="2" applyFont="1" applyFill="1" applyBorder="1" applyAlignment="1" applyProtection="1">
      <alignment horizontal="left" vertical="center" wrapText="1"/>
    </xf>
    <xf numFmtId="0" fontId="26" fillId="0" borderId="6" xfId="2" applyFont="1" applyFill="1" applyBorder="1" applyAlignment="1" applyProtection="1">
      <alignment horizontal="center" vertical="center" wrapText="1"/>
    </xf>
    <xf numFmtId="0" fontId="9" fillId="0" borderId="6" xfId="2" applyFont="1" applyFill="1" applyBorder="1" applyAlignment="1" applyProtection="1">
      <alignment horizontal="center" vertical="center" wrapText="1"/>
    </xf>
    <xf numFmtId="0" fontId="34" fillId="4" borderId="6" xfId="2" applyFont="1" applyFill="1" applyBorder="1" applyAlignment="1" applyProtection="1">
      <alignment horizontal="left" vertical="center"/>
    </xf>
    <xf numFmtId="0" fontId="34" fillId="4" borderId="6" xfId="2" applyFont="1" applyFill="1" applyBorder="1" applyAlignment="1" applyProtection="1">
      <alignment horizontal="left" vertical="center" wrapText="1"/>
    </xf>
    <xf numFmtId="0" fontId="26" fillId="0" borderId="6" xfId="2" applyFont="1" applyFill="1" applyBorder="1" applyAlignment="1" applyProtection="1">
      <alignment horizontal="left" vertical="center" wrapText="1"/>
    </xf>
    <xf numFmtId="14" fontId="9" fillId="0" borderId="6" xfId="2" applyNumberFormat="1"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24" fillId="3" borderId="14" xfId="2" applyFont="1" applyFill="1" applyBorder="1" applyAlignment="1" applyProtection="1">
      <alignment horizontal="center" vertical="center"/>
    </xf>
    <xf numFmtId="0" fontId="5" fillId="0" borderId="6" xfId="2" applyFont="1" applyFill="1" applyBorder="1" applyAlignment="1" applyProtection="1">
      <alignment horizontal="center" vertical="center"/>
    </xf>
    <xf numFmtId="0" fontId="24" fillId="4" borderId="6" xfId="2" applyFont="1" applyFill="1" applyBorder="1" applyAlignment="1" applyProtection="1">
      <alignment horizontal="center" vertical="center" wrapText="1"/>
    </xf>
    <xf numFmtId="0" fontId="24" fillId="2" borderId="6" xfId="2" applyFont="1" applyFill="1" applyBorder="1" applyAlignment="1" applyProtection="1">
      <alignment horizontal="center" vertical="center" wrapText="1"/>
    </xf>
    <xf numFmtId="0" fontId="34" fillId="4" borderId="6" xfId="2" applyFont="1" applyFill="1" applyBorder="1" applyAlignment="1" applyProtection="1">
      <alignment horizontal="center" vertical="center"/>
    </xf>
    <xf numFmtId="0" fontId="34" fillId="3" borderId="6" xfId="2" applyFont="1" applyFill="1" applyBorder="1" applyAlignment="1" applyProtection="1">
      <alignment horizontal="center" vertical="center"/>
    </xf>
    <xf numFmtId="0" fontId="40" fillId="3" borderId="6" xfId="2" applyFont="1" applyFill="1" applyBorder="1" applyAlignment="1" applyProtection="1">
      <alignment horizontal="center" vertical="center"/>
    </xf>
    <xf numFmtId="0" fontId="50" fillId="0" borderId="6" xfId="4" applyFont="1" applyFill="1" applyBorder="1" applyAlignment="1" applyProtection="1">
      <alignment horizontal="center" vertical="center" wrapText="1"/>
    </xf>
    <xf numFmtId="0" fontId="26" fillId="0" borderId="6" xfId="5" applyFont="1" applyBorder="1" applyAlignment="1">
      <alignment horizontal="center" vertical="center" wrapText="1"/>
    </xf>
    <xf numFmtId="0" fontId="26" fillId="0" borderId="6" xfId="5" applyFont="1" applyBorder="1" applyAlignment="1">
      <alignment horizontal="left" vertical="center" wrapText="1"/>
    </xf>
    <xf numFmtId="0" fontId="24" fillId="11" borderId="6" xfId="5" applyFont="1" applyFill="1" applyBorder="1" applyAlignment="1">
      <alignment horizontal="center" vertical="center" wrapText="1"/>
    </xf>
    <xf numFmtId="164" fontId="9" fillId="0" borderId="6" xfId="3" applyNumberFormat="1" applyFont="1" applyFill="1" applyBorder="1" applyAlignment="1" applyProtection="1">
      <alignment horizontal="center" vertical="center" wrapText="1"/>
    </xf>
    <xf numFmtId="0" fontId="50" fillId="11" borderId="6" xfId="5" applyFont="1" applyFill="1" applyBorder="1" applyAlignment="1">
      <alignment horizontal="center" vertical="center" wrapText="1"/>
    </xf>
    <xf numFmtId="0" fontId="9" fillId="0" borderId="6" xfId="3" applyFont="1" applyFill="1" applyBorder="1" applyAlignment="1" applyProtection="1">
      <alignment horizontal="left" vertical="center" wrapText="1"/>
    </xf>
    <xf numFmtId="0" fontId="24" fillId="2" borderId="6" xfId="3" applyFont="1" applyFill="1" applyBorder="1" applyAlignment="1" applyProtection="1">
      <alignment horizontal="left" vertical="center" wrapText="1"/>
    </xf>
    <xf numFmtId="0" fontId="9" fillId="0" borderId="6" xfId="4" applyFont="1" applyFill="1" applyBorder="1" applyAlignment="1" applyProtection="1">
      <alignment horizontal="left" vertical="center" wrapText="1"/>
    </xf>
    <xf numFmtId="0" fontId="24" fillId="11" borderId="6" xfId="6" applyFont="1" applyFill="1" applyBorder="1" applyAlignment="1" applyProtection="1">
      <alignment horizontal="center" vertical="center" wrapText="1"/>
    </xf>
    <xf numFmtId="0" fontId="24" fillId="0" borderId="6" xfId="1" applyFont="1" applyFill="1" applyBorder="1" applyAlignment="1" applyProtection="1">
      <alignment horizontal="center" vertical="center"/>
    </xf>
    <xf numFmtId="0" fontId="38" fillId="0" borderId="9" xfId="1" applyFont="1" applyFill="1" applyBorder="1" applyAlignment="1" applyProtection="1">
      <alignment horizontal="center" vertical="center"/>
    </xf>
    <xf numFmtId="0" fontId="38" fillId="0" borderId="10" xfId="1" applyFont="1" applyFill="1" applyBorder="1" applyAlignment="1" applyProtection="1">
      <alignment horizontal="center" vertical="center"/>
    </xf>
    <xf numFmtId="0" fontId="38" fillId="0" borderId="16" xfId="1" applyFont="1" applyFill="1" applyBorder="1" applyAlignment="1" applyProtection="1">
      <alignment horizontal="center" vertical="center"/>
    </xf>
    <xf numFmtId="0" fontId="38" fillId="0" borderId="11" xfId="1" applyFont="1" applyFill="1" applyBorder="1" applyAlignment="1" applyProtection="1">
      <alignment horizontal="center" vertical="center"/>
    </xf>
    <xf numFmtId="0" fontId="38" fillId="0" borderId="0" xfId="1" applyFont="1" applyFill="1" applyAlignment="1" applyProtection="1">
      <alignment horizontal="center" vertical="center"/>
    </xf>
    <xf numFmtId="0" fontId="38" fillId="0" borderId="17" xfId="1" applyFont="1" applyFill="1" applyBorder="1" applyAlignment="1" applyProtection="1">
      <alignment horizontal="center" vertical="center"/>
    </xf>
    <xf numFmtId="0" fontId="38" fillId="0" borderId="12" xfId="1" applyFont="1" applyFill="1" applyBorder="1" applyAlignment="1" applyProtection="1">
      <alignment horizontal="center" vertical="center"/>
    </xf>
    <xf numFmtId="0" fontId="38" fillId="0" borderId="13" xfId="1" applyFont="1" applyFill="1" applyBorder="1" applyAlignment="1" applyProtection="1">
      <alignment horizontal="center" vertical="center"/>
    </xf>
    <xf numFmtId="0" fontId="38" fillId="0" borderId="18" xfId="1" applyFont="1" applyFill="1" applyBorder="1" applyAlignment="1" applyProtection="1">
      <alignment horizontal="center" vertical="center"/>
    </xf>
    <xf numFmtId="0" fontId="40" fillId="3" borderId="6" xfId="1" applyFont="1" applyFill="1" applyBorder="1" applyAlignment="1" applyProtection="1">
      <alignment horizontal="center" vertical="center"/>
    </xf>
    <xf numFmtId="0" fontId="15" fillId="0" borderId="0" xfId="0" applyFont="1" applyAlignment="1">
      <alignment horizontal="center"/>
    </xf>
    <xf numFmtId="0" fontId="4" fillId="0" borderId="0" xfId="0" applyFont="1" applyAlignment="1">
      <alignment horizontal="center" vertical="center"/>
    </xf>
    <xf numFmtId="0" fontId="0" fillId="0" borderId="0" xfId="0" applyAlignment="1">
      <alignment horizontal="center"/>
    </xf>
    <xf numFmtId="0" fontId="39" fillId="12" borderId="23" xfId="0" applyFont="1" applyFill="1" applyBorder="1" applyAlignment="1">
      <alignment horizontal="center" vertical="center" wrapText="1"/>
    </xf>
    <xf numFmtId="0" fontId="39" fillId="12" borderId="25" xfId="0" applyFont="1" applyFill="1" applyBorder="1" applyAlignment="1">
      <alignment horizontal="center" vertical="center"/>
    </xf>
    <xf numFmtId="0" fontId="39" fillId="12" borderId="26" xfId="0" applyFont="1" applyFill="1" applyBorder="1" applyAlignment="1">
      <alignment horizontal="center" vertical="center"/>
    </xf>
    <xf numFmtId="0" fontId="39" fillId="12" borderId="27" xfId="0" applyFont="1" applyFill="1" applyBorder="1" applyAlignment="1">
      <alignment horizontal="center" vertical="center"/>
    </xf>
    <xf numFmtId="0" fontId="39" fillId="12" borderId="28" xfId="0" applyFont="1" applyFill="1" applyBorder="1" applyAlignment="1">
      <alignment horizontal="center" vertical="center"/>
    </xf>
    <xf numFmtId="0" fontId="39" fillId="12" borderId="30" xfId="0" applyFont="1" applyFill="1" applyBorder="1" applyAlignment="1">
      <alignment horizontal="center" vertical="center"/>
    </xf>
    <xf numFmtId="0" fontId="29" fillId="2" borderId="19" xfId="0" applyFont="1" applyFill="1" applyBorder="1" applyAlignment="1">
      <alignment horizontal="center" vertical="center" wrapText="1"/>
    </xf>
    <xf numFmtId="0" fontId="39" fillId="0" borderId="20" xfId="0" applyFont="1" applyBorder="1" applyAlignment="1">
      <alignment vertical="center" wrapText="1"/>
    </xf>
    <xf numFmtId="0" fontId="39" fillId="0" borderId="21" xfId="0" applyFont="1" applyBorder="1" applyAlignment="1">
      <alignment vertical="center" wrapText="1"/>
    </xf>
    <xf numFmtId="0" fontId="39" fillId="0" borderId="22" xfId="0" applyFont="1" applyBorder="1" applyAlignment="1">
      <alignment vertical="center" wrapText="1"/>
    </xf>
    <xf numFmtId="0" fontId="39" fillId="0" borderId="19" xfId="0" applyFont="1" applyBorder="1" applyAlignment="1">
      <alignment horizontal="justify" vertical="center" wrapText="1"/>
    </xf>
    <xf numFmtId="0" fontId="34" fillId="2" borderId="19" xfId="0" applyFont="1" applyFill="1" applyBorder="1" applyAlignment="1">
      <alignment horizontal="center" vertical="center" wrapText="1"/>
    </xf>
    <xf numFmtId="0" fontId="41" fillId="0" borderId="20" xfId="0" applyFont="1" applyBorder="1" applyAlignment="1">
      <alignment horizontal="justify" vertical="center" wrapText="1"/>
    </xf>
    <xf numFmtId="0" fontId="41" fillId="0" borderId="21" xfId="0" applyFont="1" applyBorder="1" applyAlignment="1">
      <alignment horizontal="justify" vertical="center" wrapText="1"/>
    </xf>
    <xf numFmtId="0" fontId="41" fillId="0" borderId="22" xfId="0" applyFont="1" applyBorder="1" applyAlignment="1">
      <alignment horizontal="justify" vertical="center" wrapText="1"/>
    </xf>
    <xf numFmtId="0" fontId="29" fillId="2" borderId="19" xfId="0" applyFont="1" applyFill="1" applyBorder="1" applyAlignment="1">
      <alignment horizontal="center" vertical="center"/>
    </xf>
    <xf numFmtId="0" fontId="39" fillId="0" borderId="20" xfId="0" applyFont="1" applyBorder="1" applyAlignment="1">
      <alignment horizontal="left" vertical="center" wrapText="1"/>
    </xf>
    <xf numFmtId="0" fontId="39" fillId="0" borderId="21" xfId="0" applyFont="1" applyBorder="1" applyAlignment="1">
      <alignment horizontal="left" vertical="center" wrapText="1"/>
    </xf>
    <xf numFmtId="0" fontId="39" fillId="0" borderId="22" xfId="0" applyFont="1" applyBorder="1" applyAlignment="1">
      <alignment horizontal="left" vertical="center" wrapText="1"/>
    </xf>
    <xf numFmtId="0" fontId="39" fillId="0" borderId="20" xfId="0" applyFont="1" applyBorder="1" applyAlignment="1">
      <alignment horizontal="justify" vertical="center" wrapText="1"/>
    </xf>
    <xf numFmtId="0" fontId="39" fillId="0" borderId="21" xfId="0" applyFont="1" applyBorder="1" applyAlignment="1">
      <alignment horizontal="justify" vertical="center" wrapText="1"/>
    </xf>
    <xf numFmtId="0" fontId="39" fillId="0" borderId="22" xfId="0" applyFont="1" applyBorder="1" applyAlignment="1">
      <alignment horizontal="justify" vertical="center" wrapText="1"/>
    </xf>
    <xf numFmtId="0" fontId="29" fillId="0" borderId="19" xfId="0" applyFont="1" applyBorder="1" applyAlignment="1">
      <alignment horizontal="center" vertical="center"/>
    </xf>
    <xf numFmtId="0" fontId="34" fillId="0" borderId="19" xfId="0" applyFont="1" applyBorder="1" applyAlignment="1">
      <alignment horizontal="center" vertical="center" wrapText="1"/>
    </xf>
    <xf numFmtId="0" fontId="37" fillId="13" borderId="23" xfId="0" applyFont="1" applyFill="1" applyBorder="1" applyAlignment="1">
      <alignment horizontal="justify" vertical="center" wrapText="1"/>
    </xf>
    <xf numFmtId="0" fontId="37" fillId="13" borderId="24" xfId="0" applyFont="1" applyFill="1" applyBorder="1" applyAlignment="1">
      <alignment horizontal="justify" vertical="center" wrapText="1"/>
    </xf>
    <xf numFmtId="0" fontId="37" fillId="13" borderId="25" xfId="0" applyFont="1" applyFill="1" applyBorder="1" applyAlignment="1">
      <alignment horizontal="justify" vertical="center" wrapText="1"/>
    </xf>
    <xf numFmtId="0" fontId="37" fillId="13" borderId="26" xfId="0" applyFont="1" applyFill="1" applyBorder="1" applyAlignment="1">
      <alignment horizontal="justify" vertical="center" wrapText="1"/>
    </xf>
    <xf numFmtId="0" fontId="37" fillId="13" borderId="0" xfId="0" applyFont="1" applyFill="1" applyAlignment="1">
      <alignment horizontal="justify" vertical="center" wrapText="1"/>
    </xf>
    <xf numFmtId="0" fontId="37" fillId="13" borderId="27" xfId="0" applyFont="1" applyFill="1" applyBorder="1" applyAlignment="1">
      <alignment horizontal="justify" vertical="center" wrapText="1"/>
    </xf>
    <xf numFmtId="0" fontId="37" fillId="13" borderId="28" xfId="0" applyFont="1" applyFill="1" applyBorder="1" applyAlignment="1">
      <alignment horizontal="justify" vertical="center" wrapText="1"/>
    </xf>
    <xf numFmtId="0" fontId="37" fillId="13" borderId="29" xfId="0" applyFont="1" applyFill="1" applyBorder="1" applyAlignment="1">
      <alignment horizontal="justify" vertical="center" wrapText="1"/>
    </xf>
    <xf numFmtId="0" fontId="37" fillId="13" borderId="30" xfId="0" applyFont="1" applyFill="1" applyBorder="1" applyAlignment="1">
      <alignment horizontal="justify" vertical="center" wrapText="1"/>
    </xf>
    <xf numFmtId="0" fontId="1" fillId="0" borderId="19" xfId="0" applyFont="1" applyBorder="1" applyAlignment="1">
      <alignment horizontal="justify" vertical="center" wrapText="1"/>
    </xf>
    <xf numFmtId="0" fontId="41" fillId="12" borderId="19" xfId="0" applyFont="1" applyFill="1" applyBorder="1" applyAlignment="1">
      <alignment horizontal="center" vertical="center" wrapText="1"/>
    </xf>
    <xf numFmtId="0" fontId="41" fillId="0" borderId="19" xfId="0" applyFont="1" applyBorder="1" applyAlignment="1">
      <alignment horizontal="center" vertical="center" wrapText="1"/>
    </xf>
    <xf numFmtId="0" fontId="39" fillId="0" borderId="19" xfId="0" applyFont="1" applyBorder="1" applyAlignment="1">
      <alignment horizontal="justify" vertical="center"/>
    </xf>
    <xf numFmtId="0" fontId="48" fillId="2" borderId="19" xfId="0" applyFont="1" applyFill="1" applyBorder="1" applyAlignment="1">
      <alignment horizontal="center" vertical="center" wrapText="1"/>
    </xf>
    <xf numFmtId="0" fontId="48" fillId="2" borderId="19" xfId="0" applyFont="1" applyFill="1" applyBorder="1" applyAlignment="1">
      <alignment horizontal="center" vertical="center"/>
    </xf>
    <xf numFmtId="0" fontId="29" fillId="0" borderId="20" xfId="0" applyFont="1" applyBorder="1" applyAlignment="1">
      <alignment horizontal="justify" vertical="center" wrapText="1"/>
    </xf>
    <xf numFmtId="0" fontId="29" fillId="0" borderId="21" xfId="0" applyFont="1" applyBorder="1" applyAlignment="1">
      <alignment horizontal="justify" vertical="center"/>
    </xf>
    <xf numFmtId="0" fontId="29" fillId="0" borderId="22" xfId="0" applyFont="1" applyBorder="1" applyAlignment="1">
      <alignment horizontal="justify" vertical="center"/>
    </xf>
  </cellXfs>
  <cellStyles count="9">
    <cellStyle name="Encabezado 1 2" xfId="1" xr:uid="{00000000-0005-0000-0000-000000000000}"/>
    <cellStyle name="entrenamiento_general" xfId="3" xr:uid="{00000000-0005-0000-0000-000001000000}"/>
    <cellStyle name="entrenamiento_información" xfId="4" xr:uid="{00000000-0005-0000-0000-000002000000}"/>
    <cellStyle name="entrenamiento_sección" xfId="6" xr:uid="{00000000-0005-0000-0000-000003000000}"/>
    <cellStyle name="Entrenamiento-encabezado" xfId="7" xr:uid="{00000000-0005-0000-0000-000004000000}"/>
    <cellStyle name="Normal" xfId="0" builtinId="0"/>
    <cellStyle name="Normal 2" xfId="2" xr:uid="{00000000-0005-0000-0000-000006000000}"/>
    <cellStyle name="Normal 3" xfId="5" xr:uid="{00000000-0005-0000-0000-000007000000}"/>
    <cellStyle name="Normal 3 2" xfId="8" xr:uid="{00000000-0005-0000-0000-000008000000}"/>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2000">
                <a:solidFill>
                  <a:schemeClr val="accent6">
                    <a:lumMod val="50000"/>
                  </a:schemeClr>
                </a:solidFill>
              </a:rPr>
              <a:t>PORCENTAJE DE AVANCE</a:t>
            </a:r>
            <a:r>
              <a:rPr lang="es-CO" sz="2000" baseline="0">
                <a:solidFill>
                  <a:schemeClr val="accent6">
                    <a:lumMod val="50000"/>
                  </a:schemeClr>
                </a:solidFill>
              </a:rPr>
              <a:t> DE TU ESPECIFICACIÓN TÉCNICA</a:t>
            </a:r>
            <a:endParaRPr lang="es-CO" sz="2000">
              <a:solidFill>
                <a:schemeClr val="accent6">
                  <a:lumMod val="50000"/>
                </a:schemeClr>
              </a:solidFill>
            </a:endParaRPr>
          </a:p>
        </c:rich>
      </c:tx>
      <c:layout>
        <c:manualLayout>
          <c:xMode val="edge"/>
          <c:yMode val="edge"/>
          <c:x val="0.19132034068888989"/>
          <c:y val="0.68028179073332462"/>
        </c:manualLayout>
      </c:layout>
      <c:overlay val="0"/>
      <c:spPr>
        <a:noFill/>
        <a:ln>
          <a:noFill/>
        </a:ln>
        <a:effectLst/>
      </c:spPr>
    </c:title>
    <c:autoTitleDeleted val="0"/>
    <c:plotArea>
      <c:layout>
        <c:manualLayout>
          <c:layoutTarget val="inner"/>
          <c:xMode val="edge"/>
          <c:yMode val="edge"/>
          <c:x val="0.24855468066491687"/>
          <c:y val="0.14333041703120444"/>
          <c:w val="0.50566841644794402"/>
          <c:h val="0.84278069407990663"/>
        </c:manualLayout>
      </c:layout>
      <c:doughnutChart>
        <c:varyColors val="1"/>
        <c:ser>
          <c:idx val="0"/>
          <c:order val="0"/>
          <c:tx>
            <c:strRef>
              <c:f>'PANEL DE CONTROL'!$D$182</c:f>
              <c:strCache>
                <c:ptCount val="1"/>
                <c:pt idx="0">
                  <c:v>ESCALA</c:v>
                </c:pt>
              </c:strCache>
            </c:strRef>
          </c:tx>
          <c:dPt>
            <c:idx val="0"/>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2-E3B4-41E0-93F9-F8249ED23666}"/>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E3B4-41E0-93F9-F8249ED23666}"/>
              </c:ext>
            </c:extLst>
          </c:dPt>
          <c:dPt>
            <c:idx val="2"/>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4-E3B4-41E0-93F9-F8249ED23666}"/>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5-E3B4-41E0-93F9-F8249ED23666}"/>
              </c:ext>
            </c:extLst>
          </c:dPt>
          <c:dPt>
            <c:idx val="4"/>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6-E3B4-41E0-93F9-F8249ED23666}"/>
              </c:ext>
            </c:extLst>
          </c:dPt>
          <c:dPt>
            <c:idx val="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E3B4-41E0-93F9-F8249ED23666}"/>
              </c:ext>
            </c:extLst>
          </c:dPt>
          <c:dPt>
            <c:idx val="6"/>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8-E3B4-41E0-93F9-F8249ED23666}"/>
              </c:ext>
            </c:extLst>
          </c:dPt>
          <c:dPt>
            <c:idx val="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9-E3B4-41E0-93F9-F8249ED23666}"/>
              </c:ext>
            </c:extLst>
          </c:dPt>
          <c:dPt>
            <c:idx val="8"/>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A-E3B4-41E0-93F9-F8249ED23666}"/>
              </c:ext>
            </c:extLst>
          </c:dPt>
          <c:dPt>
            <c:idx val="9"/>
            <c:bubble3D val="0"/>
            <c:spPr>
              <a:noFill/>
              <a:ln w="19050">
                <a:noFill/>
              </a:ln>
              <a:effectLst/>
            </c:spPr>
            <c:extLst>
              <c:ext xmlns:c16="http://schemas.microsoft.com/office/drawing/2014/chart" uri="{C3380CC4-5D6E-409C-BE32-E72D297353CC}">
                <c16:uniqueId val="{00000001-E3B4-41E0-93F9-F8249ED23666}"/>
              </c:ext>
            </c:extLst>
          </c:dPt>
          <c:dLbls>
            <c:dLbl>
              <c:idx val="0"/>
              <c:tx>
                <c:rich>
                  <a:bodyPr/>
                  <a:lstStyle/>
                  <a:p>
                    <a:fld id="{1EEC0A1C-69ED-448C-BF9E-27684EE59AED}"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E3B4-41E0-93F9-F8249ED23666}"/>
                </c:ext>
              </c:extLst>
            </c:dLbl>
            <c:dLbl>
              <c:idx val="1"/>
              <c:tx>
                <c:rich>
                  <a:bodyPr/>
                  <a:lstStyle/>
                  <a:p>
                    <a:fld id="{12AD94F8-5A29-438D-B66E-BAA9D5521682}"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3B4-41E0-93F9-F8249ED23666}"/>
                </c:ext>
              </c:extLst>
            </c:dLbl>
            <c:dLbl>
              <c:idx val="2"/>
              <c:tx>
                <c:rich>
                  <a:bodyPr/>
                  <a:lstStyle/>
                  <a:p>
                    <a:fld id="{8888721E-BDD2-41E8-A9FC-A5568B1E8540}"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3B4-41E0-93F9-F8249ED23666}"/>
                </c:ext>
              </c:extLst>
            </c:dLbl>
            <c:dLbl>
              <c:idx val="3"/>
              <c:tx>
                <c:rich>
                  <a:bodyPr/>
                  <a:lstStyle/>
                  <a:p>
                    <a:fld id="{030F93C3-728D-4864-B50A-1D7D270B8462}"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3B4-41E0-93F9-F8249ED23666}"/>
                </c:ext>
              </c:extLst>
            </c:dLbl>
            <c:dLbl>
              <c:idx val="4"/>
              <c:tx>
                <c:rich>
                  <a:bodyPr/>
                  <a:lstStyle/>
                  <a:p>
                    <a:fld id="{4134ACC5-0A9D-4351-92BD-E1019659B839}"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3B4-41E0-93F9-F8249ED23666}"/>
                </c:ext>
              </c:extLst>
            </c:dLbl>
            <c:dLbl>
              <c:idx val="5"/>
              <c:tx>
                <c:rich>
                  <a:bodyPr/>
                  <a:lstStyle/>
                  <a:p>
                    <a:fld id="{852653B3-628A-4933-8481-8FEBB680C052}"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3B4-41E0-93F9-F8249ED23666}"/>
                </c:ext>
              </c:extLst>
            </c:dLbl>
            <c:dLbl>
              <c:idx val="6"/>
              <c:tx>
                <c:rich>
                  <a:bodyPr/>
                  <a:lstStyle/>
                  <a:p>
                    <a:fld id="{A2D5479D-B8E7-450B-809B-5D7ABCB1C47E}"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3B4-41E0-93F9-F8249ED23666}"/>
                </c:ext>
              </c:extLst>
            </c:dLbl>
            <c:dLbl>
              <c:idx val="7"/>
              <c:tx>
                <c:rich>
                  <a:bodyPr/>
                  <a:lstStyle/>
                  <a:p>
                    <a:fld id="{DC1B6C0E-02D5-45F4-BE96-72A7DDE9A3F9}"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3B4-41E0-93F9-F8249ED23666}"/>
                </c:ext>
              </c:extLst>
            </c:dLbl>
            <c:dLbl>
              <c:idx val="8"/>
              <c:tx>
                <c:rich>
                  <a:bodyPr/>
                  <a:lstStyle/>
                  <a:p>
                    <a:fld id="{716F199D-6B60-4E5A-8DA6-2AF9734A9D41}"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3B4-41E0-93F9-F8249ED23666}"/>
                </c:ext>
              </c:extLst>
            </c:dLbl>
            <c:dLbl>
              <c:idx val="9"/>
              <c:tx>
                <c:rich>
                  <a:bodyPr/>
                  <a:lstStyle/>
                  <a:p>
                    <a:fld id="{7B65952D-7963-4014-8283-C6E0D628EACB}"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3B4-41E0-93F9-F8249ED236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1"/>
            <c:extLst>
              <c:ext xmlns:c15="http://schemas.microsoft.com/office/drawing/2012/chart" uri="{CE6537A1-D6FC-4f65-9D91-7224C49458BB}">
                <c15:showDataLabelsRange val="1"/>
              </c:ext>
            </c:extLst>
          </c:dLbls>
          <c:val>
            <c:numRef>
              <c:f>'PANEL DE CONTROL'!$D$183:$D$192</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5="http://schemas.microsoft.com/office/drawing/2012/chart" uri="{02D57815-91ED-43cb-92C2-25804820EDAC}">
              <c15:datalabelsRange>
                <c15:f>'PANEL DE CONTROL'!$C$183:$C$192</c15:f>
                <c15:dlblRangeCache>
                  <c:ptCount val="10"/>
                  <c:pt idx="0">
                    <c:v>10%</c:v>
                  </c:pt>
                  <c:pt idx="1">
                    <c:v>20%</c:v>
                  </c:pt>
                  <c:pt idx="2">
                    <c:v>30%</c:v>
                  </c:pt>
                  <c:pt idx="3">
                    <c:v>40%</c:v>
                  </c:pt>
                  <c:pt idx="4">
                    <c:v>50%</c:v>
                  </c:pt>
                  <c:pt idx="5">
                    <c:v>60%</c:v>
                  </c:pt>
                  <c:pt idx="6">
                    <c:v>70%</c:v>
                  </c:pt>
                  <c:pt idx="7">
                    <c:v>80%</c:v>
                  </c:pt>
                  <c:pt idx="8">
                    <c:v>90%</c:v>
                  </c:pt>
                  <c:pt idx="9">
                    <c:v>100%</c:v>
                  </c:pt>
                </c15:dlblRangeCache>
              </c15:datalabelsRange>
            </c:ext>
            <c:ext xmlns:c16="http://schemas.microsoft.com/office/drawing/2014/chart" uri="{C3380CC4-5D6E-409C-BE32-E72D297353CC}">
              <c16:uniqueId val="{00000000-E3B4-41E0-93F9-F8249ED23666}"/>
            </c:ext>
          </c:extLst>
        </c:ser>
        <c:dLbls>
          <c:showLegendKey val="0"/>
          <c:showVal val="0"/>
          <c:showCatName val="0"/>
          <c:showSerName val="0"/>
          <c:showPercent val="0"/>
          <c:showBubbleSize val="0"/>
          <c:showLeaderLines val="1"/>
        </c:dLbls>
        <c:firstSliceAng val="270"/>
        <c:holeSize val="70"/>
      </c:doughnutChart>
      <c:scatterChart>
        <c:scatterStyle val="smoothMarker"/>
        <c:varyColors val="0"/>
        <c:ser>
          <c:idx val="1"/>
          <c:order val="1"/>
          <c:tx>
            <c:v>pUNTERO</c:v>
          </c:tx>
          <c:spPr>
            <a:ln w="28575" cap="rnd">
              <a:solidFill>
                <a:schemeClr val="accent2"/>
              </a:solidFill>
              <a:round/>
              <a:headEnd type="oval"/>
            </a:ln>
            <a:effectLst/>
          </c:spPr>
          <c:marker>
            <c:symbol val="circle"/>
            <c:size val="5"/>
            <c:spPr>
              <a:solidFill>
                <a:schemeClr val="accent2"/>
              </a:solidFill>
              <a:ln w="9525">
                <a:solidFill>
                  <a:schemeClr val="accent2"/>
                </a:solidFill>
              </a:ln>
              <a:effectLst/>
            </c:spPr>
          </c:marker>
          <c:dPt>
            <c:idx val="0"/>
            <c:marker>
              <c:spPr>
                <a:noFill/>
                <a:ln w="9525">
                  <a:noFill/>
                </a:ln>
                <a:effectLst/>
              </c:spPr>
            </c:marker>
            <c:bubble3D val="0"/>
            <c:extLst>
              <c:ext xmlns:c16="http://schemas.microsoft.com/office/drawing/2014/chart" uri="{C3380CC4-5D6E-409C-BE32-E72D297353CC}">
                <c16:uniqueId val="{00000010-E3B4-41E0-93F9-F8249ED23666}"/>
              </c:ext>
            </c:extLst>
          </c:dPt>
          <c:dPt>
            <c:idx val="1"/>
            <c:marker>
              <c:spPr>
                <a:noFill/>
                <a:ln w="9525">
                  <a:noFill/>
                </a:ln>
                <a:effectLst/>
              </c:spPr>
            </c:marker>
            <c:bubble3D val="0"/>
            <c:spPr>
              <a:ln w="44450" cap="sq" cmpd="sng">
                <a:solidFill>
                  <a:schemeClr val="tx1"/>
                </a:solidFill>
                <a:bevel/>
                <a:headEnd type="oval" w="lg" len="lg"/>
                <a:tailEnd type="stealth"/>
              </a:ln>
              <a:effectLst/>
            </c:spPr>
            <c:extLst>
              <c:ext xmlns:c16="http://schemas.microsoft.com/office/drawing/2014/chart" uri="{C3380CC4-5D6E-409C-BE32-E72D297353CC}">
                <c16:uniqueId val="{0000000F-E3B4-41E0-93F9-F8249ED23666}"/>
              </c:ext>
            </c:extLst>
          </c:dPt>
          <c:xVal>
            <c:numRef>
              <c:f>'PANEL DE CONTROL'!$E$185:$E$186</c:f>
              <c:numCache>
                <c:formatCode>General</c:formatCode>
                <c:ptCount val="2"/>
                <c:pt idx="0">
                  <c:v>0</c:v>
                </c:pt>
                <c:pt idx="1">
                  <c:v>0.39435585511331844</c:v>
                </c:pt>
              </c:numCache>
            </c:numRef>
          </c:xVal>
          <c:yVal>
            <c:numRef>
              <c:f>'PANEL DE CONTROL'!$F$185:$F$186</c:f>
              <c:numCache>
                <c:formatCode>General</c:formatCode>
                <c:ptCount val="2"/>
                <c:pt idx="0">
                  <c:v>0</c:v>
                </c:pt>
                <c:pt idx="1">
                  <c:v>0.91895781162023071</c:v>
                </c:pt>
              </c:numCache>
            </c:numRef>
          </c:yVal>
          <c:smooth val="1"/>
          <c:extLst>
            <c:ext xmlns:c16="http://schemas.microsoft.com/office/drawing/2014/chart" uri="{C3380CC4-5D6E-409C-BE32-E72D297353CC}">
              <c16:uniqueId val="{0000000E-E3B4-41E0-93F9-F8249ED23666}"/>
            </c:ext>
          </c:extLst>
        </c:ser>
        <c:dLbls>
          <c:showLegendKey val="0"/>
          <c:showVal val="0"/>
          <c:showCatName val="0"/>
          <c:showSerName val="0"/>
          <c:showPercent val="0"/>
          <c:showBubbleSize val="0"/>
        </c:dLbls>
        <c:axId val="-1312197856"/>
        <c:axId val="-1312196224"/>
      </c:scatterChart>
      <c:valAx>
        <c:axId val="-1312196224"/>
        <c:scaling>
          <c:orientation val="minMax"/>
          <c:max val="1"/>
          <c:min val="-1"/>
        </c:scaling>
        <c:delete val="1"/>
        <c:axPos val="l"/>
        <c:numFmt formatCode="General" sourceLinked="1"/>
        <c:majorTickMark val="out"/>
        <c:minorTickMark val="none"/>
        <c:tickLblPos val="nextTo"/>
        <c:crossAx val="-1312197856"/>
        <c:crosses val="autoZero"/>
        <c:crossBetween val="midCat"/>
      </c:valAx>
      <c:valAx>
        <c:axId val="-1312197856"/>
        <c:scaling>
          <c:orientation val="minMax"/>
          <c:max val="1"/>
          <c:min val="-1"/>
        </c:scaling>
        <c:delete val="1"/>
        <c:axPos val="b"/>
        <c:numFmt formatCode="General" sourceLinked="1"/>
        <c:majorTickMark val="out"/>
        <c:minorTickMark val="none"/>
        <c:tickLblPos val="nextTo"/>
        <c:crossAx val="-1312196224"/>
        <c:crosses val="autoZero"/>
        <c:crossBetween val="midCat"/>
      </c:valAx>
      <c:spPr>
        <a:noFill/>
        <a:ln>
          <a:noFill/>
        </a:ln>
        <a:effectLst>
          <a:outerShdw blurRad="50800" dist="50800" dir="5400000" sx="1000" sy="1000" algn="ctr" rotWithShape="0">
            <a:srgbClr val="000000">
              <a:alpha val="43137"/>
            </a:srgbClr>
          </a:outerShdw>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6">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a:solidFill>
                  <a:schemeClr val="accent6">
                    <a:lumMod val="50000"/>
                  </a:schemeClr>
                </a:solidFill>
              </a:rPr>
              <a:t>NIVEL DE CALIDAD </a:t>
            </a:r>
            <a:r>
              <a:rPr lang="es-CO" sz="1800" baseline="0">
                <a:solidFill>
                  <a:schemeClr val="accent6">
                    <a:lumMod val="50000"/>
                  </a:schemeClr>
                </a:solidFill>
              </a:rPr>
              <a:t>DE TU ESPECIFICACIÓN TÉCNICA</a:t>
            </a:r>
            <a:endParaRPr lang="es-CO" sz="1800">
              <a:solidFill>
                <a:schemeClr val="accent6">
                  <a:lumMod val="50000"/>
                </a:schemeClr>
              </a:solidFill>
            </a:endParaRPr>
          </a:p>
        </c:rich>
      </c:tx>
      <c:layout>
        <c:manualLayout>
          <c:xMode val="edge"/>
          <c:yMode val="edge"/>
          <c:x val="0.13740114399686901"/>
          <c:y val="0.6967136325349792"/>
        </c:manualLayout>
      </c:layout>
      <c:overlay val="0"/>
      <c:spPr>
        <a:noFill/>
        <a:ln>
          <a:noFill/>
        </a:ln>
        <a:effectLst/>
      </c:spPr>
    </c:title>
    <c:autoTitleDeleted val="0"/>
    <c:plotArea>
      <c:layout>
        <c:manualLayout>
          <c:layoutTarget val="inner"/>
          <c:xMode val="edge"/>
          <c:yMode val="edge"/>
          <c:x val="0.17874465815254534"/>
          <c:y val="0.16856802610890925"/>
          <c:w val="0.68996704523167274"/>
          <c:h val="0.81202340941531304"/>
        </c:manualLayout>
      </c:layout>
      <c:doughnutChart>
        <c:varyColors val="1"/>
        <c:ser>
          <c:idx val="0"/>
          <c:order val="0"/>
          <c:tx>
            <c:strRef>
              <c:f>'PANEL DE CONTROL'!$J$182</c:f>
              <c:strCache>
                <c:ptCount val="1"/>
                <c:pt idx="0">
                  <c:v>ESCALA</c:v>
                </c:pt>
              </c:strCache>
            </c:strRef>
          </c:tx>
          <c:explosion val="1"/>
          <c:dPt>
            <c:idx val="0"/>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1-EC9D-4E00-8829-AE8495452EC3}"/>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EC9D-4E00-8829-AE8495452EC3}"/>
              </c:ext>
            </c:extLst>
          </c:dPt>
          <c:dPt>
            <c:idx val="2"/>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5-EC9D-4E00-8829-AE8495452EC3}"/>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EC9D-4E00-8829-AE8495452EC3}"/>
              </c:ext>
            </c:extLst>
          </c:dPt>
          <c:dPt>
            <c:idx val="4"/>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9-EC9D-4E00-8829-AE8495452EC3}"/>
              </c:ext>
            </c:extLst>
          </c:dPt>
          <c:dPt>
            <c:idx val="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B-EC9D-4E00-8829-AE8495452EC3}"/>
              </c:ext>
            </c:extLst>
          </c:dPt>
          <c:dPt>
            <c:idx val="6"/>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D-EC9D-4E00-8829-AE8495452EC3}"/>
              </c:ext>
            </c:extLst>
          </c:dPt>
          <c:dPt>
            <c:idx val="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F-EC9D-4E00-8829-AE8495452EC3}"/>
              </c:ext>
            </c:extLst>
          </c:dPt>
          <c:dPt>
            <c:idx val="8"/>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1-EC9D-4E00-8829-AE8495452EC3}"/>
              </c:ext>
            </c:extLst>
          </c:dPt>
          <c:dPt>
            <c:idx val="9"/>
            <c:bubble3D val="0"/>
            <c:spPr>
              <a:noFill/>
              <a:ln w="19050">
                <a:solidFill>
                  <a:schemeClr val="lt1"/>
                </a:solidFill>
              </a:ln>
              <a:effectLst/>
            </c:spPr>
            <c:extLst>
              <c:ext xmlns:c16="http://schemas.microsoft.com/office/drawing/2014/chart" uri="{C3380CC4-5D6E-409C-BE32-E72D297353CC}">
                <c16:uniqueId val="{00000013-EC9D-4E00-8829-AE8495452EC3}"/>
              </c:ext>
            </c:extLst>
          </c:dPt>
          <c:val>
            <c:numRef>
              <c:f>'PANEL DE CONTROL'!$J$183:$J$192</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6="http://schemas.microsoft.com/office/drawing/2014/chart" uri="{C3380CC4-5D6E-409C-BE32-E72D297353CC}">
              <c16:uniqueId val="{00000014-EC9D-4E00-8829-AE8495452EC3}"/>
            </c:ext>
          </c:extLst>
        </c:ser>
        <c:dLbls>
          <c:showLegendKey val="0"/>
          <c:showVal val="0"/>
          <c:showCatName val="0"/>
          <c:showSerName val="0"/>
          <c:showPercent val="0"/>
          <c:showBubbleSize val="0"/>
          <c:showLeaderLines val="1"/>
        </c:dLbls>
        <c:firstSliceAng val="270"/>
        <c:holeSize val="70"/>
      </c:doughnutChart>
      <c:scatterChart>
        <c:scatterStyle val="smoothMarker"/>
        <c:varyColors val="0"/>
        <c:ser>
          <c:idx val="1"/>
          <c:order val="1"/>
          <c:tx>
            <c:v>pUNTERO</c:v>
          </c:tx>
          <c:spPr>
            <a:ln w="28575" cap="rnd">
              <a:solidFill>
                <a:schemeClr val="tx1"/>
              </a:solidFill>
              <a:bevel/>
              <a:headEnd type="oval" w="sm" len="med"/>
              <a:tailEnd type="arrow" w="med" len="lg"/>
            </a:ln>
            <a:effectLst/>
          </c:spPr>
          <c:marker>
            <c:symbol val="circle"/>
            <c:size val="5"/>
            <c:spPr>
              <a:solidFill>
                <a:schemeClr val="accent2"/>
              </a:solidFill>
              <a:ln w="9525">
                <a:solidFill>
                  <a:schemeClr val="accent2"/>
                </a:solidFill>
              </a:ln>
              <a:effectLst/>
            </c:spPr>
          </c:marker>
          <c:dPt>
            <c:idx val="0"/>
            <c:marker>
              <c:spPr>
                <a:noFill/>
                <a:ln w="9525">
                  <a:noFill/>
                </a:ln>
                <a:effectLst/>
              </c:spPr>
            </c:marker>
            <c:bubble3D val="0"/>
            <c:spPr>
              <a:ln w="28575" cap="rnd">
                <a:solidFill>
                  <a:schemeClr val="tx1"/>
                </a:solidFill>
                <a:round/>
                <a:headEnd type="oval" w="sm" len="med"/>
                <a:tailEnd type="arrow" w="med" len="lg"/>
              </a:ln>
              <a:effectLst/>
            </c:spPr>
            <c:extLst>
              <c:ext xmlns:c16="http://schemas.microsoft.com/office/drawing/2014/chart" uri="{C3380CC4-5D6E-409C-BE32-E72D297353CC}">
                <c16:uniqueId val="{00000015-EC9D-4E00-8829-AE8495452EC3}"/>
              </c:ext>
            </c:extLst>
          </c:dPt>
          <c:dPt>
            <c:idx val="1"/>
            <c:marker>
              <c:spPr>
                <a:noFill/>
                <a:ln w="9525">
                  <a:noFill/>
                </a:ln>
                <a:effectLst/>
              </c:spPr>
            </c:marker>
            <c:bubble3D val="0"/>
            <c:spPr>
              <a:ln w="44450" cap="rnd">
                <a:solidFill>
                  <a:schemeClr val="tx1"/>
                </a:solidFill>
                <a:bevel/>
                <a:headEnd type="oval" w="lg" len="lg"/>
                <a:tailEnd type="stealth" w="med" len="med"/>
              </a:ln>
              <a:effectLst/>
            </c:spPr>
            <c:extLst>
              <c:ext xmlns:c16="http://schemas.microsoft.com/office/drawing/2014/chart" uri="{C3380CC4-5D6E-409C-BE32-E72D297353CC}">
                <c16:uniqueId val="{00000017-EC9D-4E00-8829-AE8495452EC3}"/>
              </c:ext>
            </c:extLst>
          </c:dPt>
          <c:xVal>
            <c:numRef>
              <c:f>'PANEL DE CONTROL'!$K$185:$K$186</c:f>
              <c:numCache>
                <c:formatCode>General</c:formatCode>
                <c:ptCount val="2"/>
                <c:pt idx="0">
                  <c:v>0</c:v>
                </c:pt>
                <c:pt idx="1">
                  <c:v>-0.34730525284482028</c:v>
                </c:pt>
              </c:numCache>
            </c:numRef>
          </c:xVal>
          <c:yVal>
            <c:numRef>
              <c:f>'PANEL DE CONTROL'!$L$185:$L$186</c:f>
              <c:numCache>
                <c:formatCode>General</c:formatCode>
                <c:ptCount val="2"/>
                <c:pt idx="0">
                  <c:v>0</c:v>
                </c:pt>
                <c:pt idx="1">
                  <c:v>0.93775213214708042</c:v>
                </c:pt>
              </c:numCache>
            </c:numRef>
          </c:yVal>
          <c:smooth val="1"/>
          <c:extLst>
            <c:ext xmlns:c16="http://schemas.microsoft.com/office/drawing/2014/chart" uri="{C3380CC4-5D6E-409C-BE32-E72D297353CC}">
              <c16:uniqueId val="{00000018-EC9D-4E00-8829-AE8495452EC3}"/>
            </c:ext>
          </c:extLst>
        </c:ser>
        <c:dLbls>
          <c:showLegendKey val="0"/>
          <c:showVal val="0"/>
          <c:showCatName val="0"/>
          <c:showSerName val="0"/>
          <c:showPercent val="0"/>
          <c:showBubbleSize val="0"/>
        </c:dLbls>
        <c:axId val="-1753822768"/>
        <c:axId val="-1753824944"/>
      </c:scatterChart>
      <c:valAx>
        <c:axId val="-1753824944"/>
        <c:scaling>
          <c:orientation val="minMax"/>
          <c:max val="1"/>
          <c:min val="-1"/>
        </c:scaling>
        <c:delete val="1"/>
        <c:axPos val="l"/>
        <c:numFmt formatCode="General" sourceLinked="1"/>
        <c:majorTickMark val="out"/>
        <c:minorTickMark val="none"/>
        <c:tickLblPos val="nextTo"/>
        <c:crossAx val="-1753822768"/>
        <c:crosses val="autoZero"/>
        <c:crossBetween val="midCat"/>
      </c:valAx>
      <c:valAx>
        <c:axId val="-1753822768"/>
        <c:scaling>
          <c:orientation val="minMax"/>
          <c:max val="1"/>
          <c:min val="-1"/>
        </c:scaling>
        <c:delete val="1"/>
        <c:axPos val="b"/>
        <c:numFmt formatCode="General" sourceLinked="1"/>
        <c:majorTickMark val="out"/>
        <c:minorTickMark val="none"/>
        <c:tickLblPos val="nextTo"/>
        <c:crossAx val="-1753824944"/>
        <c:crosses val="autoZero"/>
        <c:crossBetween val="midCat"/>
      </c:valAx>
      <c:spPr>
        <a:noFill/>
        <a:ln w="28575">
          <a:solidFill>
            <a:schemeClr val="bg1"/>
          </a:solidFill>
        </a:ln>
        <a:effectLst>
          <a:outerShdw blurRad="50800" dist="50800" dir="5400000" sx="1000" sy="1000" algn="ctr" rotWithShape="0">
            <a:srgbClr val="000000">
              <a:alpha val="43137"/>
            </a:srgbClr>
          </a:outerShdw>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6">
          <a:lumMod val="7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2000">
                <a:solidFill>
                  <a:schemeClr val="accent6">
                    <a:lumMod val="50000"/>
                  </a:schemeClr>
                </a:solidFill>
              </a:rPr>
              <a:t>PORCENTAJE DE AVANCE</a:t>
            </a:r>
            <a:r>
              <a:rPr lang="es-CO" sz="2000" baseline="0">
                <a:solidFill>
                  <a:schemeClr val="accent6">
                    <a:lumMod val="50000"/>
                  </a:schemeClr>
                </a:solidFill>
              </a:rPr>
              <a:t> DE TU INFORME DE CALIDAD</a:t>
            </a:r>
            <a:endParaRPr lang="es-CO" sz="2000">
              <a:solidFill>
                <a:schemeClr val="accent6">
                  <a:lumMod val="50000"/>
                </a:schemeClr>
              </a:solidFill>
            </a:endParaRPr>
          </a:p>
        </c:rich>
      </c:tx>
      <c:layout>
        <c:manualLayout>
          <c:xMode val="edge"/>
          <c:yMode val="edge"/>
          <c:x val="0.19442895469977517"/>
          <c:y val="0.6897154336002125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344913690396209"/>
          <c:y val="7.3973671699337107E-2"/>
          <c:w val="0.33663914344324708"/>
          <c:h val="0.91213766274665908"/>
        </c:manualLayout>
      </c:layout>
      <c:doughnutChart>
        <c:varyColors val="1"/>
        <c:ser>
          <c:idx val="0"/>
          <c:order val="0"/>
          <c:dPt>
            <c:idx val="0"/>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1-9F51-493D-904C-27F12C1B8114}"/>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9F51-493D-904C-27F12C1B8114}"/>
              </c:ext>
            </c:extLst>
          </c:dPt>
          <c:dPt>
            <c:idx val="2"/>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5-9F51-493D-904C-27F12C1B8114}"/>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9F51-493D-904C-27F12C1B8114}"/>
              </c:ext>
            </c:extLst>
          </c:dPt>
          <c:dPt>
            <c:idx val="4"/>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9-9F51-493D-904C-27F12C1B8114}"/>
              </c:ext>
            </c:extLst>
          </c:dPt>
          <c:dPt>
            <c:idx val="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B-9F51-493D-904C-27F12C1B8114}"/>
              </c:ext>
            </c:extLst>
          </c:dPt>
          <c:dPt>
            <c:idx val="6"/>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D-9F51-493D-904C-27F12C1B8114}"/>
              </c:ext>
            </c:extLst>
          </c:dPt>
          <c:dPt>
            <c:idx val="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F-9F51-493D-904C-27F12C1B8114}"/>
              </c:ext>
            </c:extLst>
          </c:dPt>
          <c:dPt>
            <c:idx val="8"/>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1-9F51-493D-904C-27F12C1B8114}"/>
              </c:ext>
            </c:extLst>
          </c:dPt>
          <c:dPt>
            <c:idx val="9"/>
            <c:bubble3D val="0"/>
            <c:spPr>
              <a:noFill/>
              <a:ln w="19050">
                <a:solidFill>
                  <a:schemeClr val="lt1"/>
                </a:solidFill>
              </a:ln>
              <a:effectLst/>
            </c:spPr>
            <c:extLst>
              <c:ext xmlns:c16="http://schemas.microsoft.com/office/drawing/2014/chart" uri="{C3380CC4-5D6E-409C-BE32-E72D297353CC}">
                <c16:uniqueId val="{00000013-9F51-493D-904C-27F12C1B8114}"/>
              </c:ext>
            </c:extLst>
          </c:dPt>
          <c:dLbls>
            <c:dLbl>
              <c:idx val="0"/>
              <c:tx>
                <c:rich>
                  <a:bodyPr/>
                  <a:lstStyle/>
                  <a:p>
                    <a:fld id="{4F6215A1-D9A5-4D0C-8F30-797499787063}"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9F51-493D-904C-27F12C1B8114}"/>
                </c:ext>
              </c:extLst>
            </c:dLbl>
            <c:dLbl>
              <c:idx val="1"/>
              <c:tx>
                <c:rich>
                  <a:bodyPr/>
                  <a:lstStyle/>
                  <a:p>
                    <a:fld id="{EF5F5800-4B49-4F86-9E0A-CB04BE4A0833}"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F51-493D-904C-27F12C1B8114}"/>
                </c:ext>
              </c:extLst>
            </c:dLbl>
            <c:dLbl>
              <c:idx val="2"/>
              <c:tx>
                <c:rich>
                  <a:bodyPr/>
                  <a:lstStyle/>
                  <a:p>
                    <a:fld id="{072D8C69-CD91-4412-9539-59ED51361FCD}"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F51-493D-904C-27F12C1B8114}"/>
                </c:ext>
              </c:extLst>
            </c:dLbl>
            <c:dLbl>
              <c:idx val="3"/>
              <c:tx>
                <c:rich>
                  <a:bodyPr/>
                  <a:lstStyle/>
                  <a:p>
                    <a:fld id="{7D747269-A452-4BD0-83D3-72B539947975}"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F51-493D-904C-27F12C1B8114}"/>
                </c:ext>
              </c:extLst>
            </c:dLbl>
            <c:dLbl>
              <c:idx val="4"/>
              <c:tx>
                <c:rich>
                  <a:bodyPr/>
                  <a:lstStyle/>
                  <a:p>
                    <a:fld id="{C77538F2-F85D-4851-BFEC-5F252509E2EC}"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F51-493D-904C-27F12C1B8114}"/>
                </c:ext>
              </c:extLst>
            </c:dLbl>
            <c:dLbl>
              <c:idx val="5"/>
              <c:tx>
                <c:rich>
                  <a:bodyPr/>
                  <a:lstStyle/>
                  <a:p>
                    <a:fld id="{C717F2E0-B013-4811-963D-C5DB93D01848}"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F51-493D-904C-27F12C1B8114}"/>
                </c:ext>
              </c:extLst>
            </c:dLbl>
            <c:dLbl>
              <c:idx val="6"/>
              <c:tx>
                <c:rich>
                  <a:bodyPr/>
                  <a:lstStyle/>
                  <a:p>
                    <a:fld id="{88A754D2-EDC5-4672-AADA-78A7D4A224FA}"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F51-493D-904C-27F12C1B8114}"/>
                </c:ext>
              </c:extLst>
            </c:dLbl>
            <c:dLbl>
              <c:idx val="7"/>
              <c:tx>
                <c:rich>
                  <a:bodyPr/>
                  <a:lstStyle/>
                  <a:p>
                    <a:fld id="{8F5B56CE-1C51-4BC1-A0B4-34714A3C6896}"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9F51-493D-904C-27F12C1B8114}"/>
                </c:ext>
              </c:extLst>
            </c:dLbl>
            <c:dLbl>
              <c:idx val="8"/>
              <c:tx>
                <c:rich>
                  <a:bodyPr/>
                  <a:lstStyle/>
                  <a:p>
                    <a:fld id="{ACEF828C-74AF-4D5A-A86C-A147E44067E1}"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9F51-493D-904C-27F12C1B8114}"/>
                </c:ext>
              </c:extLst>
            </c:dLbl>
            <c:dLbl>
              <c:idx val="9"/>
              <c:tx>
                <c:rich>
                  <a:bodyPr/>
                  <a:lstStyle/>
                  <a:p>
                    <a:fld id="{84B354DF-ED64-40AB-BED3-E6777027AD67}"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9F51-493D-904C-27F12C1B811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val>
            <c:numRef>
              <c:f>'PANEL DE CONTROL'!$F$416:$F$425</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5="http://schemas.microsoft.com/office/drawing/2012/chart" uri="{02D57815-91ED-43cb-92C2-25804820EDAC}">
              <c15:datalabelsRange>
                <c15:f>'PANEL DE CONTROL'!$E$416:$E$425</c15:f>
                <c15:dlblRangeCache>
                  <c:ptCount val="10"/>
                  <c:pt idx="0">
                    <c:v>10%</c:v>
                  </c:pt>
                  <c:pt idx="1">
                    <c:v>20%</c:v>
                  </c:pt>
                  <c:pt idx="2">
                    <c:v>30%</c:v>
                  </c:pt>
                  <c:pt idx="3">
                    <c:v>40%</c:v>
                  </c:pt>
                  <c:pt idx="4">
                    <c:v>50%</c:v>
                  </c:pt>
                  <c:pt idx="5">
                    <c:v>60%</c:v>
                  </c:pt>
                  <c:pt idx="6">
                    <c:v>70%</c:v>
                  </c:pt>
                  <c:pt idx="7">
                    <c:v>80%</c:v>
                  </c:pt>
                  <c:pt idx="8">
                    <c:v>90%</c:v>
                  </c:pt>
                  <c:pt idx="9">
                    <c:v>100%</c:v>
                  </c:pt>
                </c15:dlblRangeCache>
              </c15:datalabelsRange>
            </c:ext>
            <c:ext xmlns:c16="http://schemas.microsoft.com/office/drawing/2014/chart" uri="{C3380CC4-5D6E-409C-BE32-E72D297353CC}">
              <c16:uniqueId val="{00000014-9F51-493D-904C-27F12C1B8114}"/>
            </c:ext>
          </c:extLst>
        </c:ser>
        <c:dLbls>
          <c:showLegendKey val="0"/>
          <c:showVal val="1"/>
          <c:showCatName val="0"/>
          <c:showSerName val="0"/>
          <c:showPercent val="0"/>
          <c:showBubbleSize val="0"/>
          <c:showLeaderLines val="1"/>
        </c:dLbls>
        <c:firstSliceAng val="270"/>
        <c:holeSize val="70"/>
      </c:doughnutChart>
      <c:scatterChart>
        <c:scatterStyle val="smoothMarker"/>
        <c:varyColors val="0"/>
        <c:ser>
          <c:idx val="1"/>
          <c:order val="1"/>
          <c:tx>
            <c:v>pUNTERO</c:v>
          </c:tx>
          <c:spPr>
            <a:ln w="28575" cap="rnd">
              <a:solidFill>
                <a:schemeClr val="accent2"/>
              </a:solidFill>
              <a:round/>
            </a:ln>
            <a:effectLst/>
          </c:spPr>
          <c:marker>
            <c:symbol val="circle"/>
            <c:size val="5"/>
            <c:spPr>
              <a:noFill/>
              <a:ln w="9525">
                <a:noFill/>
              </a:ln>
              <a:effectLst/>
            </c:spPr>
          </c:marker>
          <c:dPt>
            <c:idx val="1"/>
            <c:marker>
              <c:symbol val="circle"/>
              <c:size val="5"/>
              <c:spPr>
                <a:noFill/>
                <a:ln w="9525">
                  <a:noFill/>
                </a:ln>
                <a:effectLst/>
              </c:spPr>
            </c:marker>
            <c:bubble3D val="0"/>
            <c:spPr>
              <a:ln w="31750" cap="rnd">
                <a:solidFill>
                  <a:schemeClr val="tx1"/>
                </a:solidFill>
                <a:round/>
                <a:headEnd type="oval" w="lg" len="lg"/>
                <a:tailEnd type="stealth"/>
              </a:ln>
              <a:effectLst/>
            </c:spPr>
            <c:extLst>
              <c:ext xmlns:c16="http://schemas.microsoft.com/office/drawing/2014/chart" uri="{C3380CC4-5D6E-409C-BE32-E72D297353CC}">
                <c16:uniqueId val="{00000014-7BF8-4456-8840-F33A7D526136}"/>
              </c:ext>
            </c:extLst>
          </c:dPt>
          <c:dLbls>
            <c:delete val="1"/>
          </c:dLbls>
          <c:xVal>
            <c:numRef>
              <c:f>'PANEL DE CONTROL'!$C$422:$C$423</c:f>
              <c:numCache>
                <c:formatCode>General</c:formatCode>
                <c:ptCount val="2"/>
                <c:pt idx="0">
                  <c:v>0</c:v>
                </c:pt>
                <c:pt idx="1">
                  <c:v>-0.2040808970800741</c:v>
                </c:pt>
              </c:numCache>
            </c:numRef>
          </c:xVal>
          <c:yVal>
            <c:numRef>
              <c:f>'PANEL DE CONTROL'!$D$422:$D$423</c:f>
              <c:numCache>
                <c:formatCode>General</c:formatCode>
                <c:ptCount val="2"/>
                <c:pt idx="0">
                  <c:v>0</c:v>
                </c:pt>
                <c:pt idx="1">
                  <c:v>0.97895402723876268</c:v>
                </c:pt>
              </c:numCache>
            </c:numRef>
          </c:yVal>
          <c:smooth val="1"/>
          <c:extLst>
            <c:ext xmlns:c16="http://schemas.microsoft.com/office/drawing/2014/chart" uri="{C3380CC4-5D6E-409C-BE32-E72D297353CC}">
              <c16:uniqueId val="{00000015-9F51-493D-904C-27F12C1B8114}"/>
            </c:ext>
          </c:extLst>
        </c:ser>
        <c:dLbls>
          <c:showLegendKey val="0"/>
          <c:showVal val="1"/>
          <c:showCatName val="0"/>
          <c:showSerName val="0"/>
          <c:showPercent val="0"/>
          <c:showBubbleSize val="0"/>
        </c:dLbls>
        <c:axId val="-1753821136"/>
        <c:axId val="-1753822224"/>
      </c:scatterChart>
      <c:valAx>
        <c:axId val="-1753822224"/>
        <c:scaling>
          <c:orientation val="minMax"/>
          <c:max val="1"/>
          <c:min val="-1"/>
        </c:scaling>
        <c:delete val="1"/>
        <c:axPos val="l"/>
        <c:numFmt formatCode="General" sourceLinked="1"/>
        <c:majorTickMark val="out"/>
        <c:minorTickMark val="none"/>
        <c:tickLblPos val="nextTo"/>
        <c:crossAx val="-1753821136"/>
        <c:crosses val="autoZero"/>
        <c:crossBetween val="midCat"/>
      </c:valAx>
      <c:valAx>
        <c:axId val="-1753821136"/>
        <c:scaling>
          <c:orientation val="minMax"/>
          <c:max val="1"/>
          <c:min val="-1"/>
        </c:scaling>
        <c:delete val="1"/>
        <c:axPos val="b"/>
        <c:numFmt formatCode="General" sourceLinked="1"/>
        <c:majorTickMark val="out"/>
        <c:minorTickMark val="none"/>
        <c:tickLblPos val="nextTo"/>
        <c:crossAx val="-1753822224"/>
        <c:crosses val="autoZero"/>
        <c:crossBetween val="midCat"/>
      </c:valAx>
      <c:spPr>
        <a:noFill/>
        <a:ln>
          <a:noFill/>
        </a:ln>
        <a:effectLst>
          <a:outerShdw blurRad="50800" dist="50800" dir="5400000" sx="1000" sy="1000" algn="ctr" rotWithShape="0">
            <a:srgbClr val="000000">
              <a:alpha val="43137"/>
            </a:srgbClr>
          </a:outerShdw>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https://www.greatitalianfoodtrade.it/es/noticias-sobre-alimentos/calidad-de-los-alimentos-certificaciones" TargetMode="External"/><Relationship Id="rId3" Type="http://schemas.openxmlformats.org/officeDocument/2006/relationships/chart" Target="../charts/chart1.xml"/><Relationship Id="rId7" Type="http://schemas.microsoft.com/office/2007/relationships/hdphoto" Target="../media/hdphoto1.wdp"/><Relationship Id="rId2" Type="http://schemas.openxmlformats.org/officeDocument/2006/relationships/hyperlink" Target="https://commons.wikimedia.org/wiki/File:Check-verde.png" TargetMode="External"/><Relationship Id="rId1" Type="http://schemas.openxmlformats.org/officeDocument/2006/relationships/image" Target="../media/image1.png"/><Relationship Id="rId6" Type="http://schemas.openxmlformats.org/officeDocument/2006/relationships/image" Target="../media/image2.png"/><Relationship Id="rId5" Type="http://schemas.openxmlformats.org/officeDocument/2006/relationships/chart" Target="../charts/chart3.xml"/><Relationship Id="rId10" Type="http://schemas.openxmlformats.org/officeDocument/2006/relationships/image" Target="../media/image4.png"/><Relationship Id="rId4" Type="http://schemas.openxmlformats.org/officeDocument/2006/relationships/chart" Target="../charts/chart2.xml"/><Relationship Id="rId9"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7</xdr:col>
      <xdr:colOff>231141</xdr:colOff>
      <xdr:row>6</xdr:row>
      <xdr:rowOff>84666</xdr:rowOff>
    </xdr:from>
    <xdr:to>
      <xdr:col>7</xdr:col>
      <xdr:colOff>495742</xdr:colOff>
      <xdr:row>6</xdr:row>
      <xdr:rowOff>308187</xdr:rowOff>
    </xdr:to>
    <xdr:pic>
      <xdr:nvPicPr>
        <xdr:cNvPr id="15" name="Imagen 14">
          <a:extLst>
            <a:ext uri="{FF2B5EF4-FFF2-40B4-BE49-F238E27FC236}">
              <a16:creationId xmlns:a16="http://schemas.microsoft.com/office/drawing/2014/main" id="{CAC39A8B-79D4-4F88-99FF-B0EC0FCD89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10001674" y="1083733"/>
          <a:ext cx="264601" cy="223521"/>
        </a:xfrm>
        <a:prstGeom prst="rect">
          <a:avLst/>
        </a:prstGeom>
      </xdr:spPr>
    </xdr:pic>
    <xdr:clientData/>
  </xdr:twoCellAnchor>
  <xdr:twoCellAnchor editAs="oneCell">
    <xdr:from>
      <xdr:col>1</xdr:col>
      <xdr:colOff>1331</xdr:colOff>
      <xdr:row>173</xdr:row>
      <xdr:rowOff>133367</xdr:rowOff>
    </xdr:from>
    <xdr:to>
      <xdr:col>6</xdr:col>
      <xdr:colOff>1827</xdr:colOff>
      <xdr:row>192</xdr:row>
      <xdr:rowOff>13533</xdr:rowOff>
    </xdr:to>
    <xdr:graphicFrame macro="">
      <xdr:nvGraphicFramePr>
        <xdr:cNvPr id="9" name="Gráfico 8">
          <a:extLst>
            <a:ext uri="{FF2B5EF4-FFF2-40B4-BE49-F238E27FC236}">
              <a16:creationId xmlns:a16="http://schemas.microsoft.com/office/drawing/2014/main" id="{EF338875-FDBF-4A46-BD5C-A600D431AAF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13340</xdr:colOff>
      <xdr:row>173</xdr:row>
      <xdr:rowOff>136192</xdr:rowOff>
    </xdr:from>
    <xdr:to>
      <xdr:col>12</xdr:col>
      <xdr:colOff>924983</xdr:colOff>
      <xdr:row>192</xdr:row>
      <xdr:rowOff>12119</xdr:rowOff>
    </xdr:to>
    <xdr:graphicFrame macro="">
      <xdr:nvGraphicFramePr>
        <xdr:cNvPr id="18" name="Gráfico 17">
          <a:extLst>
            <a:ext uri="{FF2B5EF4-FFF2-40B4-BE49-F238E27FC236}">
              <a16:creationId xmlns:a16="http://schemas.microsoft.com/office/drawing/2014/main" id="{BBB76077-56C9-4B2A-891F-3082E5FF809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6140</xdr:colOff>
      <xdr:row>414</xdr:row>
      <xdr:rowOff>3462</xdr:rowOff>
    </xdr:from>
    <xdr:to>
      <xdr:col>6</xdr:col>
      <xdr:colOff>21591</xdr:colOff>
      <xdr:row>431</xdr:row>
      <xdr:rowOff>169333</xdr:rowOff>
    </xdr:to>
    <xdr:graphicFrame macro="">
      <xdr:nvGraphicFramePr>
        <xdr:cNvPr id="13" name="Gráfico 12">
          <a:extLst>
            <a:ext uri="{FF2B5EF4-FFF2-40B4-BE49-F238E27FC236}">
              <a16:creationId xmlns:a16="http://schemas.microsoft.com/office/drawing/2014/main" id="{A997CC8C-A14A-4128-8C0A-99E95D70285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321734</xdr:colOff>
      <xdr:row>6</xdr:row>
      <xdr:rowOff>8466</xdr:rowOff>
    </xdr:from>
    <xdr:to>
      <xdr:col>12</xdr:col>
      <xdr:colOff>794175</xdr:colOff>
      <xdr:row>6</xdr:row>
      <xdr:rowOff>378893</xdr:rowOff>
    </xdr:to>
    <xdr:pic>
      <xdr:nvPicPr>
        <xdr:cNvPr id="10" name="Imagen 9">
          <a:extLst>
            <a:ext uri="{FF2B5EF4-FFF2-40B4-BE49-F238E27FC236}">
              <a16:creationId xmlns:a16="http://schemas.microsoft.com/office/drawing/2014/main" id="{BA9CC33B-D7E5-448C-9E53-3D01AA4592C7}"/>
            </a:ext>
          </a:extLst>
        </xdr:cNvPr>
        <xdr:cNvPicPr>
          <a:picLocks noChangeAspect="1"/>
        </xdr:cNvPicPr>
      </xdr:nvPicPr>
      <xdr:blipFill>
        <a:blip xmlns:r="http://schemas.openxmlformats.org/officeDocument/2006/relationships" r:embed="rId6" cstate="print">
          <a:extLst>
            <a:ext uri="{BEBA8EAE-BF5A-486C-A8C5-ECC9F3942E4B}">
              <a14:imgProps xmlns:a14="http://schemas.microsoft.com/office/drawing/2010/main">
                <a14:imgLayer r:embed="rId7">
                  <a14:imgEffect>
                    <a14:backgroundRemoval t="8411" b="90343" l="9626" r="93583">
                      <a14:foregroundMark x1="11230" y1="56075" x2="11230" y2="56075"/>
                      <a14:foregroundMark x1="25668" y1="54829" x2="25668" y2="54829"/>
                      <a14:foregroundMark x1="30214" y1="50779" x2="30214" y2="50779"/>
                      <a14:foregroundMark x1="41444" y1="48598" x2="41444" y2="48598"/>
                      <a14:foregroundMark x1="52674" y1="47664" x2="52674" y2="47664"/>
                      <a14:foregroundMark x1="63904" y1="41433" x2="63904" y2="41433"/>
                      <a14:foregroundMark x1="74866" y1="36449" x2="74866" y2="36449"/>
                      <a14:foregroundMark x1="84225" y1="32087" x2="84225" y2="32087"/>
                      <a14:foregroundMark x1="91711" y1="45171" x2="91711" y2="45171"/>
                      <a14:foregroundMark x1="93850" y1="43302" x2="93850" y2="43302"/>
                      <a14:foregroundMark x1="60160" y1="47664" x2="60160" y2="47664"/>
                      <a14:foregroundMark x1="27005" y1="33645" x2="27005" y2="33645"/>
                      <a14:foregroundMark x1="33957" y1="27414" x2="33957" y2="27414"/>
                      <a14:foregroundMark x1="39572" y1="21184" x2="39572" y2="21184"/>
                      <a14:foregroundMark x1="44920" y1="20561" x2="44920" y2="20561"/>
                      <a14:foregroundMark x1="51337" y1="19315" x2="51337" y2="19315"/>
                      <a14:foregroundMark x1="58824" y1="16511" x2="58824" y2="16511"/>
                      <a14:foregroundMark x1="66043" y1="23676" x2="66043" y2="23676"/>
                      <a14:foregroundMark x1="38235" y1="77570" x2="38235" y2="77570"/>
                      <a14:foregroundMark x1="46257" y1="82555" x2="46257" y2="82555"/>
                      <a14:foregroundMark x1="56150" y1="79751" x2="56150" y2="79751"/>
                      <a14:foregroundMark x1="62567" y1="78816" x2="62567" y2="78816"/>
                      <a14:foregroundMark x1="71658" y1="68224" x2="71658" y2="68224"/>
                      <a14:foregroundMark x1="73797" y1="65421" x2="73797" y2="65421"/>
                      <a14:foregroundMark x1="32086" y1="79439" x2="32086" y2="79439"/>
                      <a14:foregroundMark x1="31016" y1="14642" x2="31016" y2="14642"/>
                      <a14:foregroundMark x1="63636" y1="12461" x2="63636" y2="12461"/>
                      <a14:foregroundMark x1="84492" y1="54206" x2="84492" y2="54206"/>
                      <a14:foregroundMark x1="66578" y1="85670" x2="66578" y2="85670"/>
                      <a14:foregroundMark x1="44385" y1="74143" x2="44385" y2="74143"/>
                      <a14:foregroundMark x1="28342" y1="82555" x2="28342" y2="82555"/>
                      <a14:foregroundMark x1="49733" y1="24922" x2="49733" y2="24922"/>
                      <a14:foregroundMark x1="15508" y1="37072" x2="15508" y2="37072"/>
                      <a14:foregroundMark x1="50000" y1="75078" x2="50000" y2="75078"/>
                      <a14:foregroundMark x1="39840" y1="72274" x2="39840" y2="72274"/>
                      <a14:foregroundMark x1="41444" y1="89720" x2="41444" y2="89720"/>
                      <a14:foregroundMark x1="35027" y1="87227" x2="35027" y2="87227"/>
                      <a14:foregroundMark x1="14439" y1="44860" x2="14439" y2="44860"/>
                      <a14:foregroundMark x1="20856" y1="72586" x2="20856" y2="72586"/>
                      <a14:foregroundMark x1="25401" y1="78505" x2="25401" y2="78505"/>
                      <a14:foregroundMark x1="43850" y1="90031" x2="43850" y2="90031"/>
                      <a14:foregroundMark x1="69786" y1="15888" x2="69786" y2="15888"/>
                      <a14:foregroundMark x1="79679" y1="28972" x2="79679" y2="28972"/>
                      <a14:foregroundMark x1="29679" y1="40810" x2="29679" y2="40810"/>
                      <a14:foregroundMark x1="45989" y1="90343" x2="45989" y2="90343"/>
                      <a14:foregroundMark x1="47594" y1="90654" x2="51070" y2="90031"/>
                      <a14:foregroundMark x1="51337" y1="8411" x2="51337" y2="8411"/>
                      <a14:foregroundMark x1="48824" y1="14394" x2="48824" y2="14394"/>
                      <a14:foregroundMark x1="82941" y1="63636" x2="82941" y2="63636"/>
                      <a14:foregroundMark x1="84706" y1="53788" x2="84706" y2="53788"/>
                      <a14:foregroundMark x1="84118" y1="58333" x2="84118" y2="58333"/>
                      <a14:foregroundMark x1="74706" y1="79545" x2="74706" y2="79545"/>
                      <a14:foregroundMark x1="71765" y1="82576" x2="71765" y2="82576"/>
                      <a14:foregroundMark x1="79412" y1="71212" x2="79412" y2="71212"/>
                      <a14:foregroundMark x1="81176" y1="68939" x2="81176" y2="68939"/>
                      <a14:foregroundMark x1="78235" y1="75758" x2="78235" y2="75758"/>
                      <a14:foregroundMark x1="77059" y1="64394" x2="77059" y2="64394"/>
                      <a14:foregroundMark x1="74118" y1="63636" x2="74118" y2="63636"/>
                      <a14:foregroundMark x1="30588" y1="73485" x2="30588" y2="73485"/>
                      <a14:foregroundMark x1="35294" y1="19697" x2="35294" y2="19697"/>
                      <a14:foregroundMark x1="36471" y1="12121" x2="36471" y2="12121"/>
                      <a14:foregroundMark x1="18824" y1="29545" x2="18824" y2="29545"/>
                      <a14:foregroundMark x1="41765" y1="27273" x2="41765" y2="27273"/>
                      <a14:backgroundMark x1="25401" y1="68847" x2="25401" y2="68847"/>
                      <a14:backgroundMark x1="27540" y1="70405" x2="27540" y2="70405"/>
                      <a14:backgroundMark x1="62299" y1="21495" x2="62299" y2="21495"/>
                      <a14:backgroundMark x1="19786" y1="42679" x2="19786" y2="42679"/>
                      <a14:backgroundMark x1="76738" y1="70405" x2="76738" y2="70405"/>
                      <a14:backgroundMark x1="16845" y1="45794" x2="16845" y2="45794"/>
                      <a14:backgroundMark x1="33422" y1="83801" x2="33422" y2="83801"/>
                      <a14:backgroundMark x1="37433" y1="74766" x2="37433" y2="74766"/>
                      <a14:backgroundMark x1="39305" y1="15888" x2="39305" y2="15888"/>
                      <a14:backgroundMark x1="66310" y1="70093" x2="66310" y2="70093"/>
                      <a14:backgroundMark x1="50267" y1="77259" x2="50267" y2="77259"/>
                      <a14:backgroundMark x1="60963" y1="83801" x2="60963" y2="83801"/>
                      <a14:backgroundMark x1="56952" y1="47040" x2="56952" y2="47040"/>
                      <a14:backgroundMark x1="89840" y1="37695" x2="89840" y2="37695"/>
                      <a14:backgroundMark x1="40909" y1="87227" x2="40909" y2="87227"/>
                      <a14:backgroundMark x1="54813" y1="86293" x2="54813" y2="86293"/>
                      <a14:backgroundMark x1="48930" y1="88785" x2="48930" y2="88785"/>
                      <a14:backgroundMark x1="39840" y1="80997" x2="39840" y2="80997"/>
                      <a14:backgroundMark x1="71123" y1="70405" x2="71123" y2="70405"/>
                      <a14:backgroundMark x1="50802" y1="89408" x2="50802" y2="89408"/>
                      <a14:backgroundMark x1="50000" y1="89720" x2="50000" y2="89720"/>
                      <a14:backgroundMark x1="23797" y1="35826" x2="23797" y2="35826"/>
                      <a14:backgroundMark x1="22193" y1="54517" x2="22193" y2="54517"/>
                      <a14:backgroundMark x1="33155" y1="50467" x2="33155" y2="50467"/>
                      <a14:backgroundMark x1="44118" y1="47352" x2="44118" y2="47352"/>
                      <a14:backgroundMark x1="10963" y1="62305" x2="10963" y2="62305"/>
                      <a14:backgroundMark x1="10963" y1="60436" x2="10963" y2="60436"/>
                      <a14:backgroundMark x1="64171" y1="76324" x2="64171" y2="76324"/>
                      <a14:backgroundMark x1="37166" y1="20249" x2="37166" y2="20249"/>
                      <a14:backgroundMark x1="48235" y1="14394" x2="48235" y2="14394"/>
                      <a14:backgroundMark x1="54706" y1="12879" x2="54706" y2="12879"/>
                      <a14:backgroundMark x1="41765" y1="24242" x2="41765" y2="24242"/>
                      <a14:backgroundMark x1="81765" y1="37121" x2="81765" y2="37121"/>
                      <a14:backgroundMark x1="47059" y1="89394" x2="47059" y2="89394"/>
                      <a14:backgroundMark x1="72941" y1="65909" x2="72941" y2="65909"/>
                      <a14:backgroundMark x1="49412" y1="15152" x2="49412" y2="15152"/>
                      <a14:backgroundMark x1="25882" y1="77273" x2="25882" y2="77273"/>
                      <a14:backgroundMark x1="21765" y1="71970" x2="21765" y2="71970"/>
                      <a14:backgroundMark x1="44706" y1="89394" x2="44706" y2="89394"/>
                      <a14:backgroundMark x1="40000" y1="73485" x2="40000" y2="73485"/>
                      <a14:backgroundMark x1="84118" y1="53788" x2="84118" y2="53788"/>
                      <a14:backgroundMark x1="81176" y1="65909" x2="81176" y2="65909"/>
                      <a14:backgroundMark x1="74118" y1="65909" x2="74118" y2="65909"/>
                      <a14:backgroundMark x1="31765" y1="19697" x2="31765" y2="19697"/>
                    </a14:backgroundRemoval>
                  </a14:imgEffect>
                </a14:imgLayer>
              </a14:imgProps>
            </a:ext>
            <a:ext uri="{28A0092B-C50C-407E-A947-70E740481C1C}">
              <a14:useLocalDpi xmlns:a14="http://schemas.microsoft.com/office/drawing/2010/main" val="0"/>
            </a:ext>
            <a:ext uri="{837473B0-CC2E-450A-ABE3-18F120FF3D39}">
              <a1611:picAttrSrcUrl xmlns:a1611="http://schemas.microsoft.com/office/drawing/2016/11/main" r:id="rId8"/>
            </a:ext>
          </a:extLst>
        </a:blip>
        <a:stretch>
          <a:fillRect/>
        </a:stretch>
      </xdr:blipFill>
      <xdr:spPr>
        <a:xfrm>
          <a:off x="14410267" y="1007533"/>
          <a:ext cx="472441" cy="370427"/>
        </a:xfrm>
        <a:prstGeom prst="rect">
          <a:avLst/>
        </a:prstGeom>
      </xdr:spPr>
    </xdr:pic>
    <xdr:clientData/>
  </xdr:twoCellAnchor>
  <xdr:twoCellAnchor>
    <xdr:from>
      <xdr:col>1</xdr:col>
      <xdr:colOff>154781</xdr:colOff>
      <xdr:row>0</xdr:row>
      <xdr:rowOff>71437</xdr:rowOff>
    </xdr:from>
    <xdr:to>
      <xdr:col>3</xdr:col>
      <xdr:colOff>63848</xdr:colOff>
      <xdr:row>2</xdr:row>
      <xdr:rowOff>154780</xdr:rowOff>
    </xdr:to>
    <xdr:grpSp>
      <xdr:nvGrpSpPr>
        <xdr:cNvPr id="4" name="Grupo 3">
          <a:extLst>
            <a:ext uri="{FF2B5EF4-FFF2-40B4-BE49-F238E27FC236}">
              <a16:creationId xmlns:a16="http://schemas.microsoft.com/office/drawing/2014/main" id="{BF3C7315-B536-16E8-5AC2-7B48634D6555}"/>
            </a:ext>
          </a:extLst>
        </xdr:cNvPr>
        <xdr:cNvGrpSpPr/>
      </xdr:nvGrpSpPr>
      <xdr:grpSpPr>
        <a:xfrm>
          <a:off x="221456" y="71437"/>
          <a:ext cx="2995167" cy="826293"/>
          <a:chOff x="226219" y="71437"/>
          <a:chExt cx="2992785" cy="821531"/>
        </a:xfrm>
      </xdr:grpSpPr>
      <xdr:pic>
        <xdr:nvPicPr>
          <xdr:cNvPr id="2" name="Imagen 1">
            <a:extLst>
              <a:ext uri="{FF2B5EF4-FFF2-40B4-BE49-F238E27FC236}">
                <a16:creationId xmlns:a16="http://schemas.microsoft.com/office/drawing/2014/main" id="{7FFEFD97-2A83-4061-8BB9-130F80503FA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866901" y="71437"/>
            <a:ext cx="1352103" cy="821531"/>
          </a:xfrm>
          <a:prstGeom prst="rect">
            <a:avLst/>
          </a:prstGeom>
        </xdr:spPr>
      </xdr:pic>
      <xdr:pic>
        <xdr:nvPicPr>
          <xdr:cNvPr id="3" name="Imagen 2">
            <a:extLst>
              <a:ext uri="{FF2B5EF4-FFF2-40B4-BE49-F238E27FC236}">
                <a16:creationId xmlns:a16="http://schemas.microsoft.com/office/drawing/2014/main" id="{294B768F-C316-483F-8180-635940F27F38}"/>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26219" y="142875"/>
            <a:ext cx="1619249" cy="641775"/>
          </a:xfrm>
          <a:prstGeom prst="rect">
            <a:avLst/>
          </a:prstGeom>
        </xdr:spPr>
      </xdr:pic>
    </xdr:grpSp>
    <xdr:clientData/>
  </xdr:twoCellAnchor>
</xdr:wsDr>
</file>

<file path=xl/drawings/drawing2.xml><?xml version="1.0" encoding="utf-8"?>
<c:userShapes xmlns:c="http://schemas.openxmlformats.org/drawingml/2006/chart">
  <cdr:relSizeAnchor xmlns:cdr="http://schemas.openxmlformats.org/drawingml/2006/chartDrawing">
    <cdr:from>
      <cdr:x>0.12845</cdr:x>
      <cdr:y>0.33728</cdr:y>
    </cdr:from>
    <cdr:to>
      <cdr:x>0.23624</cdr:x>
      <cdr:y>0.41983</cdr:y>
    </cdr:to>
    <cdr:sp macro="" textlink="">
      <cdr:nvSpPr>
        <cdr:cNvPr id="5" name="CuadroTexto 1">
          <a:extLst xmlns:a="http://schemas.openxmlformats.org/drawingml/2006/main">
            <a:ext uri="{FF2B5EF4-FFF2-40B4-BE49-F238E27FC236}">
              <a16:creationId xmlns:a16="http://schemas.microsoft.com/office/drawing/2014/main" id="{F178A027-FADC-46CB-922A-BE28DA866E16}"/>
            </a:ext>
          </a:extLst>
        </cdr:cNvPr>
        <cdr:cNvSpPr txBox="1"/>
      </cdr:nvSpPr>
      <cdr:spPr>
        <a:xfrm xmlns:a="http://schemas.openxmlformats.org/drawingml/2006/main">
          <a:off x="584203" y="1303380"/>
          <a:ext cx="490235" cy="3190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t>BAJO</a:t>
          </a:r>
        </a:p>
      </cdr:txBody>
    </cdr:sp>
  </cdr:relSizeAnchor>
  <cdr:relSizeAnchor xmlns:cdr="http://schemas.openxmlformats.org/drawingml/2006/chartDrawing">
    <cdr:from>
      <cdr:x>0.46019</cdr:x>
      <cdr:y>0.11633</cdr:y>
    </cdr:from>
    <cdr:to>
      <cdr:x>0.59311</cdr:x>
      <cdr:y>0.19815</cdr:y>
    </cdr:to>
    <cdr:sp macro="" textlink="">
      <cdr:nvSpPr>
        <cdr:cNvPr id="6" name="CuadroTexto 1">
          <a:extLst xmlns:a="http://schemas.openxmlformats.org/drawingml/2006/main">
            <a:ext uri="{FF2B5EF4-FFF2-40B4-BE49-F238E27FC236}">
              <a16:creationId xmlns:a16="http://schemas.microsoft.com/office/drawing/2014/main" id="{F178A027-FADC-46CB-922A-BE28DA866E16}"/>
            </a:ext>
          </a:extLst>
        </cdr:cNvPr>
        <cdr:cNvSpPr txBox="1"/>
      </cdr:nvSpPr>
      <cdr:spPr>
        <a:xfrm xmlns:a="http://schemas.openxmlformats.org/drawingml/2006/main">
          <a:off x="2092951" y="449537"/>
          <a:ext cx="604527" cy="3161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t>MEDIO</a:t>
          </a:r>
        </a:p>
      </cdr:txBody>
    </cdr:sp>
  </cdr:relSizeAnchor>
  <cdr:relSizeAnchor xmlns:cdr="http://schemas.openxmlformats.org/drawingml/2006/chartDrawing">
    <cdr:from>
      <cdr:x>0.82543</cdr:x>
      <cdr:y>0.34183</cdr:y>
    </cdr:from>
    <cdr:to>
      <cdr:x>0.94812</cdr:x>
      <cdr:y>0.42365</cdr:y>
    </cdr:to>
    <cdr:sp macro="" textlink="">
      <cdr:nvSpPr>
        <cdr:cNvPr id="7" name="CuadroTexto 1">
          <a:extLst xmlns:a="http://schemas.openxmlformats.org/drawingml/2006/main">
            <a:ext uri="{FF2B5EF4-FFF2-40B4-BE49-F238E27FC236}">
              <a16:creationId xmlns:a16="http://schemas.microsoft.com/office/drawing/2014/main" id="{F178A027-FADC-46CB-922A-BE28DA866E16}"/>
            </a:ext>
          </a:extLst>
        </cdr:cNvPr>
        <cdr:cNvSpPr txBox="1"/>
      </cdr:nvSpPr>
      <cdr:spPr>
        <a:xfrm xmlns:a="http://schemas.openxmlformats.org/drawingml/2006/main">
          <a:off x="3754120" y="1320995"/>
          <a:ext cx="558000" cy="3161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t>ALTO</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190500</xdr:colOff>
      <xdr:row>0</xdr:row>
      <xdr:rowOff>71437</xdr:rowOff>
    </xdr:from>
    <xdr:to>
      <xdr:col>1</xdr:col>
      <xdr:colOff>3135660</xdr:colOff>
      <xdr:row>2</xdr:row>
      <xdr:rowOff>154780</xdr:rowOff>
    </xdr:to>
    <xdr:grpSp>
      <xdr:nvGrpSpPr>
        <xdr:cNvPr id="2" name="Grupo 1">
          <a:extLst>
            <a:ext uri="{FF2B5EF4-FFF2-40B4-BE49-F238E27FC236}">
              <a16:creationId xmlns:a16="http://schemas.microsoft.com/office/drawing/2014/main" id="{E03FBBC2-85D7-4624-1DE1-F84E1E5AFEFF}"/>
            </a:ext>
          </a:extLst>
        </xdr:cNvPr>
        <xdr:cNvGrpSpPr/>
      </xdr:nvGrpSpPr>
      <xdr:grpSpPr>
        <a:xfrm>
          <a:off x="276225" y="71437"/>
          <a:ext cx="2945160" cy="826293"/>
          <a:chOff x="273844" y="71437"/>
          <a:chExt cx="2945160" cy="821531"/>
        </a:xfrm>
      </xdr:grpSpPr>
      <xdr:pic>
        <xdr:nvPicPr>
          <xdr:cNvPr id="5" name="Imagen 4">
            <a:extLst>
              <a:ext uri="{FF2B5EF4-FFF2-40B4-BE49-F238E27FC236}">
                <a16:creationId xmlns:a16="http://schemas.microsoft.com/office/drawing/2014/main" id="{19980288-A3A5-4270-A29F-7159EB0318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6901" y="71437"/>
            <a:ext cx="1352103" cy="821531"/>
          </a:xfrm>
          <a:prstGeom prst="rect">
            <a:avLst/>
          </a:prstGeom>
        </xdr:spPr>
      </xdr:pic>
      <xdr:pic>
        <xdr:nvPicPr>
          <xdr:cNvPr id="6" name="Imagen 5">
            <a:extLst>
              <a:ext uri="{FF2B5EF4-FFF2-40B4-BE49-F238E27FC236}">
                <a16:creationId xmlns:a16="http://schemas.microsoft.com/office/drawing/2014/main" id="{29E524A1-21F1-4913-A00D-6EDA9AFF4F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3844" y="166688"/>
            <a:ext cx="1619249" cy="641775"/>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54429</xdr:colOff>
      <xdr:row>0</xdr:row>
      <xdr:rowOff>176893</xdr:rowOff>
    </xdr:from>
    <xdr:to>
      <xdr:col>1</xdr:col>
      <xdr:colOff>2999589</xdr:colOff>
      <xdr:row>2</xdr:row>
      <xdr:rowOff>263638</xdr:rowOff>
    </xdr:to>
    <xdr:grpSp>
      <xdr:nvGrpSpPr>
        <xdr:cNvPr id="2" name="Grupo 1">
          <a:extLst>
            <a:ext uri="{FF2B5EF4-FFF2-40B4-BE49-F238E27FC236}">
              <a16:creationId xmlns:a16="http://schemas.microsoft.com/office/drawing/2014/main" id="{614A4C5D-DB5B-7F77-0A7A-BCD09D5C271E}"/>
            </a:ext>
          </a:extLst>
        </xdr:cNvPr>
        <xdr:cNvGrpSpPr/>
      </xdr:nvGrpSpPr>
      <xdr:grpSpPr>
        <a:xfrm>
          <a:off x="149679" y="176893"/>
          <a:ext cx="2945160" cy="829695"/>
          <a:chOff x="149679" y="176893"/>
          <a:chExt cx="2945160" cy="821531"/>
        </a:xfrm>
      </xdr:grpSpPr>
      <xdr:pic>
        <xdr:nvPicPr>
          <xdr:cNvPr id="3" name="Imagen 2">
            <a:extLst>
              <a:ext uri="{FF2B5EF4-FFF2-40B4-BE49-F238E27FC236}">
                <a16:creationId xmlns:a16="http://schemas.microsoft.com/office/drawing/2014/main" id="{2522FB83-6D30-467D-A077-2B391099B1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2736" y="176893"/>
            <a:ext cx="1352103" cy="821531"/>
          </a:xfrm>
          <a:prstGeom prst="rect">
            <a:avLst/>
          </a:prstGeom>
        </xdr:spPr>
      </xdr:pic>
      <xdr:pic>
        <xdr:nvPicPr>
          <xdr:cNvPr id="4" name="Imagen 3">
            <a:extLst>
              <a:ext uri="{FF2B5EF4-FFF2-40B4-BE49-F238E27FC236}">
                <a16:creationId xmlns:a16="http://schemas.microsoft.com/office/drawing/2014/main" id="{A82C2BBD-6CAF-4A76-AC60-4C23F99913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9679" y="272144"/>
            <a:ext cx="1619249" cy="641775"/>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1154907</xdr:colOff>
      <xdr:row>0</xdr:row>
      <xdr:rowOff>0</xdr:rowOff>
    </xdr:from>
    <xdr:to>
      <xdr:col>2</xdr:col>
      <xdr:colOff>2507010</xdr:colOff>
      <xdr:row>3</xdr:row>
      <xdr:rowOff>21431</xdr:rowOff>
    </xdr:to>
    <xdr:pic>
      <xdr:nvPicPr>
        <xdr:cNvPr id="5" name="Imagen 4">
          <a:extLst>
            <a:ext uri="{FF2B5EF4-FFF2-40B4-BE49-F238E27FC236}">
              <a16:creationId xmlns:a16="http://schemas.microsoft.com/office/drawing/2014/main" id="{DAB06681-4CAF-4B84-B7BD-390466406F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4982" y="0"/>
          <a:ext cx="1352103" cy="821531"/>
        </a:xfrm>
        <a:prstGeom prst="rect">
          <a:avLst/>
        </a:prstGeom>
      </xdr:spPr>
    </xdr:pic>
    <xdr:clientData/>
  </xdr:twoCellAnchor>
  <xdr:twoCellAnchor editAs="oneCell">
    <xdr:from>
      <xdr:col>1</xdr:col>
      <xdr:colOff>66675</xdr:colOff>
      <xdr:row>0</xdr:row>
      <xdr:rowOff>95251</xdr:rowOff>
    </xdr:from>
    <xdr:to>
      <xdr:col>2</xdr:col>
      <xdr:colOff>1181099</xdr:colOff>
      <xdr:row>2</xdr:row>
      <xdr:rowOff>203626</xdr:rowOff>
    </xdr:to>
    <xdr:pic>
      <xdr:nvPicPr>
        <xdr:cNvPr id="6" name="Imagen 5">
          <a:extLst>
            <a:ext uri="{FF2B5EF4-FFF2-40B4-BE49-F238E27FC236}">
              <a16:creationId xmlns:a16="http://schemas.microsoft.com/office/drawing/2014/main" id="{8D8739BF-FF64-41AE-BAAA-C659A556B0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925" y="95251"/>
          <a:ext cx="1619249" cy="641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ego/Documents/UPRA/DOCS%20TECNICOS/OPCION7_MEJORAESTANDA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nel de Control"/>
      <sheetName val="Especificación Técnica"/>
      <sheetName val="Informe de Calidad"/>
      <sheetName val="Dominios E.T"/>
      <sheetName val="Dominios Calidad"/>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504"/>
  <sheetViews>
    <sheetView showGridLines="0" topLeftCell="A4" zoomScaleNormal="100" workbookViewId="0">
      <selection activeCell="D23" sqref="D23:F23"/>
    </sheetView>
  </sheetViews>
  <sheetFormatPr defaultColWidth="0" defaultRowHeight="15"/>
  <cols>
    <col min="1" max="1" width="1" style="41" customWidth="1"/>
    <col min="2" max="2" width="10.7109375" style="84" customWidth="1"/>
    <col min="3" max="3" width="35.5703125" style="85" customWidth="1"/>
    <col min="4" max="4" width="30.7109375" style="86" customWidth="1"/>
    <col min="5" max="6" width="30.7109375" style="41" customWidth="1"/>
    <col min="7" max="7" width="2.140625" style="41" customWidth="1"/>
    <col min="8" max="8" width="11.5703125" style="70" customWidth="1"/>
    <col min="9" max="12" width="12.85546875" style="41" customWidth="1"/>
    <col min="13" max="13" width="23.7109375" style="41" customWidth="1"/>
    <col min="14" max="14" width="3" style="41" customWidth="1"/>
    <col min="15" max="16384" width="11.5703125" style="41" hidden="1"/>
  </cols>
  <sheetData>
    <row r="1" spans="1:13" ht="29.25" customHeight="1">
      <c r="B1" s="161"/>
      <c r="C1" s="161"/>
      <c r="D1" s="159" t="s">
        <v>0</v>
      </c>
      <c r="E1" s="160"/>
      <c r="F1" s="160"/>
      <c r="G1" s="160"/>
      <c r="H1" s="160"/>
      <c r="I1" s="160"/>
      <c r="J1" s="160"/>
      <c r="K1" s="160"/>
      <c r="L1" s="170" t="s">
        <v>1</v>
      </c>
      <c r="M1" s="171"/>
    </row>
    <row r="2" spans="1:13" ht="29.25" customHeight="1">
      <c r="B2" s="161"/>
      <c r="C2" s="161"/>
      <c r="D2" s="159"/>
      <c r="E2" s="160"/>
      <c r="F2" s="160"/>
      <c r="G2" s="160"/>
      <c r="H2" s="160"/>
      <c r="I2" s="160"/>
      <c r="J2" s="160"/>
      <c r="K2" s="160"/>
      <c r="L2" s="172"/>
      <c r="M2" s="173"/>
    </row>
    <row r="3" spans="1:13" ht="29.25" customHeight="1">
      <c r="A3" s="42"/>
      <c r="B3" s="161"/>
      <c r="C3" s="161"/>
      <c r="D3" s="159"/>
      <c r="E3" s="160"/>
      <c r="F3" s="160"/>
      <c r="G3" s="160"/>
      <c r="H3" s="160"/>
      <c r="I3" s="160"/>
      <c r="J3" s="160"/>
      <c r="K3" s="160"/>
      <c r="L3" s="174"/>
      <c r="M3" s="175"/>
    </row>
    <row r="4" spans="1:13" ht="2.25" customHeight="1">
      <c r="A4" s="42"/>
      <c r="B4" s="42"/>
      <c r="C4" s="42"/>
      <c r="D4" s="42"/>
      <c r="E4" s="42"/>
      <c r="F4" s="42"/>
      <c r="G4" s="42"/>
      <c r="H4" s="42"/>
      <c r="I4" s="42"/>
      <c r="J4" s="42"/>
      <c r="K4" s="42"/>
      <c r="L4" s="42"/>
      <c r="M4" s="42"/>
    </row>
    <row r="5" spans="1:13" ht="30" customHeight="1">
      <c r="A5" s="42"/>
      <c r="B5" s="178" t="s">
        <v>2</v>
      </c>
      <c r="C5" s="178"/>
      <c r="D5" s="178"/>
      <c r="E5" s="178"/>
      <c r="F5" s="178"/>
      <c r="G5" s="178"/>
      <c r="H5" s="178"/>
      <c r="I5" s="178"/>
      <c r="J5" s="178"/>
      <c r="K5" s="178"/>
      <c r="L5" s="178"/>
      <c r="M5" s="178"/>
    </row>
    <row r="6" spans="1:13" ht="3" customHeight="1">
      <c r="A6" s="42"/>
      <c r="B6" s="42"/>
      <c r="C6" s="42"/>
      <c r="D6" s="42"/>
      <c r="E6" s="42"/>
      <c r="F6" s="42"/>
      <c r="G6" s="42"/>
      <c r="H6" s="42"/>
      <c r="I6" s="42"/>
      <c r="J6" s="42"/>
      <c r="K6" s="42"/>
      <c r="L6" s="42"/>
      <c r="M6" s="42"/>
    </row>
    <row r="7" spans="1:13" ht="40.15" customHeight="1">
      <c r="A7" s="42"/>
      <c r="B7" s="176" t="s">
        <v>3</v>
      </c>
      <c r="C7" s="177"/>
      <c r="D7" s="177"/>
      <c r="E7" s="177"/>
      <c r="F7" s="177"/>
      <c r="G7" s="42"/>
      <c r="H7" s="176" t="s">
        <v>4</v>
      </c>
      <c r="I7" s="177"/>
      <c r="J7" s="177"/>
      <c r="K7" s="177"/>
      <c r="L7" s="177"/>
      <c r="M7" s="177"/>
    </row>
    <row r="8" spans="1:13" ht="15" customHeight="1">
      <c r="B8" s="177"/>
      <c r="C8" s="177"/>
      <c r="D8" s="177"/>
      <c r="E8" s="177"/>
      <c r="F8" s="177"/>
      <c r="H8" s="87" t="s">
        <v>5</v>
      </c>
      <c r="I8" s="164" t="s">
        <v>6</v>
      </c>
      <c r="J8" s="164"/>
      <c r="K8" s="164"/>
      <c r="L8" s="164"/>
      <c r="M8" s="164"/>
    </row>
    <row r="9" spans="1:13" ht="67.150000000000006" customHeight="1">
      <c r="B9" s="167" t="s">
        <v>7</v>
      </c>
      <c r="C9" s="43" t="s">
        <v>8</v>
      </c>
      <c r="D9" s="155" t="s">
        <v>9</v>
      </c>
      <c r="E9" s="156"/>
      <c r="F9" s="156"/>
      <c r="G9" s="156"/>
      <c r="H9" s="157"/>
      <c r="I9" s="165"/>
      <c r="J9" s="165"/>
      <c r="K9" s="165"/>
      <c r="L9" s="165"/>
      <c r="M9" s="165"/>
    </row>
    <row r="10" spans="1:13" ht="30" customHeight="1">
      <c r="B10" s="167"/>
      <c r="C10" s="169" t="s">
        <v>10</v>
      </c>
      <c r="D10" s="162" t="s">
        <v>11</v>
      </c>
      <c r="E10" s="162"/>
      <c r="F10" s="162"/>
      <c r="H10" s="44"/>
      <c r="I10" s="165"/>
      <c r="J10" s="165"/>
      <c r="K10" s="165"/>
      <c r="L10" s="165"/>
      <c r="M10" s="165"/>
    </row>
    <row r="11" spans="1:13" ht="30" customHeight="1">
      <c r="B11" s="167"/>
      <c r="C11" s="169"/>
      <c r="D11" s="162"/>
      <c r="E11" s="162"/>
      <c r="F11" s="162"/>
      <c r="H11" s="44"/>
      <c r="I11" s="165"/>
      <c r="J11" s="165"/>
      <c r="K11" s="165"/>
      <c r="L11" s="165"/>
      <c r="M11" s="165"/>
    </row>
    <row r="12" spans="1:13" ht="30" customHeight="1">
      <c r="B12" s="167"/>
      <c r="C12" s="169"/>
      <c r="D12" s="162"/>
      <c r="E12" s="162"/>
      <c r="F12" s="162"/>
      <c r="H12" s="44"/>
      <c r="I12" s="165"/>
      <c r="J12" s="165"/>
      <c r="K12" s="165"/>
      <c r="L12" s="165"/>
      <c r="M12" s="165"/>
    </row>
    <row r="13" spans="1:13" ht="37.9" customHeight="1">
      <c r="B13" s="167"/>
      <c r="C13" s="43" t="s">
        <v>12</v>
      </c>
      <c r="D13" s="45" t="s">
        <v>13</v>
      </c>
      <c r="E13" s="45"/>
      <c r="F13" s="45"/>
      <c r="H13" s="44"/>
      <c r="I13" s="165"/>
      <c r="J13" s="165"/>
      <c r="K13" s="165"/>
      <c r="L13" s="165"/>
      <c r="M13" s="165"/>
    </row>
    <row r="14" spans="1:13" ht="79.900000000000006" customHeight="1">
      <c r="B14" s="167"/>
      <c r="C14" s="43" t="s">
        <v>14</v>
      </c>
      <c r="D14" s="45" t="s">
        <v>15</v>
      </c>
      <c r="E14" s="45"/>
      <c r="F14" s="45"/>
      <c r="H14" s="44"/>
      <c r="I14" s="165"/>
      <c r="J14" s="165"/>
      <c r="K14" s="165"/>
      <c r="L14" s="165"/>
      <c r="M14" s="165"/>
    </row>
    <row r="15" spans="1:13" ht="79.900000000000006" customHeight="1">
      <c r="B15" s="167"/>
      <c r="C15" s="43" t="s">
        <v>16</v>
      </c>
      <c r="D15" s="45"/>
      <c r="E15" s="45"/>
      <c r="F15" s="45"/>
      <c r="H15" s="44"/>
      <c r="I15" s="165"/>
      <c r="J15" s="165"/>
      <c r="K15" s="165"/>
      <c r="L15" s="165"/>
      <c r="M15" s="165"/>
    </row>
    <row r="16" spans="1:13" ht="45.6" customHeight="1">
      <c r="B16" s="167"/>
      <c r="C16" s="43" t="s">
        <v>17</v>
      </c>
      <c r="D16" s="46">
        <v>44562</v>
      </c>
      <c r="E16" s="46"/>
      <c r="F16" s="46"/>
      <c r="H16" s="44"/>
      <c r="I16" s="165"/>
      <c r="J16" s="165"/>
      <c r="K16" s="165"/>
      <c r="L16" s="165"/>
      <c r="M16" s="165"/>
    </row>
    <row r="17" spans="2:13" ht="79.900000000000006" customHeight="1">
      <c r="B17" s="167"/>
      <c r="C17" s="43" t="s">
        <v>18</v>
      </c>
      <c r="D17" s="45" t="s">
        <v>19</v>
      </c>
      <c r="E17" s="45"/>
      <c r="F17" s="45"/>
      <c r="H17" s="44"/>
      <c r="I17" s="165"/>
      <c r="J17" s="165"/>
      <c r="K17" s="165"/>
      <c r="L17" s="165"/>
      <c r="M17" s="165"/>
    </row>
    <row r="18" spans="2:13" ht="129" customHeight="1">
      <c r="B18" s="167"/>
      <c r="C18" s="43" t="s">
        <v>20</v>
      </c>
      <c r="D18" s="163" t="s">
        <v>21</v>
      </c>
      <c r="E18" s="163"/>
      <c r="F18" s="163"/>
      <c r="H18" s="44"/>
      <c r="I18" s="165"/>
      <c r="J18" s="165"/>
      <c r="K18" s="165"/>
      <c r="L18" s="165"/>
      <c r="M18" s="165"/>
    </row>
    <row r="19" spans="2:13" ht="133.15" customHeight="1">
      <c r="B19" s="167"/>
      <c r="C19" s="43" t="s">
        <v>22</v>
      </c>
      <c r="D19" s="168" t="s">
        <v>23</v>
      </c>
      <c r="E19" s="168"/>
      <c r="F19" s="168"/>
      <c r="H19" s="44"/>
      <c r="I19" s="165"/>
      <c r="J19" s="165"/>
      <c r="K19" s="165"/>
      <c r="L19" s="165"/>
      <c r="M19" s="165"/>
    </row>
    <row r="20" spans="2:13" ht="49.9" customHeight="1">
      <c r="B20" s="167" t="s">
        <v>24</v>
      </c>
      <c r="C20" s="43" t="s">
        <v>25</v>
      </c>
      <c r="D20" s="166" t="s">
        <v>26</v>
      </c>
      <c r="E20" s="166"/>
      <c r="F20" s="166"/>
      <c r="H20" s="44"/>
      <c r="I20" s="165"/>
      <c r="J20" s="165"/>
      <c r="K20" s="165"/>
      <c r="L20" s="165"/>
      <c r="M20" s="165"/>
    </row>
    <row r="21" spans="2:13" ht="49.9" customHeight="1">
      <c r="B21" s="167"/>
      <c r="C21" s="43" t="s">
        <v>27</v>
      </c>
      <c r="D21" s="166" t="s">
        <v>28</v>
      </c>
      <c r="E21" s="166"/>
      <c r="F21" s="166"/>
      <c r="H21" s="44"/>
      <c r="I21" s="165"/>
      <c r="J21" s="165"/>
      <c r="K21" s="165"/>
      <c r="L21" s="165"/>
      <c r="M21" s="165"/>
    </row>
    <row r="22" spans="2:13" ht="79.900000000000006" customHeight="1">
      <c r="B22" s="167"/>
      <c r="C22" s="43" t="s">
        <v>29</v>
      </c>
      <c r="D22" s="166" t="s">
        <v>30</v>
      </c>
      <c r="E22" s="166"/>
      <c r="F22" s="166"/>
      <c r="H22" s="44"/>
      <c r="I22" s="165"/>
      <c r="J22" s="165"/>
      <c r="K22" s="165"/>
      <c r="L22" s="165"/>
      <c r="M22" s="165"/>
    </row>
    <row r="23" spans="2:13" ht="79.900000000000006" customHeight="1">
      <c r="B23" s="167"/>
      <c r="C23" s="43" t="s">
        <v>31</v>
      </c>
      <c r="D23" s="166"/>
      <c r="E23" s="166"/>
      <c r="F23" s="166"/>
      <c r="H23" s="44"/>
      <c r="I23" s="165"/>
      <c r="J23" s="165"/>
      <c r="K23" s="165"/>
      <c r="L23" s="165"/>
      <c r="M23" s="165"/>
    </row>
    <row r="24" spans="2:13" ht="18">
      <c r="B24" s="167"/>
      <c r="C24" s="169" t="s">
        <v>32</v>
      </c>
      <c r="D24" s="196"/>
      <c r="E24" s="196"/>
      <c r="F24" s="196"/>
      <c r="H24" s="44"/>
      <c r="I24" s="165"/>
      <c r="J24" s="165"/>
      <c r="K24" s="165"/>
      <c r="L24" s="165"/>
      <c r="M24" s="165"/>
    </row>
    <row r="25" spans="2:13" ht="14.45" customHeight="1">
      <c r="B25" s="167"/>
      <c r="C25" s="169"/>
      <c r="D25" s="196"/>
      <c r="E25" s="196"/>
      <c r="F25" s="196"/>
      <c r="H25" s="44"/>
      <c r="I25" s="165"/>
      <c r="J25" s="165"/>
      <c r="K25" s="165"/>
      <c r="L25" s="165"/>
      <c r="M25" s="165"/>
    </row>
    <row r="26" spans="2:13" ht="14.45" customHeight="1">
      <c r="B26" s="167"/>
      <c r="C26" s="169"/>
      <c r="D26" s="196"/>
      <c r="E26" s="196"/>
      <c r="F26" s="196"/>
      <c r="H26" s="44"/>
      <c r="I26" s="165"/>
      <c r="J26" s="165"/>
      <c r="K26" s="165"/>
      <c r="L26" s="165"/>
      <c r="M26" s="165"/>
    </row>
    <row r="27" spans="2:13" ht="49.9" customHeight="1">
      <c r="B27" s="167"/>
      <c r="C27" s="43" t="s">
        <v>33</v>
      </c>
      <c r="D27" s="45"/>
      <c r="E27" s="166"/>
      <c r="F27" s="166"/>
      <c r="H27" s="44"/>
      <c r="I27" s="165"/>
      <c r="J27" s="165"/>
      <c r="K27" s="165"/>
      <c r="L27" s="165"/>
      <c r="M27" s="165"/>
    </row>
    <row r="28" spans="2:13" ht="49.9" customHeight="1">
      <c r="B28" s="167"/>
      <c r="C28" s="43" t="s">
        <v>34</v>
      </c>
      <c r="D28" s="166"/>
      <c r="E28" s="166"/>
      <c r="F28" s="166"/>
      <c r="H28" s="44"/>
      <c r="I28" s="165"/>
      <c r="J28" s="165"/>
      <c r="K28" s="165"/>
      <c r="L28" s="165"/>
      <c r="M28" s="165"/>
    </row>
    <row r="29" spans="2:13" ht="49.9" customHeight="1">
      <c r="B29" s="167"/>
      <c r="C29" s="43" t="s">
        <v>35</v>
      </c>
      <c r="D29" s="166"/>
      <c r="E29" s="166"/>
      <c r="F29" s="166"/>
      <c r="H29" s="44"/>
      <c r="I29" s="165"/>
      <c r="J29" s="165"/>
      <c r="K29" s="165"/>
      <c r="L29" s="165"/>
      <c r="M29" s="165"/>
    </row>
    <row r="30" spans="2:13" ht="49.9" customHeight="1">
      <c r="B30" s="167"/>
      <c r="C30" s="43" t="s">
        <v>36</v>
      </c>
      <c r="D30" s="195"/>
      <c r="E30" s="195"/>
      <c r="F30" s="195"/>
      <c r="H30" s="44"/>
      <c r="I30" s="165"/>
      <c r="J30" s="165"/>
      <c r="K30" s="165"/>
      <c r="L30" s="165"/>
      <c r="M30" s="165"/>
    </row>
    <row r="31" spans="2:13" ht="49.9" customHeight="1">
      <c r="B31" s="167"/>
      <c r="C31" s="43" t="s">
        <v>37</v>
      </c>
      <c r="D31" s="195"/>
      <c r="E31" s="195"/>
      <c r="F31" s="195"/>
      <c r="H31" s="44"/>
      <c r="I31" s="165"/>
      <c r="J31" s="165"/>
      <c r="K31" s="165"/>
      <c r="L31" s="165"/>
      <c r="M31" s="165"/>
    </row>
    <row r="32" spans="2:13" ht="14.45" customHeight="1">
      <c r="B32" s="167"/>
      <c r="C32" s="169" t="s">
        <v>38</v>
      </c>
      <c r="D32" s="47" t="s">
        <v>39</v>
      </c>
      <c r="E32" s="48"/>
      <c r="F32" s="49"/>
      <c r="H32" s="44"/>
      <c r="I32" s="165"/>
      <c r="J32" s="165"/>
      <c r="K32" s="165"/>
      <c r="L32" s="165"/>
      <c r="M32" s="165"/>
    </row>
    <row r="33" spans="2:13" ht="14.45" customHeight="1">
      <c r="B33" s="167"/>
      <c r="C33" s="169"/>
      <c r="D33" s="47" t="s">
        <v>40</v>
      </c>
      <c r="E33" s="48"/>
      <c r="F33" s="49"/>
      <c r="H33" s="44"/>
      <c r="I33" s="165"/>
      <c r="J33" s="165"/>
      <c r="K33" s="165"/>
      <c r="L33" s="165"/>
      <c r="M33" s="165"/>
    </row>
    <row r="34" spans="2:13" ht="14.45" customHeight="1">
      <c r="B34" s="167"/>
      <c r="C34" s="169"/>
      <c r="D34" s="47" t="s">
        <v>41</v>
      </c>
      <c r="E34" s="48"/>
      <c r="F34" s="49"/>
      <c r="H34" s="44"/>
      <c r="I34" s="165"/>
      <c r="J34" s="165"/>
      <c r="K34" s="165"/>
      <c r="L34" s="165"/>
      <c r="M34" s="165"/>
    </row>
    <row r="35" spans="2:13" ht="14.45" customHeight="1">
      <c r="B35" s="167"/>
      <c r="C35" s="169"/>
      <c r="D35" s="47" t="s">
        <v>42</v>
      </c>
      <c r="E35" s="48"/>
      <c r="F35" s="49"/>
      <c r="H35" s="44"/>
      <c r="I35" s="165"/>
      <c r="J35" s="165"/>
      <c r="K35" s="165"/>
      <c r="L35" s="165"/>
      <c r="M35" s="165"/>
    </row>
    <row r="36" spans="2:13" ht="14.45" customHeight="1">
      <c r="B36" s="167"/>
      <c r="C36" s="169" t="s">
        <v>43</v>
      </c>
      <c r="D36" s="181"/>
      <c r="E36" s="181"/>
      <c r="F36" s="181"/>
      <c r="H36" s="44"/>
      <c r="I36" s="165"/>
      <c r="J36" s="165"/>
      <c r="K36" s="165"/>
      <c r="L36" s="165"/>
      <c r="M36" s="165"/>
    </row>
    <row r="37" spans="2:13" ht="14.45" customHeight="1">
      <c r="B37" s="167"/>
      <c r="C37" s="169"/>
      <c r="D37" s="181"/>
      <c r="E37" s="181"/>
      <c r="F37" s="181"/>
      <c r="H37" s="44"/>
      <c r="I37" s="165"/>
      <c r="J37" s="165"/>
      <c r="K37" s="165"/>
      <c r="L37" s="165"/>
      <c r="M37" s="165"/>
    </row>
    <row r="38" spans="2:13" ht="14.45" customHeight="1">
      <c r="B38" s="167"/>
      <c r="C38" s="169"/>
      <c r="D38" s="181"/>
      <c r="E38" s="181"/>
      <c r="F38" s="181"/>
      <c r="H38" s="44"/>
      <c r="I38" s="165"/>
      <c r="J38" s="165"/>
      <c r="K38" s="165"/>
      <c r="L38" s="165"/>
      <c r="M38" s="165"/>
    </row>
    <row r="39" spans="2:13" ht="34.9" customHeight="1">
      <c r="B39" s="167"/>
      <c r="C39" s="43" t="s">
        <v>44</v>
      </c>
      <c r="D39" s="194"/>
      <c r="E39" s="194"/>
      <c r="F39" s="194"/>
      <c r="H39" s="44"/>
      <c r="I39" s="165"/>
      <c r="J39" s="165"/>
      <c r="K39" s="165"/>
      <c r="L39" s="165"/>
      <c r="M39" s="165"/>
    </row>
    <row r="40" spans="2:13" ht="34.9" customHeight="1">
      <c r="B40" s="167"/>
      <c r="C40" s="43" t="s">
        <v>45</v>
      </c>
      <c r="D40" s="194"/>
      <c r="E40" s="194"/>
      <c r="F40" s="194"/>
      <c r="H40" s="44"/>
      <c r="I40" s="165"/>
      <c r="J40" s="165"/>
      <c r="K40" s="165"/>
      <c r="L40" s="165"/>
      <c r="M40" s="165"/>
    </row>
    <row r="41" spans="2:13" ht="42.6" customHeight="1">
      <c r="B41" s="215" t="s">
        <v>46</v>
      </c>
      <c r="C41" s="43" t="s">
        <v>47</v>
      </c>
      <c r="D41" s="182"/>
      <c r="E41" s="182"/>
      <c r="F41" s="182"/>
      <c r="H41" s="44"/>
      <c r="I41" s="165"/>
      <c r="J41" s="165"/>
      <c r="K41" s="165"/>
      <c r="L41" s="165"/>
      <c r="M41" s="165"/>
    </row>
    <row r="42" spans="2:13" ht="40.9" customHeight="1">
      <c r="B42" s="215"/>
      <c r="C42" s="43" t="s">
        <v>48</v>
      </c>
      <c r="D42" s="182"/>
      <c r="E42" s="182"/>
      <c r="F42" s="182"/>
      <c r="H42" s="44"/>
      <c r="I42" s="165"/>
      <c r="J42" s="165"/>
      <c r="K42" s="165"/>
      <c r="L42" s="165"/>
      <c r="M42" s="165"/>
    </row>
    <row r="43" spans="2:13" ht="129.6" customHeight="1">
      <c r="B43" s="206" t="s">
        <v>49</v>
      </c>
      <c r="C43" s="43" t="s">
        <v>50</v>
      </c>
      <c r="D43" s="166"/>
      <c r="E43" s="166"/>
      <c r="F43" s="166"/>
      <c r="H43" s="44"/>
      <c r="I43" s="165"/>
      <c r="J43" s="165"/>
      <c r="K43" s="165"/>
      <c r="L43" s="165"/>
      <c r="M43" s="165"/>
    </row>
    <row r="44" spans="2:13" ht="147.6" customHeight="1">
      <c r="B44" s="206"/>
      <c r="C44" s="43" t="s">
        <v>51</v>
      </c>
      <c r="D44" s="166"/>
      <c r="E44" s="166"/>
      <c r="F44" s="166"/>
      <c r="H44" s="44"/>
      <c r="I44" s="165"/>
      <c r="J44" s="165"/>
      <c r="K44" s="165"/>
      <c r="L44" s="165"/>
      <c r="M44" s="165"/>
    </row>
    <row r="45" spans="2:13" ht="19.899999999999999" customHeight="1">
      <c r="B45" s="206"/>
      <c r="C45" s="43" t="s">
        <v>52</v>
      </c>
      <c r="D45" s="166"/>
      <c r="E45" s="166"/>
      <c r="F45" s="166"/>
      <c r="H45" s="44"/>
      <c r="I45" s="165"/>
      <c r="J45" s="165"/>
      <c r="K45" s="165"/>
      <c r="L45" s="165"/>
      <c r="M45" s="165"/>
    </row>
    <row r="46" spans="2:13" ht="25.15" customHeight="1">
      <c r="B46" s="206" t="s">
        <v>53</v>
      </c>
      <c r="C46" s="43" t="s">
        <v>54</v>
      </c>
      <c r="D46" s="195"/>
      <c r="E46" s="195"/>
      <c r="F46" s="195"/>
      <c r="H46" s="44"/>
      <c r="I46" s="165"/>
      <c r="J46" s="165"/>
      <c r="K46" s="165"/>
      <c r="L46" s="165"/>
      <c r="M46" s="165"/>
    </row>
    <row r="47" spans="2:13" ht="30.6" customHeight="1">
      <c r="B47" s="206"/>
      <c r="C47" s="43" t="s">
        <v>55</v>
      </c>
      <c r="D47" s="195"/>
      <c r="E47" s="195"/>
      <c r="F47" s="195"/>
      <c r="H47" s="44"/>
      <c r="I47" s="165"/>
      <c r="J47" s="165"/>
      <c r="K47" s="165"/>
      <c r="L47" s="165"/>
      <c r="M47" s="165"/>
    </row>
    <row r="48" spans="2:13" ht="100.15" customHeight="1">
      <c r="B48" s="206"/>
      <c r="C48" s="43" t="s">
        <v>56</v>
      </c>
      <c r="D48" s="195"/>
      <c r="E48" s="195"/>
      <c r="F48" s="195"/>
      <c r="H48" s="44"/>
      <c r="I48" s="165"/>
      <c r="J48" s="165"/>
      <c r="K48" s="165"/>
      <c r="L48" s="165"/>
      <c r="M48" s="165"/>
    </row>
    <row r="49" spans="2:13" ht="49.9" customHeight="1">
      <c r="B49" s="167" t="s">
        <v>57</v>
      </c>
      <c r="C49" s="43" t="s">
        <v>58</v>
      </c>
      <c r="D49" s="182" t="s">
        <v>59</v>
      </c>
      <c r="E49" s="182"/>
      <c r="F49" s="182"/>
      <c r="H49" s="44" t="s">
        <v>60</v>
      </c>
      <c r="I49" s="165"/>
      <c r="J49" s="165"/>
      <c r="K49" s="165"/>
      <c r="L49" s="165"/>
      <c r="M49" s="165"/>
    </row>
    <row r="50" spans="2:13" ht="49.9" customHeight="1">
      <c r="B50" s="167"/>
      <c r="C50" s="43" t="s">
        <v>61</v>
      </c>
      <c r="D50" s="166"/>
      <c r="E50" s="166"/>
      <c r="F50" s="166"/>
      <c r="H50" s="44"/>
      <c r="I50" s="165"/>
      <c r="J50" s="165"/>
      <c r="K50" s="165"/>
      <c r="L50" s="165"/>
      <c r="M50" s="165"/>
    </row>
    <row r="51" spans="2:13" ht="42.6" customHeight="1">
      <c r="B51" s="167"/>
      <c r="C51" s="43" t="s">
        <v>62</v>
      </c>
      <c r="D51" s="181" t="s">
        <v>63</v>
      </c>
      <c r="E51" s="181"/>
      <c r="F51" s="181"/>
      <c r="H51" s="44" t="s">
        <v>60</v>
      </c>
      <c r="I51" s="165"/>
      <c r="J51" s="165"/>
      <c r="K51" s="165"/>
      <c r="L51" s="165"/>
      <c r="M51" s="165"/>
    </row>
    <row r="52" spans="2:13" ht="64.900000000000006" customHeight="1">
      <c r="B52" s="167"/>
      <c r="C52" s="43" t="s">
        <v>64</v>
      </c>
      <c r="D52" s="50" t="s">
        <v>28</v>
      </c>
      <c r="E52" s="193" t="s">
        <v>28</v>
      </c>
      <c r="F52" s="193"/>
      <c r="H52" s="44" t="s">
        <v>60</v>
      </c>
      <c r="I52" s="165"/>
      <c r="J52" s="165"/>
      <c r="K52" s="165"/>
      <c r="L52" s="165"/>
      <c r="M52" s="165"/>
    </row>
    <row r="53" spans="2:13" ht="49.9" customHeight="1">
      <c r="B53" s="167"/>
      <c r="C53" s="43" t="s">
        <v>65</v>
      </c>
      <c r="D53" s="182" t="s">
        <v>66</v>
      </c>
      <c r="E53" s="182"/>
      <c r="F53" s="182"/>
      <c r="H53" s="44" t="s">
        <v>60</v>
      </c>
      <c r="I53" s="165"/>
      <c r="J53" s="165"/>
      <c r="K53" s="165"/>
      <c r="L53" s="165"/>
      <c r="M53" s="165"/>
    </row>
    <row r="54" spans="2:13" ht="49.9" customHeight="1">
      <c r="B54" s="167"/>
      <c r="C54" s="43" t="s">
        <v>67</v>
      </c>
      <c r="D54" s="182" t="s">
        <v>68</v>
      </c>
      <c r="E54" s="182"/>
      <c r="F54" s="182"/>
      <c r="H54" s="44" t="s">
        <v>60</v>
      </c>
      <c r="I54" s="165"/>
      <c r="J54" s="165"/>
      <c r="K54" s="165"/>
      <c r="L54" s="165"/>
      <c r="M54" s="165"/>
    </row>
    <row r="55" spans="2:13" ht="29.45" customHeight="1">
      <c r="B55" s="167"/>
      <c r="C55" s="43" t="s">
        <v>69</v>
      </c>
      <c r="D55" s="181" t="s">
        <v>70</v>
      </c>
      <c r="E55" s="181"/>
      <c r="F55" s="181"/>
      <c r="H55" s="44" t="s">
        <v>60</v>
      </c>
      <c r="I55" s="165"/>
      <c r="J55" s="165"/>
      <c r="K55" s="165"/>
      <c r="L55" s="165"/>
      <c r="M55" s="165"/>
    </row>
    <row r="56" spans="2:13" ht="49.9" customHeight="1">
      <c r="B56" s="167"/>
      <c r="C56" s="43" t="s">
        <v>71</v>
      </c>
      <c r="D56" s="182" t="s">
        <v>72</v>
      </c>
      <c r="E56" s="182"/>
      <c r="F56" s="182"/>
      <c r="H56" s="44" t="s">
        <v>60</v>
      </c>
      <c r="I56" s="165"/>
      <c r="J56" s="165"/>
      <c r="K56" s="165"/>
      <c r="L56" s="165"/>
      <c r="M56" s="165"/>
    </row>
    <row r="57" spans="2:13" ht="25.15" customHeight="1">
      <c r="B57" s="167"/>
      <c r="C57" s="43" t="s">
        <v>73</v>
      </c>
      <c r="D57" s="182" t="s">
        <v>74</v>
      </c>
      <c r="E57" s="182"/>
      <c r="F57" s="182"/>
      <c r="H57" s="44" t="s">
        <v>60</v>
      </c>
      <c r="I57" s="165"/>
      <c r="J57" s="165"/>
      <c r="K57" s="165"/>
      <c r="L57" s="165"/>
      <c r="M57" s="165"/>
    </row>
    <row r="58" spans="2:13" ht="25.15" customHeight="1">
      <c r="B58" s="167"/>
      <c r="C58" s="43" t="s">
        <v>75</v>
      </c>
      <c r="D58" s="182" t="s">
        <v>76</v>
      </c>
      <c r="E58" s="182"/>
      <c r="F58" s="182"/>
      <c r="H58" s="44" t="s">
        <v>60</v>
      </c>
      <c r="I58" s="165"/>
      <c r="J58" s="165"/>
      <c r="K58" s="165"/>
      <c r="L58" s="165"/>
      <c r="M58" s="165"/>
    </row>
    <row r="59" spans="2:13" ht="25.15" customHeight="1">
      <c r="B59" s="167"/>
      <c r="C59" s="43" t="s">
        <v>77</v>
      </c>
      <c r="D59" s="182" t="s">
        <v>78</v>
      </c>
      <c r="E59" s="182"/>
      <c r="F59" s="182"/>
      <c r="H59" s="44" t="s">
        <v>60</v>
      </c>
      <c r="I59" s="165"/>
      <c r="J59" s="165"/>
      <c r="K59" s="165"/>
      <c r="L59" s="165"/>
      <c r="M59" s="165"/>
    </row>
    <row r="60" spans="2:13" ht="49.9" customHeight="1">
      <c r="B60" s="167" t="s">
        <v>57</v>
      </c>
      <c r="C60" s="43" t="s">
        <v>58</v>
      </c>
      <c r="D60" s="182" t="s">
        <v>59</v>
      </c>
      <c r="E60" s="182"/>
      <c r="F60" s="182"/>
      <c r="H60" s="44" t="s">
        <v>60</v>
      </c>
      <c r="I60" s="165"/>
      <c r="J60" s="165"/>
      <c r="K60" s="165"/>
      <c r="L60" s="165"/>
      <c r="M60" s="165"/>
    </row>
    <row r="61" spans="2:13" ht="49.9" customHeight="1">
      <c r="B61" s="167"/>
      <c r="C61" s="43" t="s">
        <v>61</v>
      </c>
      <c r="D61" s="166"/>
      <c r="E61" s="166"/>
      <c r="F61" s="166"/>
      <c r="H61" s="44"/>
      <c r="I61" s="165"/>
      <c r="J61" s="165"/>
      <c r="K61" s="165"/>
      <c r="L61" s="165"/>
      <c r="M61" s="165"/>
    </row>
    <row r="62" spans="2:13" ht="42.6" customHeight="1">
      <c r="B62" s="167"/>
      <c r="C62" s="43" t="s">
        <v>62</v>
      </c>
      <c r="D62" s="181" t="s">
        <v>63</v>
      </c>
      <c r="E62" s="181"/>
      <c r="F62" s="181"/>
      <c r="H62" s="44" t="s">
        <v>60</v>
      </c>
      <c r="I62" s="165"/>
      <c r="J62" s="165"/>
      <c r="K62" s="165"/>
      <c r="L62" s="165"/>
      <c r="M62" s="165"/>
    </row>
    <row r="63" spans="2:13" ht="64.900000000000006" customHeight="1">
      <c r="B63" s="167"/>
      <c r="C63" s="43" t="s">
        <v>64</v>
      </c>
      <c r="D63" s="50" t="s">
        <v>28</v>
      </c>
      <c r="E63" s="193" t="s">
        <v>28</v>
      </c>
      <c r="F63" s="193"/>
      <c r="H63" s="44" t="s">
        <v>60</v>
      </c>
      <c r="I63" s="165"/>
      <c r="J63" s="165"/>
      <c r="K63" s="165"/>
      <c r="L63" s="165"/>
      <c r="M63" s="165"/>
    </row>
    <row r="64" spans="2:13" ht="49.9" customHeight="1">
      <c r="B64" s="167"/>
      <c r="C64" s="43" t="s">
        <v>65</v>
      </c>
      <c r="D64" s="182" t="s">
        <v>66</v>
      </c>
      <c r="E64" s="182"/>
      <c r="F64" s="182"/>
      <c r="H64" s="44" t="s">
        <v>60</v>
      </c>
      <c r="I64" s="165"/>
      <c r="J64" s="165"/>
      <c r="K64" s="165"/>
      <c r="L64" s="165"/>
      <c r="M64" s="165"/>
    </row>
    <row r="65" spans="2:13" ht="49.9" customHeight="1">
      <c r="B65" s="167"/>
      <c r="C65" s="43" t="s">
        <v>67</v>
      </c>
      <c r="D65" s="182" t="s">
        <v>79</v>
      </c>
      <c r="E65" s="182"/>
      <c r="F65" s="182"/>
      <c r="H65" s="44" t="s">
        <v>60</v>
      </c>
      <c r="I65" s="165"/>
      <c r="J65" s="165"/>
      <c r="K65" s="165"/>
      <c r="L65" s="165"/>
      <c r="M65" s="165"/>
    </row>
    <row r="66" spans="2:13" ht="29.45" customHeight="1">
      <c r="B66" s="167"/>
      <c r="C66" s="43" t="s">
        <v>69</v>
      </c>
      <c r="D66" s="181" t="s">
        <v>70</v>
      </c>
      <c r="E66" s="181"/>
      <c r="F66" s="181"/>
      <c r="H66" s="44" t="s">
        <v>60</v>
      </c>
      <c r="I66" s="165"/>
      <c r="J66" s="165"/>
      <c r="K66" s="165"/>
      <c r="L66" s="165"/>
      <c r="M66" s="165"/>
    </row>
    <row r="67" spans="2:13" ht="49.9" customHeight="1">
      <c r="B67" s="167"/>
      <c r="C67" s="43" t="s">
        <v>71</v>
      </c>
      <c r="D67" s="182" t="s">
        <v>80</v>
      </c>
      <c r="E67" s="182"/>
      <c r="F67" s="182"/>
      <c r="H67" s="44" t="s">
        <v>60</v>
      </c>
      <c r="I67" s="165"/>
      <c r="J67" s="165"/>
      <c r="K67" s="165"/>
      <c r="L67" s="165"/>
      <c r="M67" s="165"/>
    </row>
    <row r="68" spans="2:13" ht="25.15" customHeight="1">
      <c r="B68" s="167"/>
      <c r="C68" s="43" t="s">
        <v>73</v>
      </c>
      <c r="D68" s="182" t="s">
        <v>74</v>
      </c>
      <c r="E68" s="182"/>
      <c r="F68" s="182"/>
      <c r="H68" s="44" t="s">
        <v>60</v>
      </c>
      <c r="I68" s="165"/>
      <c r="J68" s="165"/>
      <c r="K68" s="165"/>
      <c r="L68" s="165"/>
      <c r="M68" s="165"/>
    </row>
    <row r="69" spans="2:13" ht="25.15" customHeight="1">
      <c r="B69" s="167"/>
      <c r="C69" s="43" t="s">
        <v>75</v>
      </c>
      <c r="D69" s="182" t="s">
        <v>76</v>
      </c>
      <c r="E69" s="182"/>
      <c r="F69" s="182"/>
      <c r="H69" s="44" t="s">
        <v>60</v>
      </c>
      <c r="I69" s="165"/>
      <c r="J69" s="165"/>
      <c r="K69" s="165"/>
      <c r="L69" s="165"/>
      <c r="M69" s="165"/>
    </row>
    <row r="70" spans="2:13" ht="25.15" customHeight="1">
      <c r="B70" s="167"/>
      <c r="C70" s="43" t="s">
        <v>77</v>
      </c>
      <c r="D70" s="182" t="s">
        <v>78</v>
      </c>
      <c r="E70" s="182"/>
      <c r="F70" s="182"/>
      <c r="H70" s="44" t="s">
        <v>60</v>
      </c>
      <c r="I70" s="165"/>
      <c r="J70" s="165"/>
      <c r="K70" s="165"/>
      <c r="L70" s="165"/>
      <c r="M70" s="165"/>
    </row>
    <row r="71" spans="2:13" ht="49.9" customHeight="1">
      <c r="B71" s="167" t="s">
        <v>57</v>
      </c>
      <c r="C71" s="43" t="s">
        <v>58</v>
      </c>
      <c r="D71" s="182" t="s">
        <v>59</v>
      </c>
      <c r="E71" s="182"/>
      <c r="F71" s="182"/>
      <c r="H71" s="44" t="s">
        <v>60</v>
      </c>
      <c r="I71" s="165"/>
      <c r="J71" s="165"/>
      <c r="K71" s="165"/>
      <c r="L71" s="165"/>
      <c r="M71" s="165"/>
    </row>
    <row r="72" spans="2:13" ht="49.9" customHeight="1">
      <c r="B72" s="167"/>
      <c r="C72" s="43" t="s">
        <v>61</v>
      </c>
      <c r="D72" s="166"/>
      <c r="E72" s="166"/>
      <c r="F72" s="166"/>
      <c r="H72" s="44"/>
      <c r="I72" s="165"/>
      <c r="J72" s="165"/>
      <c r="K72" s="165"/>
      <c r="L72" s="165"/>
      <c r="M72" s="165"/>
    </row>
    <row r="73" spans="2:13" ht="42.6" customHeight="1">
      <c r="B73" s="167"/>
      <c r="C73" s="43" t="s">
        <v>62</v>
      </c>
      <c r="D73" s="181" t="s">
        <v>81</v>
      </c>
      <c r="E73" s="181"/>
      <c r="F73" s="181"/>
      <c r="H73" s="44" t="s">
        <v>60</v>
      </c>
      <c r="I73" s="165"/>
      <c r="J73" s="165"/>
      <c r="K73" s="165"/>
      <c r="L73" s="165"/>
      <c r="M73" s="165"/>
    </row>
    <row r="74" spans="2:13" ht="64.900000000000006" customHeight="1">
      <c r="B74" s="167"/>
      <c r="C74" s="43" t="s">
        <v>64</v>
      </c>
      <c r="D74" s="50" t="s">
        <v>28</v>
      </c>
      <c r="E74" s="193" t="s">
        <v>28</v>
      </c>
      <c r="F74" s="193"/>
      <c r="H74" s="44" t="s">
        <v>60</v>
      </c>
      <c r="I74" s="165"/>
      <c r="J74" s="165"/>
      <c r="K74" s="165"/>
      <c r="L74" s="165"/>
      <c r="M74" s="165"/>
    </row>
    <row r="75" spans="2:13" ht="49.9" customHeight="1">
      <c r="B75" s="167"/>
      <c r="C75" s="43" t="s">
        <v>65</v>
      </c>
      <c r="D75" s="182" t="s">
        <v>82</v>
      </c>
      <c r="E75" s="182"/>
      <c r="F75" s="182"/>
      <c r="H75" s="44" t="s">
        <v>60</v>
      </c>
      <c r="I75" s="165"/>
      <c r="J75" s="165"/>
      <c r="K75" s="165"/>
      <c r="L75" s="165"/>
      <c r="M75" s="165"/>
    </row>
    <row r="76" spans="2:13" ht="49.9" customHeight="1">
      <c r="B76" s="167"/>
      <c r="C76" s="43" t="s">
        <v>67</v>
      </c>
      <c r="D76" s="182" t="s">
        <v>83</v>
      </c>
      <c r="E76" s="182"/>
      <c r="F76" s="182"/>
      <c r="H76" s="44" t="s">
        <v>60</v>
      </c>
      <c r="I76" s="165"/>
      <c r="J76" s="165"/>
      <c r="K76" s="165"/>
      <c r="L76" s="165"/>
      <c r="M76" s="165"/>
    </row>
    <row r="77" spans="2:13" ht="29.45" customHeight="1">
      <c r="B77" s="167"/>
      <c r="C77" s="43" t="s">
        <v>69</v>
      </c>
      <c r="D77" s="181" t="s">
        <v>70</v>
      </c>
      <c r="E77" s="181"/>
      <c r="F77" s="181"/>
      <c r="H77" s="44" t="s">
        <v>60</v>
      </c>
      <c r="I77" s="165"/>
      <c r="J77" s="165"/>
      <c r="K77" s="165"/>
      <c r="L77" s="165"/>
      <c r="M77" s="165"/>
    </row>
    <row r="78" spans="2:13" ht="49.9" customHeight="1">
      <c r="B78" s="167"/>
      <c r="C78" s="43" t="s">
        <v>71</v>
      </c>
      <c r="D78" s="182" t="s">
        <v>84</v>
      </c>
      <c r="E78" s="182"/>
      <c r="F78" s="182"/>
      <c r="H78" s="44" t="s">
        <v>60</v>
      </c>
      <c r="I78" s="165"/>
      <c r="J78" s="165"/>
      <c r="K78" s="165"/>
      <c r="L78" s="165"/>
      <c r="M78" s="165"/>
    </row>
    <row r="79" spans="2:13" ht="25.15" customHeight="1">
      <c r="B79" s="167"/>
      <c r="C79" s="43" t="s">
        <v>73</v>
      </c>
      <c r="D79" s="182" t="s">
        <v>85</v>
      </c>
      <c r="E79" s="182"/>
      <c r="F79" s="182"/>
      <c r="H79" s="44" t="s">
        <v>60</v>
      </c>
      <c r="I79" s="165"/>
      <c r="J79" s="165"/>
      <c r="K79" s="165"/>
      <c r="L79" s="165"/>
      <c r="M79" s="165"/>
    </row>
    <row r="80" spans="2:13" ht="25.15" customHeight="1">
      <c r="B80" s="167"/>
      <c r="C80" s="43" t="s">
        <v>75</v>
      </c>
      <c r="D80" s="182" t="s">
        <v>86</v>
      </c>
      <c r="E80" s="182"/>
      <c r="F80" s="182"/>
      <c r="H80" s="44" t="s">
        <v>60</v>
      </c>
      <c r="I80" s="165"/>
      <c r="J80" s="165"/>
      <c r="K80" s="165"/>
      <c r="L80" s="165"/>
      <c r="M80" s="165"/>
    </row>
    <row r="81" spans="2:13" ht="25.15" customHeight="1">
      <c r="B81" s="167"/>
      <c r="C81" s="43" t="s">
        <v>77</v>
      </c>
      <c r="D81" s="182" t="s">
        <v>78</v>
      </c>
      <c r="E81" s="182"/>
      <c r="F81" s="182"/>
      <c r="H81" s="44" t="s">
        <v>60</v>
      </c>
      <c r="I81" s="165"/>
      <c r="J81" s="165"/>
      <c r="K81" s="165"/>
      <c r="L81" s="165"/>
      <c r="M81" s="165"/>
    </row>
    <row r="82" spans="2:13" ht="49.9" customHeight="1">
      <c r="B82" s="167" t="s">
        <v>57</v>
      </c>
      <c r="C82" s="43" t="s">
        <v>58</v>
      </c>
      <c r="D82" s="182" t="s">
        <v>59</v>
      </c>
      <c r="E82" s="182"/>
      <c r="F82" s="182"/>
      <c r="H82" s="44" t="s">
        <v>60</v>
      </c>
      <c r="I82" s="165"/>
      <c r="J82" s="165"/>
      <c r="K82" s="165"/>
      <c r="L82" s="165"/>
      <c r="M82" s="165"/>
    </row>
    <row r="83" spans="2:13" ht="49.9" customHeight="1">
      <c r="B83" s="167"/>
      <c r="C83" s="43" t="s">
        <v>61</v>
      </c>
      <c r="D83" s="166"/>
      <c r="E83" s="166"/>
      <c r="F83" s="166"/>
      <c r="H83" s="44"/>
      <c r="I83" s="165"/>
      <c r="J83" s="165"/>
      <c r="K83" s="165"/>
      <c r="L83" s="165"/>
      <c r="M83" s="165"/>
    </row>
    <row r="84" spans="2:13" ht="42.6" customHeight="1">
      <c r="B84" s="167"/>
      <c r="C84" s="43" t="s">
        <v>62</v>
      </c>
      <c r="D84" s="181" t="s">
        <v>87</v>
      </c>
      <c r="E84" s="181"/>
      <c r="F84" s="181"/>
      <c r="H84" s="44" t="s">
        <v>60</v>
      </c>
      <c r="I84" s="165"/>
      <c r="J84" s="165"/>
      <c r="K84" s="165"/>
      <c r="L84" s="165"/>
      <c r="M84" s="165"/>
    </row>
    <row r="85" spans="2:13" ht="64.900000000000006" customHeight="1">
      <c r="B85" s="167"/>
      <c r="C85" s="43" t="s">
        <v>64</v>
      </c>
      <c r="D85" s="50" t="s">
        <v>28</v>
      </c>
      <c r="E85" s="193" t="s">
        <v>28</v>
      </c>
      <c r="F85" s="193"/>
      <c r="H85" s="44" t="s">
        <v>60</v>
      </c>
      <c r="I85" s="165"/>
      <c r="J85" s="165"/>
      <c r="K85" s="165"/>
      <c r="L85" s="165"/>
      <c r="M85" s="165"/>
    </row>
    <row r="86" spans="2:13" ht="49.9" customHeight="1">
      <c r="B86" s="167"/>
      <c r="C86" s="43" t="s">
        <v>65</v>
      </c>
      <c r="D86" s="182" t="s">
        <v>88</v>
      </c>
      <c r="E86" s="182"/>
      <c r="F86" s="182"/>
      <c r="H86" s="44" t="s">
        <v>60</v>
      </c>
      <c r="I86" s="165"/>
      <c r="J86" s="165"/>
      <c r="K86" s="165"/>
      <c r="L86" s="165"/>
      <c r="M86" s="165"/>
    </row>
    <row r="87" spans="2:13" ht="49.9" customHeight="1">
      <c r="B87" s="167"/>
      <c r="C87" s="43" t="s">
        <v>67</v>
      </c>
      <c r="D87" s="182" t="s">
        <v>89</v>
      </c>
      <c r="E87" s="182"/>
      <c r="F87" s="182"/>
      <c r="H87" s="44" t="s">
        <v>60</v>
      </c>
      <c r="I87" s="165"/>
      <c r="J87" s="165"/>
      <c r="K87" s="165"/>
      <c r="L87" s="165"/>
      <c r="M87" s="165"/>
    </row>
    <row r="88" spans="2:13" ht="29.45" customHeight="1">
      <c r="B88" s="167"/>
      <c r="C88" s="43" t="s">
        <v>69</v>
      </c>
      <c r="D88" s="181" t="s">
        <v>70</v>
      </c>
      <c r="E88" s="181"/>
      <c r="F88" s="181"/>
      <c r="H88" s="44" t="s">
        <v>60</v>
      </c>
      <c r="I88" s="165"/>
      <c r="J88" s="165"/>
      <c r="K88" s="165"/>
      <c r="L88" s="165"/>
      <c r="M88" s="165"/>
    </row>
    <row r="89" spans="2:13" ht="49.9" customHeight="1">
      <c r="B89" s="167"/>
      <c r="C89" s="43" t="s">
        <v>71</v>
      </c>
      <c r="D89" s="182" t="s">
        <v>90</v>
      </c>
      <c r="E89" s="182"/>
      <c r="F89" s="182"/>
      <c r="H89" s="44" t="s">
        <v>60</v>
      </c>
      <c r="I89" s="165"/>
      <c r="J89" s="165"/>
      <c r="K89" s="165"/>
      <c r="L89" s="165"/>
      <c r="M89" s="165"/>
    </row>
    <row r="90" spans="2:13" ht="25.15" customHeight="1">
      <c r="B90" s="167"/>
      <c r="C90" s="43" t="s">
        <v>73</v>
      </c>
      <c r="D90" s="182" t="s">
        <v>74</v>
      </c>
      <c r="E90" s="182"/>
      <c r="F90" s="182"/>
      <c r="H90" s="44" t="s">
        <v>60</v>
      </c>
      <c r="I90" s="165"/>
      <c r="J90" s="165"/>
      <c r="K90" s="165"/>
      <c r="L90" s="165"/>
      <c r="M90" s="165"/>
    </row>
    <row r="91" spans="2:13" ht="25.15" customHeight="1">
      <c r="B91" s="167"/>
      <c r="C91" s="43" t="s">
        <v>75</v>
      </c>
      <c r="D91" s="182" t="s">
        <v>76</v>
      </c>
      <c r="E91" s="182"/>
      <c r="F91" s="182"/>
      <c r="H91" s="44" t="s">
        <v>60</v>
      </c>
      <c r="I91" s="165"/>
      <c r="J91" s="165"/>
      <c r="K91" s="165"/>
      <c r="L91" s="165"/>
      <c r="M91" s="165"/>
    </row>
    <row r="92" spans="2:13" ht="25.15" customHeight="1">
      <c r="B92" s="167"/>
      <c r="C92" s="43" t="s">
        <v>77</v>
      </c>
      <c r="D92" s="182" t="s">
        <v>78</v>
      </c>
      <c r="E92" s="182"/>
      <c r="F92" s="182"/>
      <c r="H92" s="44" t="s">
        <v>60</v>
      </c>
      <c r="I92" s="165"/>
      <c r="J92" s="165"/>
      <c r="K92" s="165"/>
      <c r="L92" s="165"/>
      <c r="M92" s="165"/>
    </row>
    <row r="93" spans="2:13" ht="49.9" customHeight="1">
      <c r="B93" s="167" t="s">
        <v>57</v>
      </c>
      <c r="C93" s="43" t="s">
        <v>58</v>
      </c>
      <c r="D93" s="182" t="s">
        <v>59</v>
      </c>
      <c r="E93" s="182"/>
      <c r="F93" s="182"/>
      <c r="H93" s="44" t="s">
        <v>60</v>
      </c>
      <c r="I93" s="165"/>
      <c r="J93" s="165"/>
      <c r="K93" s="165"/>
      <c r="L93" s="165"/>
      <c r="M93" s="165"/>
    </row>
    <row r="94" spans="2:13" ht="49.9" customHeight="1">
      <c r="B94" s="167"/>
      <c r="C94" s="43" t="s">
        <v>61</v>
      </c>
      <c r="D94" s="166"/>
      <c r="E94" s="166"/>
      <c r="F94" s="166"/>
      <c r="H94" s="44"/>
      <c r="I94" s="165"/>
      <c r="J94" s="165"/>
      <c r="K94" s="165"/>
      <c r="L94" s="165"/>
      <c r="M94" s="165"/>
    </row>
    <row r="95" spans="2:13" ht="42.6" customHeight="1">
      <c r="B95" s="167"/>
      <c r="C95" s="43" t="s">
        <v>62</v>
      </c>
      <c r="D95" s="181" t="s">
        <v>91</v>
      </c>
      <c r="E95" s="181"/>
      <c r="F95" s="181"/>
      <c r="H95" s="44" t="s">
        <v>60</v>
      </c>
      <c r="I95" s="165"/>
      <c r="J95" s="165"/>
      <c r="K95" s="165"/>
      <c r="L95" s="165"/>
      <c r="M95" s="165"/>
    </row>
    <row r="96" spans="2:13" ht="64.900000000000006" customHeight="1">
      <c r="B96" s="167"/>
      <c r="C96" s="43" t="s">
        <v>64</v>
      </c>
      <c r="D96" s="50" t="s">
        <v>28</v>
      </c>
      <c r="E96" s="193" t="s">
        <v>28</v>
      </c>
      <c r="F96" s="193"/>
      <c r="H96" s="44" t="s">
        <v>60</v>
      </c>
      <c r="I96" s="165"/>
      <c r="J96" s="165"/>
      <c r="K96" s="165"/>
      <c r="L96" s="165"/>
      <c r="M96" s="165"/>
    </row>
    <row r="97" spans="2:13" ht="49.9" customHeight="1">
      <c r="B97" s="167"/>
      <c r="C97" s="43" t="s">
        <v>65</v>
      </c>
      <c r="D97" s="182" t="s">
        <v>92</v>
      </c>
      <c r="E97" s="182"/>
      <c r="F97" s="182"/>
      <c r="H97" s="44" t="s">
        <v>60</v>
      </c>
      <c r="I97" s="165"/>
      <c r="J97" s="165"/>
      <c r="K97" s="165"/>
      <c r="L97" s="165"/>
      <c r="M97" s="165"/>
    </row>
    <row r="98" spans="2:13" ht="49.9" customHeight="1">
      <c r="B98" s="167"/>
      <c r="C98" s="43" t="s">
        <v>67</v>
      </c>
      <c r="D98" s="182" t="s">
        <v>93</v>
      </c>
      <c r="E98" s="182"/>
      <c r="F98" s="182"/>
      <c r="H98" s="44" t="s">
        <v>60</v>
      </c>
      <c r="I98" s="165"/>
      <c r="J98" s="165"/>
      <c r="K98" s="165"/>
      <c r="L98" s="165"/>
      <c r="M98" s="165"/>
    </row>
    <row r="99" spans="2:13" ht="29.45" customHeight="1">
      <c r="B99" s="167"/>
      <c r="C99" s="43" t="s">
        <v>69</v>
      </c>
      <c r="D99" s="181" t="s">
        <v>70</v>
      </c>
      <c r="E99" s="181"/>
      <c r="F99" s="181"/>
      <c r="H99" s="44" t="s">
        <v>60</v>
      </c>
      <c r="I99" s="165"/>
      <c r="J99" s="165"/>
      <c r="K99" s="165"/>
      <c r="L99" s="165"/>
      <c r="M99" s="165"/>
    </row>
    <row r="100" spans="2:13" ht="49.9" customHeight="1">
      <c r="B100" s="167"/>
      <c r="C100" s="43" t="s">
        <v>71</v>
      </c>
      <c r="D100" s="182" t="s">
        <v>94</v>
      </c>
      <c r="E100" s="182"/>
      <c r="F100" s="182"/>
      <c r="H100" s="44" t="s">
        <v>60</v>
      </c>
      <c r="I100" s="165"/>
      <c r="J100" s="165"/>
      <c r="K100" s="165"/>
      <c r="L100" s="165"/>
      <c r="M100" s="165"/>
    </row>
    <row r="101" spans="2:13" ht="25.15" customHeight="1">
      <c r="B101" s="167"/>
      <c r="C101" s="43" t="s">
        <v>73</v>
      </c>
      <c r="D101" s="182" t="s">
        <v>95</v>
      </c>
      <c r="E101" s="182"/>
      <c r="F101" s="182"/>
      <c r="H101" s="44" t="s">
        <v>60</v>
      </c>
      <c r="I101" s="165"/>
      <c r="J101" s="165"/>
      <c r="K101" s="165"/>
      <c r="L101" s="165"/>
      <c r="M101" s="165"/>
    </row>
    <row r="102" spans="2:13" ht="25.15" customHeight="1">
      <c r="B102" s="167"/>
      <c r="C102" s="43" t="s">
        <v>75</v>
      </c>
      <c r="D102" s="182" t="s">
        <v>96</v>
      </c>
      <c r="E102" s="182"/>
      <c r="F102" s="182"/>
      <c r="H102" s="44" t="s">
        <v>60</v>
      </c>
      <c r="I102" s="165"/>
      <c r="J102" s="165"/>
      <c r="K102" s="165"/>
      <c r="L102" s="165"/>
      <c r="M102" s="165"/>
    </row>
    <row r="103" spans="2:13" ht="25.15" customHeight="1">
      <c r="B103" s="167"/>
      <c r="C103" s="43" t="s">
        <v>77</v>
      </c>
      <c r="D103" s="182" t="s">
        <v>78</v>
      </c>
      <c r="E103" s="182"/>
      <c r="F103" s="182"/>
      <c r="H103" s="44" t="s">
        <v>60</v>
      </c>
      <c r="I103" s="165"/>
      <c r="J103" s="165"/>
      <c r="K103" s="165"/>
      <c r="L103" s="165"/>
      <c r="M103" s="165"/>
    </row>
    <row r="104" spans="2:13" ht="49.9" customHeight="1">
      <c r="B104" s="167" t="s">
        <v>57</v>
      </c>
      <c r="C104" s="43" t="s">
        <v>58</v>
      </c>
      <c r="D104" s="182" t="s">
        <v>59</v>
      </c>
      <c r="E104" s="182"/>
      <c r="F104" s="182"/>
      <c r="H104" s="44" t="s">
        <v>60</v>
      </c>
      <c r="I104" s="165"/>
      <c r="J104" s="165"/>
      <c r="K104" s="165"/>
      <c r="L104" s="165"/>
      <c r="M104" s="165"/>
    </row>
    <row r="105" spans="2:13" ht="49.9" customHeight="1">
      <c r="B105" s="167"/>
      <c r="C105" s="43" t="s">
        <v>61</v>
      </c>
      <c r="D105" s="166"/>
      <c r="E105" s="166"/>
      <c r="F105" s="166"/>
      <c r="H105" s="44"/>
      <c r="I105" s="165"/>
      <c r="J105" s="165"/>
      <c r="K105" s="165"/>
      <c r="L105" s="165"/>
      <c r="M105" s="165"/>
    </row>
    <row r="106" spans="2:13" ht="42.6" customHeight="1">
      <c r="B106" s="167"/>
      <c r="C106" s="43" t="s">
        <v>62</v>
      </c>
      <c r="D106" s="181" t="s">
        <v>97</v>
      </c>
      <c r="E106" s="181"/>
      <c r="F106" s="181"/>
      <c r="H106" s="44" t="s">
        <v>60</v>
      </c>
      <c r="I106" s="165"/>
      <c r="J106" s="165"/>
      <c r="K106" s="165"/>
      <c r="L106" s="165"/>
      <c r="M106" s="165"/>
    </row>
    <row r="107" spans="2:13" ht="64.900000000000006" customHeight="1">
      <c r="B107" s="167"/>
      <c r="C107" s="43" t="s">
        <v>64</v>
      </c>
      <c r="D107" s="50" t="s">
        <v>28</v>
      </c>
      <c r="E107" s="193" t="s">
        <v>28</v>
      </c>
      <c r="F107" s="193"/>
      <c r="H107" s="44" t="s">
        <v>60</v>
      </c>
      <c r="I107" s="165"/>
      <c r="J107" s="165"/>
      <c r="K107" s="165"/>
      <c r="L107" s="165"/>
      <c r="M107" s="165"/>
    </row>
    <row r="108" spans="2:13" ht="49.9" customHeight="1">
      <c r="B108" s="167"/>
      <c r="C108" s="43" t="s">
        <v>65</v>
      </c>
      <c r="D108" s="182" t="s">
        <v>98</v>
      </c>
      <c r="E108" s="182"/>
      <c r="F108" s="182"/>
      <c r="H108" s="44" t="s">
        <v>60</v>
      </c>
      <c r="I108" s="165"/>
      <c r="J108" s="165"/>
      <c r="K108" s="165"/>
      <c r="L108" s="165"/>
      <c r="M108" s="165"/>
    </row>
    <row r="109" spans="2:13" ht="179.45" customHeight="1">
      <c r="B109" s="167"/>
      <c r="C109" s="43" t="s">
        <v>67</v>
      </c>
      <c r="D109" s="162" t="s">
        <v>99</v>
      </c>
      <c r="E109" s="162"/>
      <c r="F109" s="162"/>
      <c r="H109" s="44" t="s">
        <v>60</v>
      </c>
      <c r="I109" s="165"/>
      <c r="J109" s="165"/>
      <c r="K109" s="165"/>
      <c r="L109" s="165"/>
      <c r="M109" s="165"/>
    </row>
    <row r="110" spans="2:13" ht="29.45" customHeight="1">
      <c r="B110" s="167"/>
      <c r="C110" s="43" t="s">
        <v>69</v>
      </c>
      <c r="D110" s="181" t="s">
        <v>70</v>
      </c>
      <c r="E110" s="181"/>
      <c r="F110" s="181"/>
      <c r="H110" s="44" t="s">
        <v>60</v>
      </c>
      <c r="I110" s="165"/>
      <c r="J110" s="165"/>
      <c r="K110" s="165"/>
      <c r="L110" s="165"/>
      <c r="M110" s="165"/>
    </row>
    <row r="111" spans="2:13" ht="49.9" customHeight="1">
      <c r="B111" s="167"/>
      <c r="C111" s="43" t="s">
        <v>71</v>
      </c>
      <c r="D111" s="182" t="s">
        <v>100</v>
      </c>
      <c r="E111" s="182"/>
      <c r="F111" s="182"/>
      <c r="H111" s="44" t="s">
        <v>60</v>
      </c>
      <c r="I111" s="165"/>
      <c r="J111" s="165"/>
      <c r="K111" s="165"/>
      <c r="L111" s="165"/>
      <c r="M111" s="165"/>
    </row>
    <row r="112" spans="2:13" ht="25.15" customHeight="1">
      <c r="B112" s="167"/>
      <c r="C112" s="43" t="s">
        <v>73</v>
      </c>
      <c r="D112" s="182" t="s">
        <v>101</v>
      </c>
      <c r="E112" s="182"/>
      <c r="F112" s="182"/>
      <c r="H112" s="44" t="s">
        <v>60</v>
      </c>
      <c r="I112" s="165"/>
      <c r="J112" s="165"/>
      <c r="K112" s="165"/>
      <c r="L112" s="165"/>
      <c r="M112" s="165"/>
    </row>
    <row r="113" spans="2:13" ht="25.15" customHeight="1">
      <c r="B113" s="167"/>
      <c r="C113" s="43" t="s">
        <v>75</v>
      </c>
      <c r="D113" s="182" t="s">
        <v>96</v>
      </c>
      <c r="E113" s="182"/>
      <c r="F113" s="182"/>
      <c r="H113" s="44" t="s">
        <v>60</v>
      </c>
      <c r="I113" s="165"/>
      <c r="J113" s="165"/>
      <c r="K113" s="165"/>
      <c r="L113" s="165"/>
      <c r="M113" s="165"/>
    </row>
    <row r="114" spans="2:13" ht="25.15" customHeight="1">
      <c r="B114" s="167"/>
      <c r="C114" s="43" t="s">
        <v>77</v>
      </c>
      <c r="D114" s="182" t="s">
        <v>78</v>
      </c>
      <c r="E114" s="182"/>
      <c r="F114" s="182"/>
      <c r="H114" s="44" t="s">
        <v>60</v>
      </c>
      <c r="I114" s="165"/>
      <c r="J114" s="165"/>
      <c r="K114" s="165"/>
      <c r="L114" s="165"/>
      <c r="M114" s="165"/>
    </row>
    <row r="115" spans="2:13" ht="49.9" customHeight="1">
      <c r="B115" s="167" t="s">
        <v>57</v>
      </c>
      <c r="C115" s="43" t="s">
        <v>58</v>
      </c>
      <c r="D115" s="182" t="s">
        <v>28</v>
      </c>
      <c r="E115" s="182"/>
      <c r="F115" s="182"/>
      <c r="H115" s="44"/>
      <c r="I115" s="165"/>
      <c r="J115" s="165"/>
      <c r="K115" s="165"/>
      <c r="L115" s="165"/>
      <c r="M115" s="165"/>
    </row>
    <row r="116" spans="2:13" ht="49.9" customHeight="1">
      <c r="B116" s="167"/>
      <c r="C116" s="43" t="s">
        <v>61</v>
      </c>
      <c r="D116" s="166" t="s">
        <v>28</v>
      </c>
      <c r="E116" s="166"/>
      <c r="F116" s="166"/>
      <c r="H116" s="44"/>
      <c r="I116" s="165"/>
      <c r="J116" s="165"/>
      <c r="K116" s="165"/>
      <c r="L116" s="165"/>
      <c r="M116" s="165"/>
    </row>
    <row r="117" spans="2:13" ht="42.6" customHeight="1">
      <c r="B117" s="167"/>
      <c r="C117" s="43" t="s">
        <v>62</v>
      </c>
      <c r="D117" s="181"/>
      <c r="E117" s="181"/>
      <c r="F117" s="181"/>
      <c r="H117" s="44"/>
      <c r="I117" s="165"/>
      <c r="J117" s="165"/>
      <c r="K117" s="165"/>
      <c r="L117" s="165"/>
      <c r="M117" s="165"/>
    </row>
    <row r="118" spans="2:13" ht="64.900000000000006" customHeight="1">
      <c r="B118" s="167"/>
      <c r="C118" s="43" t="s">
        <v>64</v>
      </c>
      <c r="D118" s="50" t="s">
        <v>28</v>
      </c>
      <c r="E118" s="193" t="s">
        <v>28</v>
      </c>
      <c r="F118" s="193"/>
      <c r="H118" s="44"/>
      <c r="I118" s="165"/>
      <c r="J118" s="165"/>
      <c r="K118" s="165"/>
      <c r="L118" s="165"/>
      <c r="M118" s="165"/>
    </row>
    <row r="119" spans="2:13" ht="49.9" customHeight="1">
      <c r="B119" s="167"/>
      <c r="C119" s="43" t="s">
        <v>65</v>
      </c>
      <c r="D119" s="182" t="s">
        <v>28</v>
      </c>
      <c r="E119" s="182"/>
      <c r="F119" s="182"/>
      <c r="H119" s="44"/>
      <c r="I119" s="165"/>
      <c r="J119" s="165"/>
      <c r="K119" s="165"/>
      <c r="L119" s="165"/>
      <c r="M119" s="165"/>
    </row>
    <row r="120" spans="2:13" ht="49.9" customHeight="1">
      <c r="B120" s="167"/>
      <c r="C120" s="43" t="s">
        <v>67</v>
      </c>
      <c r="D120" s="182" t="s">
        <v>28</v>
      </c>
      <c r="E120" s="182"/>
      <c r="F120" s="182"/>
      <c r="H120" s="44"/>
      <c r="I120" s="165"/>
      <c r="J120" s="165"/>
      <c r="K120" s="165"/>
      <c r="L120" s="165"/>
      <c r="M120" s="165"/>
    </row>
    <row r="121" spans="2:13" ht="29.45" customHeight="1">
      <c r="B121" s="167"/>
      <c r="C121" s="43" t="s">
        <v>69</v>
      </c>
      <c r="D121" s="181"/>
      <c r="E121" s="181"/>
      <c r="F121" s="181"/>
      <c r="H121" s="44"/>
      <c r="I121" s="165"/>
      <c r="J121" s="165"/>
      <c r="K121" s="165"/>
      <c r="L121" s="165"/>
      <c r="M121" s="165"/>
    </row>
    <row r="122" spans="2:13" ht="49.9" customHeight="1">
      <c r="B122" s="167"/>
      <c r="C122" s="43" t="s">
        <v>71</v>
      </c>
      <c r="D122" s="182" t="s">
        <v>28</v>
      </c>
      <c r="E122" s="182"/>
      <c r="F122" s="182"/>
      <c r="H122" s="44"/>
      <c r="I122" s="165"/>
      <c r="J122" s="165"/>
      <c r="K122" s="165"/>
      <c r="L122" s="165"/>
      <c r="M122" s="165"/>
    </row>
    <row r="123" spans="2:13" ht="25.15" customHeight="1">
      <c r="B123" s="167"/>
      <c r="C123" s="43" t="s">
        <v>73</v>
      </c>
      <c r="D123" s="182" t="s">
        <v>28</v>
      </c>
      <c r="E123" s="182"/>
      <c r="F123" s="182"/>
      <c r="H123" s="44"/>
      <c r="I123" s="165"/>
      <c r="J123" s="165"/>
      <c r="K123" s="165"/>
      <c r="L123" s="165"/>
      <c r="M123" s="165"/>
    </row>
    <row r="124" spans="2:13" ht="25.15" customHeight="1">
      <c r="B124" s="167"/>
      <c r="C124" s="43" t="s">
        <v>75</v>
      </c>
      <c r="D124" s="182" t="s">
        <v>28</v>
      </c>
      <c r="E124" s="182"/>
      <c r="F124" s="182"/>
      <c r="H124" s="44"/>
      <c r="I124" s="165"/>
      <c r="J124" s="165"/>
      <c r="K124" s="165"/>
      <c r="L124" s="165"/>
      <c r="M124" s="165"/>
    </row>
    <row r="125" spans="2:13" ht="25.15" customHeight="1">
      <c r="B125" s="167"/>
      <c r="C125" s="43" t="s">
        <v>77</v>
      </c>
      <c r="D125" s="182" t="s">
        <v>28</v>
      </c>
      <c r="E125" s="182"/>
      <c r="F125" s="182"/>
      <c r="H125" s="44"/>
      <c r="I125" s="165"/>
      <c r="J125" s="165"/>
      <c r="K125" s="165"/>
      <c r="L125" s="165"/>
      <c r="M125" s="165"/>
    </row>
    <row r="126" spans="2:13" ht="49.9" customHeight="1">
      <c r="B126" s="167" t="s">
        <v>57</v>
      </c>
      <c r="C126" s="43" t="s">
        <v>58</v>
      </c>
      <c r="D126" s="182" t="s">
        <v>28</v>
      </c>
      <c r="E126" s="182"/>
      <c r="F126" s="182"/>
      <c r="H126" s="44"/>
      <c r="I126" s="165"/>
      <c r="J126" s="165"/>
      <c r="K126" s="165"/>
      <c r="L126" s="165"/>
      <c r="M126" s="165"/>
    </row>
    <row r="127" spans="2:13" ht="49.9" customHeight="1">
      <c r="B127" s="167"/>
      <c r="C127" s="43" t="s">
        <v>61</v>
      </c>
      <c r="D127" s="166" t="s">
        <v>28</v>
      </c>
      <c r="E127" s="166"/>
      <c r="F127" s="166"/>
      <c r="H127" s="44"/>
      <c r="I127" s="165"/>
      <c r="J127" s="165"/>
      <c r="K127" s="165"/>
      <c r="L127" s="165"/>
      <c r="M127" s="165"/>
    </row>
    <row r="128" spans="2:13" ht="45">
      <c r="B128" s="167"/>
      <c r="C128" s="43" t="s">
        <v>62</v>
      </c>
      <c r="D128" s="181"/>
      <c r="E128" s="181"/>
      <c r="F128" s="181"/>
      <c r="H128" s="44"/>
      <c r="I128" s="165"/>
      <c r="J128" s="165"/>
      <c r="K128" s="165"/>
      <c r="L128" s="165"/>
      <c r="M128" s="165"/>
    </row>
    <row r="129" spans="2:13" ht="49.9" customHeight="1">
      <c r="B129" s="167"/>
      <c r="C129" s="43" t="s">
        <v>64</v>
      </c>
      <c r="D129" s="50" t="s">
        <v>28</v>
      </c>
      <c r="E129" s="193" t="s">
        <v>28</v>
      </c>
      <c r="F129" s="193"/>
      <c r="H129" s="44"/>
      <c r="I129" s="165"/>
      <c r="J129" s="165"/>
      <c r="K129" s="165"/>
      <c r="L129" s="165"/>
      <c r="M129" s="165"/>
    </row>
    <row r="130" spans="2:13" ht="49.9" customHeight="1">
      <c r="B130" s="167"/>
      <c r="C130" s="43" t="s">
        <v>65</v>
      </c>
      <c r="D130" s="182" t="s">
        <v>28</v>
      </c>
      <c r="E130" s="182"/>
      <c r="F130" s="182"/>
      <c r="H130" s="44"/>
      <c r="I130" s="165"/>
      <c r="J130" s="165"/>
      <c r="K130" s="165"/>
      <c r="L130" s="165"/>
      <c r="M130" s="165"/>
    </row>
    <row r="131" spans="2:13" ht="49.9" customHeight="1">
      <c r="B131" s="167"/>
      <c r="C131" s="43" t="s">
        <v>67</v>
      </c>
      <c r="D131" s="182" t="s">
        <v>28</v>
      </c>
      <c r="E131" s="182"/>
      <c r="F131" s="182"/>
      <c r="H131" s="44"/>
      <c r="I131" s="165"/>
      <c r="J131" s="165"/>
      <c r="K131" s="165"/>
      <c r="L131" s="165"/>
      <c r="M131" s="165"/>
    </row>
    <row r="132" spans="2:13" ht="30">
      <c r="B132" s="167"/>
      <c r="C132" s="43" t="s">
        <v>69</v>
      </c>
      <c r="D132" s="181"/>
      <c r="E132" s="181"/>
      <c r="F132" s="181"/>
      <c r="H132" s="44"/>
      <c r="I132" s="165"/>
      <c r="J132" s="165"/>
      <c r="K132" s="165"/>
      <c r="L132" s="165"/>
      <c r="M132" s="165"/>
    </row>
    <row r="133" spans="2:13" ht="49.9" customHeight="1">
      <c r="B133" s="167"/>
      <c r="C133" s="43" t="s">
        <v>71</v>
      </c>
      <c r="D133" s="182" t="s">
        <v>28</v>
      </c>
      <c r="E133" s="182"/>
      <c r="F133" s="182"/>
      <c r="H133" s="44"/>
      <c r="I133" s="165"/>
      <c r="J133" s="165"/>
      <c r="K133" s="165"/>
      <c r="L133" s="165"/>
      <c r="M133" s="165"/>
    </row>
    <row r="134" spans="2:13" ht="25.15" customHeight="1">
      <c r="B134" s="167"/>
      <c r="C134" s="43" t="s">
        <v>73</v>
      </c>
      <c r="D134" s="182" t="s">
        <v>28</v>
      </c>
      <c r="E134" s="182"/>
      <c r="F134" s="182"/>
      <c r="H134" s="44"/>
      <c r="I134" s="165"/>
      <c r="J134" s="165"/>
      <c r="K134" s="165"/>
      <c r="L134" s="165"/>
      <c r="M134" s="165"/>
    </row>
    <row r="135" spans="2:13" ht="25.15" customHeight="1">
      <c r="B135" s="167"/>
      <c r="C135" s="43" t="s">
        <v>75</v>
      </c>
      <c r="D135" s="182" t="s">
        <v>28</v>
      </c>
      <c r="E135" s="182"/>
      <c r="F135" s="182"/>
      <c r="H135" s="44"/>
      <c r="I135" s="165"/>
      <c r="J135" s="165"/>
      <c r="K135" s="165"/>
      <c r="L135" s="165"/>
      <c r="M135" s="165"/>
    </row>
    <row r="136" spans="2:13" ht="25.15" customHeight="1">
      <c r="B136" s="167"/>
      <c r="C136" s="43" t="s">
        <v>77</v>
      </c>
      <c r="D136" s="182" t="s">
        <v>28</v>
      </c>
      <c r="E136" s="182"/>
      <c r="F136" s="182"/>
      <c r="H136" s="44"/>
      <c r="I136" s="165"/>
      <c r="J136" s="165"/>
      <c r="K136" s="165"/>
      <c r="L136" s="165"/>
      <c r="M136" s="165"/>
    </row>
    <row r="137" spans="2:13" ht="49.9" customHeight="1">
      <c r="B137" s="167" t="s">
        <v>57</v>
      </c>
      <c r="C137" s="43" t="s">
        <v>58</v>
      </c>
      <c r="D137" s="182" t="s">
        <v>28</v>
      </c>
      <c r="E137" s="182"/>
      <c r="F137" s="182"/>
      <c r="H137" s="44"/>
      <c r="I137" s="165"/>
      <c r="J137" s="165"/>
      <c r="K137" s="165"/>
      <c r="L137" s="165"/>
      <c r="M137" s="165"/>
    </row>
    <row r="138" spans="2:13" ht="49.9" customHeight="1">
      <c r="B138" s="167"/>
      <c r="C138" s="43" t="s">
        <v>61</v>
      </c>
      <c r="D138" s="166" t="s">
        <v>28</v>
      </c>
      <c r="E138" s="166"/>
      <c r="F138" s="166"/>
      <c r="H138" s="44"/>
      <c r="I138" s="165"/>
      <c r="J138" s="165"/>
      <c r="K138" s="165"/>
      <c r="L138" s="165"/>
      <c r="M138" s="165"/>
    </row>
    <row r="139" spans="2:13" ht="45">
      <c r="B139" s="167"/>
      <c r="C139" s="43" t="s">
        <v>62</v>
      </c>
      <c r="D139" s="181"/>
      <c r="E139" s="181"/>
      <c r="F139" s="181"/>
      <c r="H139" s="44"/>
      <c r="I139" s="165"/>
      <c r="J139" s="165"/>
      <c r="K139" s="165"/>
      <c r="L139" s="165"/>
      <c r="M139" s="165"/>
    </row>
    <row r="140" spans="2:13" ht="49.9" customHeight="1">
      <c r="B140" s="167"/>
      <c r="C140" s="43" t="s">
        <v>64</v>
      </c>
      <c r="D140" s="50" t="s">
        <v>28</v>
      </c>
      <c r="E140" s="193" t="s">
        <v>28</v>
      </c>
      <c r="F140" s="193"/>
      <c r="H140" s="44"/>
      <c r="I140" s="165"/>
      <c r="J140" s="165"/>
      <c r="K140" s="165"/>
      <c r="L140" s="165"/>
      <c r="M140" s="165"/>
    </row>
    <row r="141" spans="2:13" ht="49.9" customHeight="1">
      <c r="B141" s="167"/>
      <c r="C141" s="43" t="s">
        <v>65</v>
      </c>
      <c r="D141" s="182" t="s">
        <v>28</v>
      </c>
      <c r="E141" s="182"/>
      <c r="F141" s="182"/>
      <c r="H141" s="44"/>
      <c r="I141" s="165"/>
      <c r="J141" s="165"/>
      <c r="K141" s="165"/>
      <c r="L141" s="165"/>
      <c r="M141" s="165"/>
    </row>
    <row r="142" spans="2:13" ht="49.9" customHeight="1">
      <c r="B142" s="167"/>
      <c r="C142" s="43" t="s">
        <v>67</v>
      </c>
      <c r="D142" s="182" t="s">
        <v>28</v>
      </c>
      <c r="E142" s="182"/>
      <c r="F142" s="182"/>
      <c r="H142" s="44"/>
      <c r="I142" s="165"/>
      <c r="J142" s="165"/>
      <c r="K142" s="165"/>
      <c r="L142" s="165"/>
      <c r="M142" s="165"/>
    </row>
    <row r="143" spans="2:13" ht="30">
      <c r="B143" s="167"/>
      <c r="C143" s="43" t="s">
        <v>69</v>
      </c>
      <c r="D143" s="181"/>
      <c r="E143" s="181"/>
      <c r="F143" s="181"/>
      <c r="H143" s="44"/>
      <c r="I143" s="165"/>
      <c r="J143" s="165"/>
      <c r="K143" s="165"/>
      <c r="L143" s="165"/>
      <c r="M143" s="165"/>
    </row>
    <row r="144" spans="2:13" ht="31.9" customHeight="1">
      <c r="B144" s="167"/>
      <c r="C144" s="43" t="s">
        <v>71</v>
      </c>
      <c r="D144" s="182" t="s">
        <v>28</v>
      </c>
      <c r="E144" s="182"/>
      <c r="F144" s="182"/>
      <c r="H144" s="44"/>
      <c r="I144" s="165"/>
      <c r="J144" s="165"/>
      <c r="K144" s="165"/>
      <c r="L144" s="165"/>
      <c r="M144" s="165"/>
    </row>
    <row r="145" spans="2:13" ht="25.15" customHeight="1">
      <c r="B145" s="167"/>
      <c r="C145" s="43" t="s">
        <v>73</v>
      </c>
      <c r="D145" s="182" t="s">
        <v>28</v>
      </c>
      <c r="E145" s="182"/>
      <c r="F145" s="182"/>
      <c r="H145" s="44"/>
      <c r="I145" s="165"/>
      <c r="J145" s="165"/>
      <c r="K145" s="165"/>
      <c r="L145" s="165"/>
      <c r="M145" s="165"/>
    </row>
    <row r="146" spans="2:13" ht="25.15" customHeight="1">
      <c r="B146" s="167"/>
      <c r="C146" s="43" t="s">
        <v>75</v>
      </c>
      <c r="D146" s="182" t="s">
        <v>28</v>
      </c>
      <c r="E146" s="182"/>
      <c r="F146" s="182"/>
      <c r="H146" s="44"/>
      <c r="I146" s="165"/>
      <c r="J146" s="165"/>
      <c r="K146" s="165"/>
      <c r="L146" s="165"/>
      <c r="M146" s="165"/>
    </row>
    <row r="147" spans="2:13" ht="25.15" customHeight="1">
      <c r="B147" s="167"/>
      <c r="C147" s="43" t="s">
        <v>77</v>
      </c>
      <c r="D147" s="182" t="s">
        <v>28</v>
      </c>
      <c r="E147" s="182"/>
      <c r="F147" s="182"/>
      <c r="H147" s="44"/>
      <c r="I147" s="165"/>
      <c r="J147" s="165"/>
      <c r="K147" s="165"/>
      <c r="L147" s="165"/>
      <c r="M147" s="165"/>
    </row>
    <row r="148" spans="2:13" ht="49.9" customHeight="1">
      <c r="B148" s="167" t="s">
        <v>57</v>
      </c>
      <c r="C148" s="43" t="s">
        <v>58</v>
      </c>
      <c r="D148" s="182" t="s">
        <v>28</v>
      </c>
      <c r="E148" s="182"/>
      <c r="F148" s="182"/>
      <c r="H148" s="44"/>
      <c r="I148" s="165"/>
      <c r="J148" s="165"/>
      <c r="K148" s="165"/>
      <c r="L148" s="165"/>
      <c r="M148" s="165"/>
    </row>
    <row r="149" spans="2:13" ht="49.9" customHeight="1">
      <c r="B149" s="167"/>
      <c r="C149" s="43" t="s">
        <v>61</v>
      </c>
      <c r="D149" s="166" t="s">
        <v>28</v>
      </c>
      <c r="E149" s="166"/>
      <c r="F149" s="166"/>
      <c r="H149" s="44"/>
      <c r="I149" s="165"/>
      <c r="J149" s="165"/>
      <c r="K149" s="165"/>
      <c r="L149" s="165"/>
      <c r="M149" s="165"/>
    </row>
    <row r="150" spans="2:13" ht="45">
      <c r="B150" s="167"/>
      <c r="C150" s="43" t="s">
        <v>62</v>
      </c>
      <c r="D150" s="181"/>
      <c r="E150" s="181"/>
      <c r="F150" s="181"/>
      <c r="H150" s="44"/>
      <c r="I150" s="165"/>
      <c r="J150" s="165"/>
      <c r="K150" s="165"/>
      <c r="L150" s="165"/>
      <c r="M150" s="165"/>
    </row>
    <row r="151" spans="2:13" ht="49.9" customHeight="1">
      <c r="B151" s="167"/>
      <c r="C151" s="43" t="s">
        <v>64</v>
      </c>
      <c r="D151" s="50" t="s">
        <v>28</v>
      </c>
      <c r="E151" s="193" t="s">
        <v>28</v>
      </c>
      <c r="F151" s="193"/>
      <c r="H151" s="44"/>
      <c r="I151" s="165"/>
      <c r="J151" s="165"/>
      <c r="K151" s="165"/>
      <c r="L151" s="165"/>
      <c r="M151" s="165"/>
    </row>
    <row r="152" spans="2:13" ht="49.9" customHeight="1">
      <c r="B152" s="167"/>
      <c r="C152" s="43" t="s">
        <v>65</v>
      </c>
      <c r="D152" s="182" t="s">
        <v>28</v>
      </c>
      <c r="E152" s="182"/>
      <c r="F152" s="182"/>
      <c r="H152" s="44"/>
      <c r="I152" s="165"/>
      <c r="J152" s="165"/>
      <c r="K152" s="165"/>
      <c r="L152" s="165"/>
      <c r="M152" s="165"/>
    </row>
    <row r="153" spans="2:13" ht="49.9" customHeight="1">
      <c r="B153" s="167"/>
      <c r="C153" s="43" t="s">
        <v>67</v>
      </c>
      <c r="D153" s="182" t="s">
        <v>28</v>
      </c>
      <c r="E153" s="182"/>
      <c r="F153" s="182"/>
      <c r="H153" s="44"/>
      <c r="I153" s="165"/>
      <c r="J153" s="165"/>
      <c r="K153" s="165"/>
      <c r="L153" s="165"/>
      <c r="M153" s="165"/>
    </row>
    <row r="154" spans="2:13" ht="30">
      <c r="B154" s="167"/>
      <c r="C154" s="43" t="s">
        <v>69</v>
      </c>
      <c r="D154" s="181"/>
      <c r="E154" s="181"/>
      <c r="F154" s="181"/>
      <c r="H154" s="44"/>
      <c r="I154" s="165"/>
      <c r="J154" s="165"/>
      <c r="K154" s="165"/>
      <c r="L154" s="165"/>
      <c r="M154" s="165"/>
    </row>
    <row r="155" spans="2:13" ht="49.9" customHeight="1">
      <c r="B155" s="167"/>
      <c r="C155" s="43" t="s">
        <v>71</v>
      </c>
      <c r="D155" s="182" t="s">
        <v>28</v>
      </c>
      <c r="E155" s="182"/>
      <c r="F155" s="182"/>
      <c r="H155" s="44"/>
      <c r="I155" s="165"/>
      <c r="J155" s="165"/>
      <c r="K155" s="165"/>
      <c r="L155" s="165"/>
      <c r="M155" s="165"/>
    </row>
    <row r="156" spans="2:13" ht="25.15" customHeight="1">
      <c r="B156" s="167"/>
      <c r="C156" s="43" t="s">
        <v>73</v>
      </c>
      <c r="D156" s="182" t="s">
        <v>28</v>
      </c>
      <c r="E156" s="182"/>
      <c r="F156" s="182"/>
      <c r="H156" s="44"/>
      <c r="I156" s="165"/>
      <c r="J156" s="165"/>
      <c r="K156" s="165"/>
      <c r="L156" s="165"/>
      <c r="M156" s="165"/>
    </row>
    <row r="157" spans="2:13" ht="25.15" customHeight="1">
      <c r="B157" s="167"/>
      <c r="C157" s="43" t="s">
        <v>75</v>
      </c>
      <c r="D157" s="182" t="s">
        <v>28</v>
      </c>
      <c r="E157" s="182"/>
      <c r="F157" s="182"/>
      <c r="H157" s="44"/>
      <c r="I157" s="165"/>
      <c r="J157" s="165"/>
      <c r="K157" s="165"/>
      <c r="L157" s="165"/>
      <c r="M157" s="165"/>
    </row>
    <row r="158" spans="2:13" ht="25.15" customHeight="1">
      <c r="B158" s="167"/>
      <c r="C158" s="43" t="s">
        <v>77</v>
      </c>
      <c r="D158" s="182" t="s">
        <v>28</v>
      </c>
      <c r="E158" s="182"/>
      <c r="F158" s="182"/>
      <c r="H158" s="44"/>
      <c r="I158" s="165"/>
      <c r="J158" s="165"/>
      <c r="K158" s="165"/>
      <c r="L158" s="165"/>
      <c r="M158" s="165"/>
    </row>
    <row r="159" spans="2:13" ht="300" customHeight="1">
      <c r="B159" s="51" t="s">
        <v>102</v>
      </c>
      <c r="C159" s="43" t="s">
        <v>103</v>
      </c>
      <c r="D159" s="166"/>
      <c r="E159" s="166"/>
      <c r="F159" s="166"/>
      <c r="H159" s="44"/>
      <c r="I159" s="165"/>
      <c r="J159" s="165"/>
      <c r="K159" s="165"/>
      <c r="L159" s="165"/>
      <c r="M159" s="165"/>
    </row>
    <row r="160" spans="2:13" ht="25.15" customHeight="1">
      <c r="B160" s="167" t="s">
        <v>104</v>
      </c>
      <c r="C160" s="43" t="s">
        <v>105</v>
      </c>
      <c r="D160" s="166"/>
      <c r="E160" s="166"/>
      <c r="F160" s="166"/>
      <c r="H160" s="44"/>
      <c r="I160" s="165"/>
      <c r="J160" s="165"/>
      <c r="K160" s="165"/>
      <c r="L160" s="165"/>
      <c r="M160" s="165"/>
    </row>
    <row r="161" spans="2:13" ht="25.9" customHeight="1">
      <c r="B161" s="167"/>
      <c r="C161" s="43" t="s">
        <v>106</v>
      </c>
      <c r="D161" s="166"/>
      <c r="E161" s="166"/>
      <c r="F161" s="166"/>
      <c r="H161" s="44"/>
      <c r="I161" s="165"/>
      <c r="J161" s="165"/>
      <c r="K161" s="165"/>
      <c r="L161" s="165"/>
      <c r="M161" s="165"/>
    </row>
    <row r="162" spans="2:13" ht="27" customHeight="1">
      <c r="B162" s="167"/>
      <c r="C162" s="43" t="s">
        <v>107</v>
      </c>
      <c r="D162" s="166"/>
      <c r="E162" s="166"/>
      <c r="F162" s="166"/>
      <c r="H162" s="44"/>
      <c r="I162" s="165"/>
      <c r="J162" s="165"/>
      <c r="K162" s="165"/>
      <c r="L162" s="165"/>
      <c r="M162" s="165"/>
    </row>
    <row r="163" spans="2:13" ht="100.15" customHeight="1">
      <c r="B163" s="51" t="s">
        <v>108</v>
      </c>
      <c r="C163" s="43" t="s">
        <v>109</v>
      </c>
      <c r="D163" s="166"/>
      <c r="E163" s="166"/>
      <c r="F163" s="166"/>
      <c r="H163" s="44"/>
      <c r="I163" s="165"/>
      <c r="J163" s="165"/>
      <c r="K163" s="165"/>
      <c r="L163" s="165"/>
      <c r="M163" s="165"/>
    </row>
    <row r="164" spans="2:13" ht="19.899999999999999" customHeight="1">
      <c r="B164" s="213" t="s">
        <v>110</v>
      </c>
      <c r="C164" s="210" t="s">
        <v>111</v>
      </c>
      <c r="D164" s="71" t="s">
        <v>112</v>
      </c>
      <c r="E164" s="207"/>
      <c r="F164" s="207"/>
      <c r="H164" s="41"/>
    </row>
    <row r="165" spans="2:13" ht="30" customHeight="1">
      <c r="B165" s="214"/>
      <c r="C165" s="211"/>
      <c r="D165" s="71" t="s">
        <v>113</v>
      </c>
      <c r="E165" s="182"/>
      <c r="F165" s="182"/>
      <c r="H165" s="41"/>
    </row>
    <row r="166" spans="2:13" ht="30" customHeight="1">
      <c r="B166" s="214"/>
      <c r="C166" s="212"/>
      <c r="D166" s="71" t="s">
        <v>114</v>
      </c>
      <c r="E166" s="208"/>
      <c r="F166" s="209"/>
      <c r="H166" s="41"/>
    </row>
    <row r="167" spans="2:13" ht="19.899999999999999" customHeight="1">
      <c r="B167" s="214"/>
      <c r="C167" s="210" t="s">
        <v>115</v>
      </c>
      <c r="D167" s="71" t="s">
        <v>112</v>
      </c>
      <c r="E167" s="207"/>
      <c r="F167" s="207"/>
      <c r="H167" s="41"/>
    </row>
    <row r="168" spans="2:13" ht="30" customHeight="1">
      <c r="B168" s="214"/>
      <c r="C168" s="211"/>
      <c r="D168" s="71" t="s">
        <v>113</v>
      </c>
      <c r="E168" s="182"/>
      <c r="F168" s="182"/>
      <c r="H168" s="41"/>
    </row>
    <row r="169" spans="2:13" ht="30" customHeight="1">
      <c r="B169" s="214"/>
      <c r="C169" s="212"/>
      <c r="D169" s="71" t="s">
        <v>114</v>
      </c>
      <c r="E169" s="208"/>
      <c r="F169" s="209"/>
      <c r="H169" s="41"/>
    </row>
    <row r="170" spans="2:13" ht="19.899999999999999" customHeight="1">
      <c r="B170" s="214"/>
      <c r="C170" s="210" t="s">
        <v>116</v>
      </c>
      <c r="D170" s="71" t="s">
        <v>112</v>
      </c>
      <c r="E170" s="207"/>
      <c r="F170" s="207"/>
      <c r="H170" s="41"/>
      <c r="K170" s="42"/>
    </row>
    <row r="171" spans="2:13" ht="29.25" customHeight="1">
      <c r="B171" s="214"/>
      <c r="C171" s="211"/>
      <c r="D171" s="71" t="s">
        <v>113</v>
      </c>
      <c r="E171" s="182"/>
      <c r="F171" s="182"/>
      <c r="H171" s="41"/>
    </row>
    <row r="172" spans="2:13" ht="29.25" customHeight="1">
      <c r="B172" s="214"/>
      <c r="C172" s="212"/>
      <c r="D172" s="71" t="s">
        <v>114</v>
      </c>
      <c r="E172" s="208"/>
      <c r="F172" s="209"/>
      <c r="H172" s="41"/>
    </row>
    <row r="173" spans="2:13" s="42" customFormat="1" ht="11.45" customHeight="1">
      <c r="B173" s="52"/>
      <c r="C173" s="53"/>
      <c r="D173" s="54"/>
      <c r="H173" s="55"/>
    </row>
    <row r="174" spans="2:13" s="56" customFormat="1" ht="11.45" customHeight="1">
      <c r="B174" s="57"/>
      <c r="C174" s="58"/>
      <c r="D174" s="59"/>
      <c r="H174" s="60"/>
    </row>
    <row r="175" spans="2:13" s="56" customFormat="1">
      <c r="B175" s="57"/>
      <c r="C175" s="58"/>
      <c r="D175" s="59"/>
      <c r="H175" s="60"/>
    </row>
    <row r="176" spans="2:13" s="56" customFormat="1">
      <c r="B176" s="57"/>
      <c r="C176" s="58"/>
      <c r="D176" s="59"/>
      <c r="H176" s="60"/>
    </row>
    <row r="177" spans="2:13" s="56" customFormat="1" ht="42.75">
      <c r="B177" s="61" t="s">
        <v>117</v>
      </c>
      <c r="C177" s="62" t="s">
        <v>118</v>
      </c>
      <c r="D177" s="62" t="s">
        <v>119</v>
      </c>
      <c r="E177" s="63"/>
      <c r="F177" s="63"/>
      <c r="G177" s="63"/>
      <c r="H177" s="61" t="s">
        <v>117</v>
      </c>
      <c r="I177" s="62" t="s">
        <v>118</v>
      </c>
      <c r="J177" s="62" t="s">
        <v>119</v>
      </c>
      <c r="K177" s="63"/>
      <c r="L177" s="63"/>
      <c r="M177" s="63"/>
    </row>
    <row r="178" spans="2:13" s="56" customFormat="1">
      <c r="B178" s="61">
        <f>COUNTIF(D9:F31,"&lt;&gt;")</f>
        <v>11</v>
      </c>
      <c r="C178" s="62">
        <f>B178+B179+B180+B181</f>
        <v>117</v>
      </c>
      <c r="D178" s="62">
        <v>186</v>
      </c>
      <c r="E178" s="63"/>
      <c r="F178" s="63"/>
      <c r="G178" s="63"/>
      <c r="H178" s="61">
        <f>COUNTIF(H9:H163,"&lt;&gt;")</f>
        <v>60</v>
      </c>
      <c r="I178" s="62">
        <f>H178</f>
        <v>60</v>
      </c>
      <c r="J178" s="62">
        <v>155</v>
      </c>
      <c r="K178" s="63"/>
      <c r="L178" s="63"/>
      <c r="M178" s="63"/>
    </row>
    <row r="179" spans="2:13" s="56" customFormat="1">
      <c r="B179" s="61">
        <f>COUNTIF(E32:F35,"&lt;&gt;")</f>
        <v>0</v>
      </c>
      <c r="C179" s="64"/>
      <c r="D179" s="65"/>
      <c r="E179" s="63"/>
      <c r="F179" s="63"/>
      <c r="G179" s="63"/>
      <c r="H179" s="61"/>
      <c r="I179" s="64"/>
      <c r="J179" s="65"/>
      <c r="K179" s="63"/>
      <c r="L179" s="63"/>
      <c r="M179" s="63"/>
    </row>
    <row r="180" spans="2:13" s="56" customFormat="1">
      <c r="B180" s="61">
        <f>COUNTIF(D36:F163,"&lt;&gt;")</f>
        <v>106</v>
      </c>
      <c r="C180" s="64"/>
      <c r="D180" s="65"/>
      <c r="E180" s="63"/>
      <c r="F180" s="63"/>
      <c r="G180" s="63"/>
      <c r="H180" s="61"/>
      <c r="I180" s="64"/>
      <c r="J180" s="65"/>
      <c r="K180" s="63"/>
      <c r="L180" s="63"/>
      <c r="M180" s="63"/>
    </row>
    <row r="181" spans="2:13" s="56" customFormat="1">
      <c r="B181" s="61">
        <f>COUNTIF(E164:F171,"&lt;&gt;")</f>
        <v>0</v>
      </c>
      <c r="C181" s="64"/>
      <c r="D181" s="65"/>
      <c r="E181" s="63"/>
      <c r="F181" s="63"/>
      <c r="G181" s="63"/>
      <c r="H181" s="61"/>
      <c r="I181" s="64"/>
      <c r="J181" s="65"/>
      <c r="K181" s="63"/>
      <c r="L181" s="63"/>
      <c r="M181" s="63"/>
    </row>
    <row r="182" spans="2:13" s="56" customFormat="1" ht="28.5">
      <c r="B182" s="61"/>
      <c r="C182" s="64" t="s">
        <v>120</v>
      </c>
      <c r="D182" s="65" t="s">
        <v>121</v>
      </c>
      <c r="E182" s="66" t="s">
        <v>122</v>
      </c>
      <c r="F182" s="67">
        <f>((C178*100)/D178)/100</f>
        <v>0.62903225806451613</v>
      </c>
      <c r="G182" s="63"/>
      <c r="H182" s="61"/>
      <c r="I182" s="62" t="s">
        <v>120</v>
      </c>
      <c r="J182" s="65" t="s">
        <v>121</v>
      </c>
      <c r="K182" s="66" t="s">
        <v>122</v>
      </c>
      <c r="L182" s="67">
        <f>((I178*100)/J178)/100</f>
        <v>0.38709677419354838</v>
      </c>
      <c r="M182" s="66"/>
    </row>
    <row r="183" spans="2:13" s="56" customFormat="1">
      <c r="B183" s="61"/>
      <c r="C183" s="68">
        <v>0.1</v>
      </c>
      <c r="D183" s="65">
        <v>1</v>
      </c>
      <c r="E183" s="66" t="s">
        <v>123</v>
      </c>
      <c r="F183" s="66">
        <f>F182*PI()</f>
        <v>1.9761631208064827</v>
      </c>
      <c r="G183" s="63"/>
      <c r="H183" s="61"/>
      <c r="I183" s="69">
        <v>0.1</v>
      </c>
      <c r="J183" s="65">
        <v>1</v>
      </c>
      <c r="K183" s="66" t="s">
        <v>123</v>
      </c>
      <c r="L183" s="66">
        <f>L182*PI()</f>
        <v>1.2161003820347587</v>
      </c>
      <c r="M183" s="66"/>
    </row>
    <row r="184" spans="2:13" s="56" customFormat="1">
      <c r="B184" s="61"/>
      <c r="C184" s="68">
        <v>0.2</v>
      </c>
      <c r="D184" s="65">
        <v>1</v>
      </c>
      <c r="E184" s="66" t="s">
        <v>124</v>
      </c>
      <c r="F184" s="66" t="s">
        <v>125</v>
      </c>
      <c r="G184" s="63"/>
      <c r="H184" s="61"/>
      <c r="I184" s="69">
        <v>0.2</v>
      </c>
      <c r="J184" s="65">
        <v>1</v>
      </c>
      <c r="K184" s="66" t="s">
        <v>124</v>
      </c>
      <c r="L184" s="66" t="s">
        <v>125</v>
      </c>
      <c r="M184" s="66"/>
    </row>
    <row r="185" spans="2:13" s="56" customFormat="1">
      <c r="B185" s="61"/>
      <c r="C185" s="68">
        <v>0.3</v>
      </c>
      <c r="D185" s="65">
        <v>1</v>
      </c>
      <c r="E185" s="66">
        <v>0</v>
      </c>
      <c r="F185" s="66">
        <v>0</v>
      </c>
      <c r="G185" s="63"/>
      <c r="H185" s="61"/>
      <c r="I185" s="69">
        <v>0.3</v>
      </c>
      <c r="J185" s="65">
        <v>1</v>
      </c>
      <c r="K185" s="66">
        <v>0</v>
      </c>
      <c r="L185" s="66">
        <v>0</v>
      </c>
      <c r="M185" s="66"/>
    </row>
    <row r="186" spans="2:13" s="56" customFormat="1">
      <c r="B186" s="61"/>
      <c r="C186" s="68">
        <v>0.4</v>
      </c>
      <c r="D186" s="65">
        <v>1</v>
      </c>
      <c r="E186" s="66">
        <f>COS(F183)*-1</f>
        <v>0.39435585511331844</v>
      </c>
      <c r="F186" s="66">
        <f>SIN(F183)</f>
        <v>0.91895781162023071</v>
      </c>
      <c r="G186" s="63"/>
      <c r="H186" s="61"/>
      <c r="I186" s="69">
        <v>0.4</v>
      </c>
      <c r="J186" s="65">
        <v>1</v>
      </c>
      <c r="K186" s="66">
        <f>COS(L183)*-1</f>
        <v>-0.34730525284482028</v>
      </c>
      <c r="L186" s="66">
        <f>SIN(L183)</f>
        <v>0.93775213214708042</v>
      </c>
      <c r="M186" s="66"/>
    </row>
    <row r="187" spans="2:13" s="56" customFormat="1">
      <c r="B187" s="61"/>
      <c r="C187" s="68">
        <v>0.5</v>
      </c>
      <c r="D187" s="65">
        <v>1</v>
      </c>
      <c r="E187" s="63"/>
      <c r="F187" s="63"/>
      <c r="G187" s="63"/>
      <c r="H187" s="61"/>
      <c r="I187" s="69">
        <v>0.5</v>
      </c>
      <c r="J187" s="65">
        <v>1</v>
      </c>
      <c r="K187" s="66"/>
      <c r="L187" s="66"/>
      <c r="M187" s="66"/>
    </row>
    <row r="188" spans="2:13" s="56" customFormat="1">
      <c r="B188" s="61"/>
      <c r="C188" s="68">
        <v>0.6</v>
      </c>
      <c r="D188" s="65">
        <v>1</v>
      </c>
      <c r="E188" s="63"/>
      <c r="F188" s="63"/>
      <c r="G188" s="63"/>
      <c r="H188" s="61"/>
      <c r="I188" s="69">
        <v>0.6</v>
      </c>
      <c r="J188" s="65">
        <v>1</v>
      </c>
      <c r="K188" s="66"/>
      <c r="L188" s="66"/>
      <c r="M188" s="66"/>
    </row>
    <row r="189" spans="2:13" s="56" customFormat="1">
      <c r="B189" s="61"/>
      <c r="C189" s="68">
        <v>0.7</v>
      </c>
      <c r="D189" s="65">
        <v>1</v>
      </c>
      <c r="E189" s="63"/>
      <c r="F189" s="63"/>
      <c r="G189" s="63"/>
      <c r="H189" s="61"/>
      <c r="I189" s="69">
        <v>0.7</v>
      </c>
      <c r="J189" s="65">
        <v>1</v>
      </c>
      <c r="K189" s="66"/>
      <c r="L189" s="66"/>
      <c r="M189" s="66"/>
    </row>
    <row r="190" spans="2:13" s="56" customFormat="1">
      <c r="B190" s="61"/>
      <c r="C190" s="68">
        <v>0.8</v>
      </c>
      <c r="D190" s="65">
        <v>1</v>
      </c>
      <c r="E190" s="63"/>
      <c r="F190" s="63"/>
      <c r="G190" s="63"/>
      <c r="H190" s="61"/>
      <c r="I190" s="69">
        <v>0.8</v>
      </c>
      <c r="J190" s="65">
        <v>1</v>
      </c>
      <c r="K190" s="66"/>
      <c r="L190" s="66"/>
      <c r="M190" s="66"/>
    </row>
    <row r="191" spans="2:13" s="56" customFormat="1">
      <c r="B191" s="61"/>
      <c r="C191" s="68">
        <v>0.9</v>
      </c>
      <c r="D191" s="65">
        <v>1</v>
      </c>
      <c r="E191" s="63"/>
      <c r="F191" s="63"/>
      <c r="G191" s="63"/>
      <c r="H191" s="61"/>
      <c r="I191" s="69">
        <v>0.9</v>
      </c>
      <c r="J191" s="65">
        <v>1</v>
      </c>
      <c r="K191" s="66"/>
      <c r="L191" s="66"/>
      <c r="M191" s="66"/>
    </row>
    <row r="192" spans="2:13" s="56" customFormat="1">
      <c r="B192" s="61"/>
      <c r="C192" s="68">
        <v>1</v>
      </c>
      <c r="D192" s="65">
        <v>9</v>
      </c>
      <c r="E192" s="63"/>
      <c r="F192" s="63"/>
      <c r="G192" s="63"/>
      <c r="H192" s="61"/>
      <c r="I192" s="69">
        <v>1</v>
      </c>
      <c r="J192" s="65">
        <v>9</v>
      </c>
      <c r="K192" s="66"/>
      <c r="L192" s="66"/>
      <c r="M192" s="66"/>
    </row>
    <row r="193" spans="2:8" s="56" customFormat="1">
      <c r="B193" s="57"/>
      <c r="C193" s="58"/>
      <c r="D193" s="59"/>
      <c r="H193" s="60"/>
    </row>
    <row r="194" spans="2:8" s="42" customFormat="1" ht="11.45" customHeight="1">
      <c r="B194" s="52"/>
      <c r="C194" s="53"/>
      <c r="D194" s="54"/>
      <c r="H194" s="55"/>
    </row>
    <row r="195" spans="2:8" ht="40.15" customHeight="1">
      <c r="B195" s="176" t="s">
        <v>126</v>
      </c>
      <c r="C195" s="177"/>
      <c r="D195" s="177"/>
      <c r="E195" s="177"/>
      <c r="F195" s="177"/>
    </row>
    <row r="196" spans="2:8" ht="70.150000000000006" customHeight="1">
      <c r="B196" s="167" t="s">
        <v>7</v>
      </c>
      <c r="C196" s="71" t="s">
        <v>127</v>
      </c>
      <c r="D196" s="199" t="str">
        <f>D9</f>
        <v>Especificación Técnica del Mapa de arboles emblematicos</v>
      </c>
      <c r="E196" s="199"/>
      <c r="F196" s="199"/>
    </row>
    <row r="197" spans="2:8" ht="70.150000000000006" customHeight="1">
      <c r="B197" s="167"/>
      <c r="C197" s="71" t="s">
        <v>128</v>
      </c>
      <c r="D197" s="199" t="str">
        <f>D20</f>
        <v>Arboles emblematicos</v>
      </c>
      <c r="E197" s="199"/>
      <c r="F197" s="199"/>
    </row>
    <row r="198" spans="2:8" ht="14.25">
      <c r="B198" s="167"/>
      <c r="C198" s="71" t="s">
        <v>129</v>
      </c>
      <c r="D198" s="200" t="str">
        <f>D21</f>
        <v>N/A</v>
      </c>
      <c r="E198" s="200"/>
      <c r="F198" s="200"/>
    </row>
    <row r="199" spans="2:8" ht="14.25">
      <c r="B199" s="167"/>
      <c r="C199" s="71" t="s">
        <v>130</v>
      </c>
      <c r="D199" s="205"/>
      <c r="E199" s="205"/>
      <c r="F199" s="205"/>
    </row>
    <row r="200" spans="2:8" ht="25.5">
      <c r="B200" s="167"/>
      <c r="C200" s="71" t="s">
        <v>131</v>
      </c>
      <c r="D200" s="166"/>
      <c r="E200" s="166"/>
      <c r="F200" s="166"/>
    </row>
    <row r="201" spans="2:8" ht="14.25">
      <c r="B201" s="167"/>
      <c r="C201" s="71" t="s">
        <v>132</v>
      </c>
      <c r="D201" s="200">
        <f>D43</f>
        <v>0</v>
      </c>
      <c r="E201" s="200"/>
      <c r="F201" s="200"/>
    </row>
    <row r="202" spans="2:8" ht="25.5">
      <c r="B202" s="167"/>
      <c r="C202" s="71" t="s">
        <v>133</v>
      </c>
      <c r="D202" s="166"/>
      <c r="E202" s="166"/>
      <c r="F202" s="166"/>
    </row>
    <row r="203" spans="2:8" ht="14.25">
      <c r="B203" s="167" t="s">
        <v>134</v>
      </c>
      <c r="C203" s="71" t="s">
        <v>135</v>
      </c>
      <c r="D203" s="184" t="s">
        <v>63</v>
      </c>
      <c r="E203" s="184"/>
      <c r="F203" s="184"/>
    </row>
    <row r="204" spans="2:8" ht="49.9" customHeight="1">
      <c r="B204" s="167"/>
      <c r="C204" s="71" t="s">
        <v>136</v>
      </c>
      <c r="D204" s="162" t="s">
        <v>137</v>
      </c>
      <c r="E204" s="162"/>
      <c r="F204" s="162"/>
    </row>
    <row r="205" spans="2:8" ht="14.25">
      <c r="B205" s="167"/>
      <c r="C205" s="201" t="s">
        <v>138</v>
      </c>
      <c r="D205" s="136" t="s">
        <v>139</v>
      </c>
      <c r="E205" s="158"/>
      <c r="F205" s="158"/>
    </row>
    <row r="206" spans="2:8" ht="33.75" customHeight="1">
      <c r="B206" s="167"/>
      <c r="C206" s="201"/>
      <c r="D206" s="71" t="s">
        <v>140</v>
      </c>
      <c r="E206" s="158"/>
      <c r="F206" s="158"/>
    </row>
    <row r="207" spans="2:8" ht="14.25">
      <c r="B207" s="167"/>
      <c r="C207" s="201"/>
      <c r="D207" s="71" t="s">
        <v>141</v>
      </c>
      <c r="E207" s="192"/>
      <c r="F207" s="192"/>
    </row>
    <row r="208" spans="2:8" ht="25.5" customHeight="1">
      <c r="B208" s="167"/>
      <c r="C208" s="201"/>
      <c r="D208" s="71" t="s">
        <v>142</v>
      </c>
      <c r="E208" s="158"/>
      <c r="F208" s="158"/>
    </row>
    <row r="209" spans="2:6" ht="49.9" customHeight="1">
      <c r="B209" s="167"/>
      <c r="C209" s="201"/>
      <c r="D209" s="71" t="s">
        <v>143</v>
      </c>
      <c r="E209" s="166"/>
      <c r="F209" s="166"/>
    </row>
    <row r="210" spans="2:6" ht="49.9" customHeight="1">
      <c r="B210" s="167"/>
      <c r="C210" s="201"/>
      <c r="D210" s="71" t="s">
        <v>144</v>
      </c>
      <c r="E210" s="166"/>
      <c r="F210" s="166"/>
    </row>
    <row r="211" spans="2:6" ht="14.25">
      <c r="B211" s="167"/>
      <c r="C211" s="201" t="s">
        <v>145</v>
      </c>
      <c r="D211" s="136" t="s">
        <v>139</v>
      </c>
      <c r="E211" s="166"/>
      <c r="F211" s="166"/>
    </row>
    <row r="212" spans="2:6" ht="33" customHeight="1">
      <c r="B212" s="167"/>
      <c r="C212" s="201"/>
      <c r="D212" s="71" t="s">
        <v>140</v>
      </c>
      <c r="E212" s="166"/>
      <c r="F212" s="166"/>
    </row>
    <row r="213" spans="2:6" ht="14.25">
      <c r="B213" s="167"/>
      <c r="C213" s="201"/>
      <c r="D213" s="71" t="s">
        <v>141</v>
      </c>
      <c r="E213" s="183"/>
      <c r="F213" s="183"/>
    </row>
    <row r="214" spans="2:6" ht="28.5" customHeight="1">
      <c r="B214" s="167"/>
      <c r="C214" s="201"/>
      <c r="D214" s="71" t="s">
        <v>142</v>
      </c>
      <c r="E214" s="166"/>
      <c r="F214" s="166"/>
    </row>
    <row r="215" spans="2:6" ht="49.9" customHeight="1">
      <c r="B215" s="167"/>
      <c r="C215" s="201"/>
      <c r="D215" s="71" t="s">
        <v>143</v>
      </c>
      <c r="E215" s="166"/>
      <c r="F215" s="166"/>
    </row>
    <row r="216" spans="2:6" ht="49.9" customHeight="1">
      <c r="B216" s="167"/>
      <c r="C216" s="201"/>
      <c r="D216" s="71" t="s">
        <v>144</v>
      </c>
      <c r="E216" s="166"/>
      <c r="F216" s="166"/>
    </row>
    <row r="217" spans="2:6" ht="14.25">
      <c r="B217" s="167"/>
      <c r="C217" s="201" t="s">
        <v>146</v>
      </c>
      <c r="D217" s="136" t="s">
        <v>139</v>
      </c>
      <c r="E217" s="166"/>
      <c r="F217" s="166"/>
    </row>
    <row r="218" spans="2:6" ht="37.5" customHeight="1">
      <c r="B218" s="167"/>
      <c r="C218" s="201"/>
      <c r="D218" s="71" t="s">
        <v>140</v>
      </c>
      <c r="E218" s="166"/>
      <c r="F218" s="166"/>
    </row>
    <row r="219" spans="2:6" ht="14.25">
      <c r="B219" s="167"/>
      <c r="C219" s="201"/>
      <c r="D219" s="71" t="s">
        <v>141</v>
      </c>
      <c r="E219" s="183"/>
      <c r="F219" s="183"/>
    </row>
    <row r="220" spans="2:6" ht="22.5" customHeight="1">
      <c r="B220" s="167"/>
      <c r="C220" s="201"/>
      <c r="D220" s="71" t="s">
        <v>142</v>
      </c>
      <c r="E220" s="166"/>
      <c r="F220" s="166"/>
    </row>
    <row r="221" spans="2:6" ht="49.9" customHeight="1">
      <c r="B221" s="167"/>
      <c r="C221" s="201"/>
      <c r="D221" s="71" t="s">
        <v>143</v>
      </c>
      <c r="E221" s="166"/>
      <c r="F221" s="166"/>
    </row>
    <row r="222" spans="2:6" ht="49.9" customHeight="1">
      <c r="B222" s="167"/>
      <c r="C222" s="201"/>
      <c r="D222" s="71" t="s">
        <v>144</v>
      </c>
      <c r="E222" s="166"/>
      <c r="F222" s="166"/>
    </row>
    <row r="223" spans="2:6" ht="14.45" customHeight="1">
      <c r="B223" s="167" t="s">
        <v>134</v>
      </c>
      <c r="C223" s="71" t="s">
        <v>135</v>
      </c>
      <c r="D223" s="198" t="s">
        <v>63</v>
      </c>
      <c r="E223" s="198"/>
      <c r="F223" s="198"/>
    </row>
    <row r="224" spans="2:6" ht="49.9" customHeight="1">
      <c r="B224" s="167"/>
      <c r="C224" s="71" t="s">
        <v>136</v>
      </c>
      <c r="D224" s="162" t="s">
        <v>147</v>
      </c>
      <c r="E224" s="162"/>
      <c r="F224" s="162"/>
    </row>
    <row r="225" spans="2:6" ht="14.25">
      <c r="B225" s="167"/>
      <c r="C225" s="201" t="s">
        <v>138</v>
      </c>
      <c r="D225" s="136" t="s">
        <v>139</v>
      </c>
      <c r="E225" s="166"/>
      <c r="F225" s="166"/>
    </row>
    <row r="226" spans="2:6" ht="14.25">
      <c r="B226" s="167"/>
      <c r="C226" s="201"/>
      <c r="D226" s="136" t="s">
        <v>140</v>
      </c>
      <c r="E226" s="166"/>
      <c r="F226" s="166"/>
    </row>
    <row r="227" spans="2:6" ht="14.25">
      <c r="B227" s="167"/>
      <c r="C227" s="201"/>
      <c r="D227" s="71" t="s">
        <v>141</v>
      </c>
      <c r="E227" s="183"/>
      <c r="F227" s="183"/>
    </row>
    <row r="228" spans="2:6" ht="27.75" customHeight="1">
      <c r="B228" s="167"/>
      <c r="C228" s="201"/>
      <c r="D228" s="71" t="s">
        <v>142</v>
      </c>
      <c r="E228" s="166"/>
      <c r="F228" s="166"/>
    </row>
    <row r="229" spans="2:6" ht="49.9" customHeight="1">
      <c r="B229" s="167"/>
      <c r="C229" s="201"/>
      <c r="D229" s="71" t="s">
        <v>143</v>
      </c>
      <c r="E229" s="166"/>
      <c r="F229" s="166"/>
    </row>
    <row r="230" spans="2:6" ht="49.9" customHeight="1">
      <c r="B230" s="167"/>
      <c r="C230" s="201"/>
      <c r="D230" s="71" t="s">
        <v>144</v>
      </c>
      <c r="E230" s="166"/>
      <c r="F230" s="166"/>
    </row>
    <row r="231" spans="2:6" ht="14.25">
      <c r="B231" s="167"/>
      <c r="C231" s="201" t="s">
        <v>145</v>
      </c>
      <c r="D231" s="136" t="s">
        <v>139</v>
      </c>
      <c r="E231" s="166"/>
      <c r="F231" s="166"/>
    </row>
    <row r="232" spans="2:6" ht="14.25">
      <c r="B232" s="167"/>
      <c r="C232" s="201"/>
      <c r="D232" s="136" t="s">
        <v>140</v>
      </c>
      <c r="E232" s="166"/>
      <c r="F232" s="166"/>
    </row>
    <row r="233" spans="2:6" ht="14.25">
      <c r="B233" s="167"/>
      <c r="C233" s="201"/>
      <c r="D233" s="71" t="s">
        <v>141</v>
      </c>
      <c r="E233" s="183"/>
      <c r="F233" s="183"/>
    </row>
    <row r="234" spans="2:6" ht="28.5" customHeight="1">
      <c r="B234" s="167"/>
      <c r="C234" s="201"/>
      <c r="D234" s="71" t="s">
        <v>142</v>
      </c>
      <c r="E234" s="166"/>
      <c r="F234" s="166"/>
    </row>
    <row r="235" spans="2:6" ht="49.9" customHeight="1">
      <c r="B235" s="167"/>
      <c r="C235" s="201"/>
      <c r="D235" s="71" t="s">
        <v>143</v>
      </c>
      <c r="E235" s="166"/>
      <c r="F235" s="166"/>
    </row>
    <row r="236" spans="2:6" ht="49.9" customHeight="1">
      <c r="B236" s="167"/>
      <c r="C236" s="201"/>
      <c r="D236" s="71" t="s">
        <v>144</v>
      </c>
      <c r="E236" s="166"/>
      <c r="F236" s="166"/>
    </row>
    <row r="237" spans="2:6" ht="14.25">
      <c r="B237" s="167"/>
      <c r="C237" s="201" t="s">
        <v>146</v>
      </c>
      <c r="D237" s="136" t="s">
        <v>139</v>
      </c>
      <c r="E237" s="166"/>
      <c r="F237" s="166"/>
    </row>
    <row r="238" spans="2:6" ht="14.25">
      <c r="B238" s="167"/>
      <c r="C238" s="201"/>
      <c r="D238" s="136" t="s">
        <v>140</v>
      </c>
      <c r="E238" s="166"/>
      <c r="F238" s="166"/>
    </row>
    <row r="239" spans="2:6" ht="14.25">
      <c r="B239" s="167"/>
      <c r="C239" s="201"/>
      <c r="D239" s="71" t="s">
        <v>141</v>
      </c>
      <c r="E239" s="183"/>
      <c r="F239" s="183"/>
    </row>
    <row r="240" spans="2:6" ht="29.25" customHeight="1">
      <c r="B240" s="167"/>
      <c r="C240" s="201"/>
      <c r="D240" s="71" t="s">
        <v>142</v>
      </c>
      <c r="E240" s="166"/>
      <c r="F240" s="166"/>
    </row>
    <row r="241" spans="2:6" ht="14.25">
      <c r="B241" s="167"/>
      <c r="C241" s="201"/>
      <c r="D241" s="71" t="s">
        <v>143</v>
      </c>
      <c r="E241" s="166"/>
      <c r="F241" s="166"/>
    </row>
    <row r="242" spans="2:6" ht="44.45" customHeight="1">
      <c r="B242" s="167"/>
      <c r="C242" s="201"/>
      <c r="D242" s="71" t="s">
        <v>144</v>
      </c>
      <c r="E242" s="166"/>
      <c r="F242" s="166"/>
    </row>
    <row r="243" spans="2:6" ht="14.45" customHeight="1">
      <c r="B243" s="167" t="s">
        <v>134</v>
      </c>
      <c r="C243" s="71" t="s">
        <v>135</v>
      </c>
      <c r="D243" s="198" t="s">
        <v>81</v>
      </c>
      <c r="E243" s="198"/>
      <c r="F243" s="198"/>
    </row>
    <row r="244" spans="2:6" ht="25.5">
      <c r="B244" s="167"/>
      <c r="C244" s="71" t="s">
        <v>136</v>
      </c>
      <c r="D244" s="162" t="s">
        <v>148</v>
      </c>
      <c r="E244" s="162"/>
      <c r="F244" s="162"/>
    </row>
    <row r="245" spans="2:6" ht="14.25">
      <c r="B245" s="167"/>
      <c r="C245" s="201" t="s">
        <v>138</v>
      </c>
      <c r="D245" s="136" t="s">
        <v>139</v>
      </c>
      <c r="E245" s="166"/>
      <c r="F245" s="166"/>
    </row>
    <row r="246" spans="2:6" ht="14.25">
      <c r="B246" s="167"/>
      <c r="C246" s="201"/>
      <c r="D246" s="136" t="s">
        <v>140</v>
      </c>
      <c r="E246" s="166"/>
      <c r="F246" s="166"/>
    </row>
    <row r="247" spans="2:6" ht="14.25">
      <c r="B247" s="167"/>
      <c r="C247" s="201"/>
      <c r="D247" s="71" t="s">
        <v>141</v>
      </c>
      <c r="E247" s="183"/>
      <c r="F247" s="183"/>
    </row>
    <row r="248" spans="2:6" ht="27.75" customHeight="1">
      <c r="B248" s="167"/>
      <c r="C248" s="201"/>
      <c r="D248" s="71" t="s">
        <v>142</v>
      </c>
      <c r="E248" s="166"/>
      <c r="F248" s="166"/>
    </row>
    <row r="249" spans="2:6" ht="49.9" customHeight="1">
      <c r="B249" s="167"/>
      <c r="C249" s="201"/>
      <c r="D249" s="71" t="s">
        <v>143</v>
      </c>
      <c r="E249" s="166"/>
      <c r="F249" s="166"/>
    </row>
    <row r="250" spans="2:6" ht="49.9" customHeight="1">
      <c r="B250" s="167"/>
      <c r="C250" s="201"/>
      <c r="D250" s="71" t="s">
        <v>144</v>
      </c>
      <c r="E250" s="166"/>
      <c r="F250" s="166"/>
    </row>
    <row r="251" spans="2:6" ht="14.25">
      <c r="B251" s="167"/>
      <c r="C251" s="201" t="s">
        <v>145</v>
      </c>
      <c r="D251" s="136" t="s">
        <v>139</v>
      </c>
      <c r="E251" s="166"/>
      <c r="F251" s="166"/>
    </row>
    <row r="252" spans="2:6" ht="14.25">
      <c r="B252" s="167"/>
      <c r="C252" s="201"/>
      <c r="D252" s="136" t="s">
        <v>140</v>
      </c>
      <c r="E252" s="166"/>
      <c r="F252" s="166"/>
    </row>
    <row r="253" spans="2:6" ht="14.25">
      <c r="B253" s="167"/>
      <c r="C253" s="201"/>
      <c r="D253" s="71" t="s">
        <v>141</v>
      </c>
      <c r="E253" s="183"/>
      <c r="F253" s="183"/>
    </row>
    <row r="254" spans="2:6" ht="26.25" customHeight="1">
      <c r="B254" s="167"/>
      <c r="C254" s="201"/>
      <c r="D254" s="71" t="s">
        <v>142</v>
      </c>
      <c r="E254" s="166"/>
      <c r="F254" s="166"/>
    </row>
    <row r="255" spans="2:6" ht="49.9" customHeight="1">
      <c r="B255" s="167"/>
      <c r="C255" s="201"/>
      <c r="D255" s="71" t="s">
        <v>143</v>
      </c>
      <c r="E255" s="166"/>
      <c r="F255" s="166"/>
    </row>
    <row r="256" spans="2:6" ht="49.9" customHeight="1">
      <c r="B256" s="167"/>
      <c r="C256" s="201"/>
      <c r="D256" s="71" t="s">
        <v>144</v>
      </c>
      <c r="E256" s="166"/>
      <c r="F256" s="166"/>
    </row>
    <row r="257" spans="2:6" ht="14.25">
      <c r="B257" s="167"/>
      <c r="C257" s="201" t="s">
        <v>146</v>
      </c>
      <c r="D257" s="136" t="s">
        <v>139</v>
      </c>
      <c r="E257" s="166"/>
      <c r="F257" s="166"/>
    </row>
    <row r="258" spans="2:6" ht="14.25">
      <c r="B258" s="167"/>
      <c r="C258" s="201"/>
      <c r="D258" s="136" t="s">
        <v>140</v>
      </c>
      <c r="E258" s="166"/>
      <c r="F258" s="166"/>
    </row>
    <row r="259" spans="2:6" ht="14.25">
      <c r="B259" s="167"/>
      <c r="C259" s="201"/>
      <c r="D259" s="71" t="s">
        <v>141</v>
      </c>
      <c r="E259" s="183"/>
      <c r="F259" s="183"/>
    </row>
    <row r="260" spans="2:6" ht="31.5" customHeight="1">
      <c r="B260" s="167"/>
      <c r="C260" s="201"/>
      <c r="D260" s="71" t="s">
        <v>142</v>
      </c>
      <c r="E260" s="166"/>
      <c r="F260" s="166"/>
    </row>
    <row r="261" spans="2:6" ht="24" customHeight="1">
      <c r="B261" s="167"/>
      <c r="C261" s="201"/>
      <c r="D261" s="71" t="s">
        <v>143</v>
      </c>
      <c r="E261" s="166"/>
      <c r="F261" s="166"/>
    </row>
    <row r="262" spans="2:6" ht="38.450000000000003" customHeight="1">
      <c r="B262" s="167"/>
      <c r="C262" s="201"/>
      <c r="D262" s="71" t="s">
        <v>144</v>
      </c>
      <c r="E262" s="166"/>
      <c r="F262" s="166"/>
    </row>
    <row r="263" spans="2:6" ht="14.45" customHeight="1">
      <c r="B263" s="167" t="s">
        <v>134</v>
      </c>
      <c r="C263" s="71" t="s">
        <v>135</v>
      </c>
      <c r="D263" s="198" t="s">
        <v>87</v>
      </c>
      <c r="E263" s="198"/>
      <c r="F263" s="198"/>
    </row>
    <row r="264" spans="2:6" ht="52.15" customHeight="1">
      <c r="B264" s="167"/>
      <c r="C264" s="71" t="s">
        <v>136</v>
      </c>
      <c r="D264" s="162" t="s">
        <v>149</v>
      </c>
      <c r="E264" s="162"/>
      <c r="F264" s="162"/>
    </row>
    <row r="265" spans="2:6" ht="14.25">
      <c r="B265" s="167"/>
      <c r="C265" s="201" t="s">
        <v>138</v>
      </c>
      <c r="D265" s="136" t="s">
        <v>139</v>
      </c>
      <c r="E265" s="166"/>
      <c r="F265" s="166"/>
    </row>
    <row r="266" spans="2:6" ht="14.25">
      <c r="B266" s="167"/>
      <c r="C266" s="201"/>
      <c r="D266" s="136" t="s">
        <v>140</v>
      </c>
      <c r="E266" s="166"/>
      <c r="F266" s="166"/>
    </row>
    <row r="267" spans="2:6" ht="14.25">
      <c r="B267" s="167"/>
      <c r="C267" s="201"/>
      <c r="D267" s="71" t="s">
        <v>141</v>
      </c>
      <c r="E267" s="183"/>
      <c r="F267" s="183"/>
    </row>
    <row r="268" spans="2:6" ht="31.5" customHeight="1">
      <c r="B268" s="167"/>
      <c r="C268" s="201"/>
      <c r="D268" s="71" t="s">
        <v>142</v>
      </c>
      <c r="E268" s="166"/>
      <c r="F268" s="166"/>
    </row>
    <row r="269" spans="2:6" ht="49.9" customHeight="1">
      <c r="B269" s="167"/>
      <c r="C269" s="201"/>
      <c r="D269" s="71" t="s">
        <v>143</v>
      </c>
      <c r="E269" s="166"/>
      <c r="F269" s="166"/>
    </row>
    <row r="270" spans="2:6" ht="49.9" customHeight="1">
      <c r="B270" s="167"/>
      <c r="C270" s="201"/>
      <c r="D270" s="71" t="s">
        <v>144</v>
      </c>
      <c r="E270" s="166"/>
      <c r="F270" s="166"/>
    </row>
    <row r="271" spans="2:6" ht="14.25">
      <c r="B271" s="167"/>
      <c r="C271" s="201" t="s">
        <v>145</v>
      </c>
      <c r="D271" s="136" t="s">
        <v>139</v>
      </c>
      <c r="E271" s="166"/>
      <c r="F271" s="166"/>
    </row>
    <row r="272" spans="2:6" ht="14.25">
      <c r="B272" s="167"/>
      <c r="C272" s="201"/>
      <c r="D272" s="136" t="s">
        <v>140</v>
      </c>
      <c r="E272" s="166"/>
      <c r="F272" s="166"/>
    </row>
    <row r="273" spans="2:8" ht="14.25">
      <c r="B273" s="167"/>
      <c r="C273" s="201"/>
      <c r="D273" s="71" t="s">
        <v>141</v>
      </c>
      <c r="E273" s="183"/>
      <c r="F273" s="183"/>
    </row>
    <row r="274" spans="2:8" ht="30" customHeight="1">
      <c r="B274" s="167"/>
      <c r="C274" s="201"/>
      <c r="D274" s="71" t="s">
        <v>142</v>
      </c>
      <c r="E274" s="166"/>
      <c r="F274" s="166"/>
    </row>
    <row r="275" spans="2:8" ht="49.9" customHeight="1">
      <c r="B275" s="167"/>
      <c r="C275" s="201"/>
      <c r="D275" s="71" t="s">
        <v>143</v>
      </c>
      <c r="E275" s="166"/>
      <c r="F275" s="166"/>
    </row>
    <row r="276" spans="2:8" ht="49.9" customHeight="1">
      <c r="B276" s="167"/>
      <c r="C276" s="201"/>
      <c r="D276" s="71" t="s">
        <v>144</v>
      </c>
      <c r="E276" s="166"/>
      <c r="F276" s="166"/>
    </row>
    <row r="277" spans="2:8" ht="14.25">
      <c r="B277" s="167"/>
      <c r="C277" s="201" t="s">
        <v>146</v>
      </c>
      <c r="D277" s="136" t="s">
        <v>139</v>
      </c>
      <c r="E277" s="166"/>
      <c r="F277" s="166"/>
    </row>
    <row r="278" spans="2:8" ht="14.25">
      <c r="B278" s="167"/>
      <c r="C278" s="201"/>
      <c r="D278" s="136" t="s">
        <v>140</v>
      </c>
      <c r="E278" s="166"/>
      <c r="F278" s="166"/>
    </row>
    <row r="279" spans="2:8" ht="20.25" customHeight="1">
      <c r="B279" s="167"/>
      <c r="C279" s="201"/>
      <c r="D279" s="71" t="s">
        <v>141</v>
      </c>
      <c r="E279" s="183"/>
      <c r="F279" s="183"/>
    </row>
    <row r="280" spans="2:8" ht="26.25" customHeight="1">
      <c r="B280" s="167"/>
      <c r="C280" s="201"/>
      <c r="D280" s="71" t="s">
        <v>142</v>
      </c>
      <c r="E280" s="166"/>
      <c r="F280" s="166"/>
    </row>
    <row r="281" spans="2:8" ht="21" customHeight="1">
      <c r="B281" s="167"/>
      <c r="C281" s="201"/>
      <c r="D281" s="71" t="s">
        <v>143</v>
      </c>
      <c r="E281" s="166"/>
      <c r="F281" s="166"/>
    </row>
    <row r="282" spans="2:8" ht="40.15" customHeight="1">
      <c r="B282" s="167"/>
      <c r="C282" s="201"/>
      <c r="D282" s="71" t="s">
        <v>144</v>
      </c>
      <c r="E282" s="166"/>
      <c r="F282" s="166"/>
    </row>
    <row r="283" spans="2:8" ht="14.25">
      <c r="B283" s="167" t="s">
        <v>134</v>
      </c>
      <c r="C283" s="71" t="s">
        <v>135</v>
      </c>
      <c r="D283" s="198" t="s">
        <v>91</v>
      </c>
      <c r="E283" s="198"/>
      <c r="F283" s="198"/>
      <c r="H283" s="41"/>
    </row>
    <row r="284" spans="2:8" ht="43.9" customHeight="1">
      <c r="B284" s="167"/>
      <c r="C284" s="71" t="s">
        <v>136</v>
      </c>
      <c r="D284" s="162" t="s">
        <v>150</v>
      </c>
      <c r="E284" s="162"/>
      <c r="F284" s="162"/>
      <c r="H284" s="41"/>
    </row>
    <row r="285" spans="2:8" ht="14.25">
      <c r="B285" s="167"/>
      <c r="C285" s="201" t="s">
        <v>138</v>
      </c>
      <c r="D285" s="136" t="s">
        <v>139</v>
      </c>
      <c r="E285" s="166" t="s">
        <v>28</v>
      </c>
      <c r="F285" s="166"/>
      <c r="H285" s="41"/>
    </row>
    <row r="286" spans="2:8" ht="14.25">
      <c r="B286" s="167"/>
      <c r="C286" s="201"/>
      <c r="D286" s="136" t="s">
        <v>140</v>
      </c>
      <c r="E286" s="166"/>
      <c r="F286" s="166"/>
      <c r="H286" s="41"/>
    </row>
    <row r="287" spans="2:8" ht="14.25">
      <c r="B287" s="167"/>
      <c r="C287" s="201"/>
      <c r="D287" s="71" t="s">
        <v>141</v>
      </c>
      <c r="E287" s="183" t="s">
        <v>28</v>
      </c>
      <c r="F287" s="183"/>
      <c r="H287" s="41"/>
    </row>
    <row r="288" spans="2:8" ht="26.25" customHeight="1">
      <c r="B288" s="167"/>
      <c r="C288" s="201"/>
      <c r="D288" s="71" t="s">
        <v>142</v>
      </c>
      <c r="E288" s="166"/>
      <c r="F288" s="166"/>
      <c r="H288" s="41"/>
    </row>
    <row r="289" spans="2:8" ht="14.25">
      <c r="B289" s="167"/>
      <c r="C289" s="201"/>
      <c r="D289" s="71" t="s">
        <v>143</v>
      </c>
      <c r="E289" s="166" t="s">
        <v>28</v>
      </c>
      <c r="F289" s="166"/>
      <c r="H289" s="41"/>
    </row>
    <row r="290" spans="2:8" s="42" customFormat="1" ht="25.5">
      <c r="B290" s="167"/>
      <c r="C290" s="201"/>
      <c r="D290" s="71" t="s">
        <v>144</v>
      </c>
      <c r="E290" s="166" t="s">
        <v>28</v>
      </c>
      <c r="F290" s="166"/>
    </row>
    <row r="291" spans="2:8" s="42" customFormat="1" ht="14.25">
      <c r="B291" s="167"/>
      <c r="C291" s="201" t="s">
        <v>145</v>
      </c>
      <c r="D291" s="136" t="s">
        <v>139</v>
      </c>
      <c r="E291" s="166" t="s">
        <v>28</v>
      </c>
      <c r="F291" s="166"/>
    </row>
    <row r="292" spans="2:8" s="42" customFormat="1" ht="14.25">
      <c r="B292" s="167"/>
      <c r="C292" s="201"/>
      <c r="D292" s="136" t="s">
        <v>140</v>
      </c>
      <c r="E292" s="166"/>
      <c r="F292" s="166"/>
    </row>
    <row r="293" spans="2:8" s="42" customFormat="1" ht="14.25">
      <c r="B293" s="167"/>
      <c r="C293" s="201"/>
      <c r="D293" s="71" t="s">
        <v>141</v>
      </c>
      <c r="E293" s="183" t="s">
        <v>28</v>
      </c>
      <c r="F293" s="183"/>
    </row>
    <row r="294" spans="2:8" s="42" customFormat="1" ht="27.75" customHeight="1">
      <c r="B294" s="167"/>
      <c r="C294" s="201"/>
      <c r="D294" s="71" t="s">
        <v>142</v>
      </c>
      <c r="E294" s="166"/>
      <c r="F294" s="166"/>
    </row>
    <row r="295" spans="2:8" s="42" customFormat="1" ht="14.25">
      <c r="B295" s="167"/>
      <c r="C295" s="201"/>
      <c r="D295" s="71" t="s">
        <v>143</v>
      </c>
      <c r="E295" s="166" t="s">
        <v>28</v>
      </c>
      <c r="F295" s="166"/>
    </row>
    <row r="296" spans="2:8" s="42" customFormat="1" ht="25.5">
      <c r="B296" s="167"/>
      <c r="C296" s="201"/>
      <c r="D296" s="71" t="s">
        <v>144</v>
      </c>
      <c r="E296" s="166" t="s">
        <v>28</v>
      </c>
      <c r="F296" s="166"/>
    </row>
    <row r="297" spans="2:8" s="42" customFormat="1" ht="14.25">
      <c r="B297" s="167"/>
      <c r="C297" s="201" t="s">
        <v>146</v>
      </c>
      <c r="D297" s="136" t="s">
        <v>139</v>
      </c>
      <c r="E297" s="166" t="s">
        <v>28</v>
      </c>
      <c r="F297" s="166"/>
    </row>
    <row r="298" spans="2:8" s="42" customFormat="1" ht="14.25">
      <c r="B298" s="167"/>
      <c r="C298" s="201"/>
      <c r="D298" s="136" t="s">
        <v>140</v>
      </c>
      <c r="E298" s="166"/>
      <c r="F298" s="166"/>
    </row>
    <row r="299" spans="2:8" s="42" customFormat="1" ht="14.25">
      <c r="B299" s="167"/>
      <c r="C299" s="201"/>
      <c r="D299" s="71" t="s">
        <v>141</v>
      </c>
      <c r="E299" s="183" t="s">
        <v>28</v>
      </c>
      <c r="F299" s="183"/>
    </row>
    <row r="300" spans="2:8" s="42" customFormat="1" ht="29.25" customHeight="1">
      <c r="B300" s="167"/>
      <c r="C300" s="201"/>
      <c r="D300" s="71" t="s">
        <v>142</v>
      </c>
      <c r="E300" s="166"/>
      <c r="F300" s="166"/>
    </row>
    <row r="301" spans="2:8" s="42" customFormat="1" ht="14.25">
      <c r="B301" s="167"/>
      <c r="C301" s="201"/>
      <c r="D301" s="71" t="s">
        <v>143</v>
      </c>
      <c r="E301" s="166" t="s">
        <v>28</v>
      </c>
      <c r="F301" s="166"/>
    </row>
    <row r="302" spans="2:8" s="42" customFormat="1" ht="25.5">
      <c r="B302" s="167"/>
      <c r="C302" s="201"/>
      <c r="D302" s="71" t="s">
        <v>144</v>
      </c>
      <c r="E302" s="166" t="s">
        <v>28</v>
      </c>
      <c r="F302" s="166"/>
    </row>
    <row r="303" spans="2:8" s="42" customFormat="1" ht="14.25">
      <c r="B303" s="167" t="s">
        <v>134</v>
      </c>
      <c r="C303" s="71" t="s">
        <v>135</v>
      </c>
      <c r="D303" s="198" t="s">
        <v>63</v>
      </c>
      <c r="E303" s="198"/>
      <c r="F303" s="198"/>
    </row>
    <row r="304" spans="2:8" s="42" customFormat="1" ht="25.5">
      <c r="B304" s="167"/>
      <c r="C304" s="71" t="s">
        <v>136</v>
      </c>
      <c r="D304" s="162" t="s">
        <v>151</v>
      </c>
      <c r="E304" s="162"/>
      <c r="F304" s="162"/>
    </row>
    <row r="305" spans="2:6" s="42" customFormat="1" ht="14.25">
      <c r="B305" s="167"/>
      <c r="C305" s="201" t="s">
        <v>138</v>
      </c>
      <c r="D305" s="136" t="s">
        <v>139</v>
      </c>
      <c r="E305" s="166" t="s">
        <v>28</v>
      </c>
      <c r="F305" s="166"/>
    </row>
    <row r="306" spans="2:6" s="42" customFormat="1" ht="14.25">
      <c r="B306" s="167"/>
      <c r="C306" s="201"/>
      <c r="D306" s="136" t="s">
        <v>140</v>
      </c>
      <c r="E306" s="166"/>
      <c r="F306" s="166"/>
    </row>
    <row r="307" spans="2:6" s="42" customFormat="1" ht="14.25">
      <c r="B307" s="167"/>
      <c r="C307" s="201"/>
      <c r="D307" s="71" t="s">
        <v>141</v>
      </c>
      <c r="E307" s="183" t="s">
        <v>28</v>
      </c>
      <c r="F307" s="183"/>
    </row>
    <row r="308" spans="2:6" s="42" customFormat="1" ht="29.25" customHeight="1">
      <c r="B308" s="167"/>
      <c r="C308" s="201"/>
      <c r="D308" s="71" t="s">
        <v>142</v>
      </c>
      <c r="E308" s="166"/>
      <c r="F308" s="166"/>
    </row>
    <row r="309" spans="2:6" s="42" customFormat="1" ht="14.25">
      <c r="B309" s="167"/>
      <c r="C309" s="201"/>
      <c r="D309" s="71" t="s">
        <v>143</v>
      </c>
      <c r="E309" s="166" t="s">
        <v>28</v>
      </c>
      <c r="F309" s="166"/>
    </row>
    <row r="310" spans="2:6" s="42" customFormat="1" ht="25.5">
      <c r="B310" s="167"/>
      <c r="C310" s="201"/>
      <c r="D310" s="71" t="s">
        <v>144</v>
      </c>
      <c r="E310" s="166" t="s">
        <v>28</v>
      </c>
      <c r="F310" s="166"/>
    </row>
    <row r="311" spans="2:6" s="42" customFormat="1" ht="14.25">
      <c r="B311" s="167"/>
      <c r="C311" s="201" t="s">
        <v>145</v>
      </c>
      <c r="D311" s="136" t="s">
        <v>139</v>
      </c>
      <c r="E311" s="166" t="s">
        <v>28</v>
      </c>
      <c r="F311" s="166"/>
    </row>
    <row r="312" spans="2:6" s="42" customFormat="1" ht="14.25">
      <c r="B312" s="167"/>
      <c r="C312" s="201"/>
      <c r="D312" s="136" t="s">
        <v>140</v>
      </c>
      <c r="E312" s="166"/>
      <c r="F312" s="166"/>
    </row>
    <row r="313" spans="2:6" ht="14.25">
      <c r="B313" s="167"/>
      <c r="C313" s="201"/>
      <c r="D313" s="71" t="s">
        <v>141</v>
      </c>
      <c r="E313" s="183" t="s">
        <v>28</v>
      </c>
      <c r="F313" s="183"/>
    </row>
    <row r="314" spans="2:6" ht="33" customHeight="1">
      <c r="B314" s="167"/>
      <c r="C314" s="201"/>
      <c r="D314" s="71" t="s">
        <v>142</v>
      </c>
      <c r="E314" s="166"/>
      <c r="F314" s="166"/>
    </row>
    <row r="315" spans="2:6" ht="14.25">
      <c r="B315" s="167"/>
      <c r="C315" s="201"/>
      <c r="D315" s="71" t="s">
        <v>143</v>
      </c>
      <c r="E315" s="166" t="s">
        <v>28</v>
      </c>
      <c r="F315" s="166"/>
    </row>
    <row r="316" spans="2:6" ht="25.5">
      <c r="B316" s="167"/>
      <c r="C316" s="201"/>
      <c r="D316" s="71" t="s">
        <v>144</v>
      </c>
      <c r="E316" s="166" t="s">
        <v>28</v>
      </c>
      <c r="F316" s="166"/>
    </row>
    <row r="317" spans="2:6" ht="14.25">
      <c r="B317" s="167"/>
      <c r="C317" s="201" t="s">
        <v>146</v>
      </c>
      <c r="D317" s="136" t="s">
        <v>139</v>
      </c>
      <c r="E317" s="166" t="s">
        <v>28</v>
      </c>
      <c r="F317" s="166"/>
    </row>
    <row r="318" spans="2:6" ht="14.25">
      <c r="B318" s="167"/>
      <c r="C318" s="201"/>
      <c r="D318" s="136" t="s">
        <v>140</v>
      </c>
      <c r="E318" s="166"/>
      <c r="F318" s="166"/>
    </row>
    <row r="319" spans="2:6" ht="14.25">
      <c r="B319" s="167"/>
      <c r="C319" s="201"/>
      <c r="D319" s="71" t="s">
        <v>141</v>
      </c>
      <c r="E319" s="183" t="s">
        <v>28</v>
      </c>
      <c r="F319" s="183"/>
    </row>
    <row r="320" spans="2:6" ht="26.25" customHeight="1">
      <c r="B320" s="167"/>
      <c r="C320" s="201"/>
      <c r="D320" s="71" t="s">
        <v>142</v>
      </c>
      <c r="E320" s="166"/>
      <c r="F320" s="166"/>
    </row>
    <row r="321" spans="2:6" ht="14.25">
      <c r="B321" s="167"/>
      <c r="C321" s="201"/>
      <c r="D321" s="71" t="s">
        <v>143</v>
      </c>
      <c r="E321" s="166" t="s">
        <v>28</v>
      </c>
      <c r="F321" s="166"/>
    </row>
    <row r="322" spans="2:6" ht="25.5">
      <c r="B322" s="167"/>
      <c r="C322" s="201"/>
      <c r="D322" s="71" t="s">
        <v>144</v>
      </c>
      <c r="E322" s="166" t="s">
        <v>28</v>
      </c>
      <c r="F322" s="166"/>
    </row>
    <row r="323" spans="2:6" ht="14.25">
      <c r="B323" s="167" t="s">
        <v>134</v>
      </c>
      <c r="C323" s="71" t="s">
        <v>135</v>
      </c>
      <c r="D323" s="198" t="s">
        <v>97</v>
      </c>
      <c r="E323" s="198"/>
      <c r="F323" s="198"/>
    </row>
    <row r="324" spans="2:6" ht="177" customHeight="1">
      <c r="B324" s="167"/>
      <c r="C324" s="71" t="s">
        <v>136</v>
      </c>
      <c r="D324" s="162" t="s">
        <v>152</v>
      </c>
      <c r="E324" s="162"/>
      <c r="F324" s="162"/>
    </row>
    <row r="325" spans="2:6" ht="14.25">
      <c r="B325" s="167"/>
      <c r="C325" s="201" t="s">
        <v>138</v>
      </c>
      <c r="D325" s="136" t="s">
        <v>139</v>
      </c>
      <c r="E325" s="166" t="s">
        <v>28</v>
      </c>
      <c r="F325" s="166"/>
    </row>
    <row r="326" spans="2:6" ht="14.25">
      <c r="B326" s="167"/>
      <c r="C326" s="201"/>
      <c r="D326" s="136" t="s">
        <v>140</v>
      </c>
      <c r="E326" s="166"/>
      <c r="F326" s="166"/>
    </row>
    <row r="327" spans="2:6" ht="14.25">
      <c r="B327" s="167"/>
      <c r="C327" s="201"/>
      <c r="D327" s="71" t="s">
        <v>141</v>
      </c>
      <c r="E327" s="183" t="s">
        <v>28</v>
      </c>
      <c r="F327" s="183"/>
    </row>
    <row r="328" spans="2:6" ht="28.5" customHeight="1">
      <c r="B328" s="167"/>
      <c r="C328" s="201"/>
      <c r="D328" s="71" t="s">
        <v>142</v>
      </c>
      <c r="E328" s="166"/>
      <c r="F328" s="166"/>
    </row>
    <row r="329" spans="2:6" ht="14.25">
      <c r="B329" s="167"/>
      <c r="C329" s="201"/>
      <c r="D329" s="71" t="s">
        <v>143</v>
      </c>
      <c r="E329" s="166" t="s">
        <v>28</v>
      </c>
      <c r="F329" s="166"/>
    </row>
    <row r="330" spans="2:6" ht="25.5">
      <c r="B330" s="167"/>
      <c r="C330" s="201"/>
      <c r="D330" s="71" t="s">
        <v>144</v>
      </c>
      <c r="E330" s="166" t="s">
        <v>28</v>
      </c>
      <c r="F330" s="166"/>
    </row>
    <row r="331" spans="2:6" ht="14.25">
      <c r="B331" s="167"/>
      <c r="C331" s="201" t="s">
        <v>145</v>
      </c>
      <c r="D331" s="136" t="s">
        <v>139</v>
      </c>
      <c r="E331" s="166" t="s">
        <v>28</v>
      </c>
      <c r="F331" s="166"/>
    </row>
    <row r="332" spans="2:6" ht="14.25">
      <c r="B332" s="167"/>
      <c r="C332" s="201"/>
      <c r="D332" s="136" t="s">
        <v>140</v>
      </c>
      <c r="E332" s="166"/>
      <c r="F332" s="166"/>
    </row>
    <row r="333" spans="2:6" ht="14.25">
      <c r="B333" s="167"/>
      <c r="C333" s="201"/>
      <c r="D333" s="71" t="s">
        <v>141</v>
      </c>
      <c r="E333" s="183" t="s">
        <v>28</v>
      </c>
      <c r="F333" s="183"/>
    </row>
    <row r="334" spans="2:6" ht="34.5" customHeight="1">
      <c r="B334" s="167"/>
      <c r="C334" s="201"/>
      <c r="D334" s="71" t="s">
        <v>142</v>
      </c>
      <c r="E334" s="166"/>
      <c r="F334" s="166"/>
    </row>
    <row r="335" spans="2:6" ht="14.25">
      <c r="B335" s="167"/>
      <c r="C335" s="201"/>
      <c r="D335" s="71" t="s">
        <v>143</v>
      </c>
      <c r="E335" s="166" t="s">
        <v>28</v>
      </c>
      <c r="F335" s="166"/>
    </row>
    <row r="336" spans="2:6" ht="25.5">
      <c r="B336" s="167"/>
      <c r="C336" s="201"/>
      <c r="D336" s="71" t="s">
        <v>144</v>
      </c>
      <c r="E336" s="166" t="s">
        <v>28</v>
      </c>
      <c r="F336" s="166"/>
    </row>
    <row r="337" spans="2:6" ht="14.25">
      <c r="B337" s="167"/>
      <c r="C337" s="201" t="s">
        <v>146</v>
      </c>
      <c r="D337" s="136" t="s">
        <v>139</v>
      </c>
      <c r="E337" s="166" t="s">
        <v>28</v>
      </c>
      <c r="F337" s="166"/>
    </row>
    <row r="338" spans="2:6" ht="14.25">
      <c r="B338" s="167"/>
      <c r="C338" s="201"/>
      <c r="D338" s="136" t="s">
        <v>140</v>
      </c>
      <c r="E338" s="166"/>
      <c r="F338" s="166"/>
    </row>
    <row r="339" spans="2:6" ht="14.25">
      <c r="B339" s="167"/>
      <c r="C339" s="201"/>
      <c r="D339" s="71" t="s">
        <v>141</v>
      </c>
      <c r="E339" s="183" t="s">
        <v>28</v>
      </c>
      <c r="F339" s="183"/>
    </row>
    <row r="340" spans="2:6" ht="32.25" customHeight="1">
      <c r="B340" s="167"/>
      <c r="C340" s="201"/>
      <c r="D340" s="71" t="s">
        <v>142</v>
      </c>
      <c r="E340" s="166"/>
      <c r="F340" s="166"/>
    </row>
    <row r="341" spans="2:6" ht="14.25">
      <c r="B341" s="167"/>
      <c r="C341" s="201"/>
      <c r="D341" s="71" t="s">
        <v>143</v>
      </c>
      <c r="E341" s="166" t="s">
        <v>28</v>
      </c>
      <c r="F341" s="166"/>
    </row>
    <row r="342" spans="2:6" ht="25.5">
      <c r="B342" s="167"/>
      <c r="C342" s="201"/>
      <c r="D342" s="71" t="s">
        <v>144</v>
      </c>
      <c r="E342" s="166" t="s">
        <v>28</v>
      </c>
      <c r="F342" s="166"/>
    </row>
    <row r="343" spans="2:6" ht="14.25">
      <c r="B343" s="167" t="s">
        <v>134</v>
      </c>
      <c r="C343" s="71" t="s">
        <v>135</v>
      </c>
      <c r="D343" s="198"/>
      <c r="E343" s="198"/>
      <c r="F343" s="198"/>
    </row>
    <row r="344" spans="2:6" ht="25.5">
      <c r="B344" s="167"/>
      <c r="C344" s="71" t="s">
        <v>136</v>
      </c>
      <c r="D344" s="166" t="s">
        <v>28</v>
      </c>
      <c r="E344" s="166"/>
      <c r="F344" s="166"/>
    </row>
    <row r="345" spans="2:6" ht="14.25">
      <c r="B345" s="167"/>
      <c r="C345" s="201" t="s">
        <v>138</v>
      </c>
      <c r="D345" s="136" t="s">
        <v>139</v>
      </c>
      <c r="E345" s="166" t="s">
        <v>28</v>
      </c>
      <c r="F345" s="166"/>
    </row>
    <row r="346" spans="2:6" ht="14.25">
      <c r="B346" s="167"/>
      <c r="C346" s="201"/>
      <c r="D346" s="136" t="s">
        <v>140</v>
      </c>
      <c r="E346" s="166"/>
      <c r="F346" s="166"/>
    </row>
    <row r="347" spans="2:6" ht="14.25">
      <c r="B347" s="167"/>
      <c r="C347" s="201"/>
      <c r="D347" s="71" t="s">
        <v>141</v>
      </c>
      <c r="E347" s="183" t="s">
        <v>28</v>
      </c>
      <c r="F347" s="183"/>
    </row>
    <row r="348" spans="2:6" ht="27.75" customHeight="1">
      <c r="B348" s="167"/>
      <c r="C348" s="201"/>
      <c r="D348" s="71" t="s">
        <v>142</v>
      </c>
      <c r="E348" s="166"/>
      <c r="F348" s="166"/>
    </row>
    <row r="349" spans="2:6" ht="14.25">
      <c r="B349" s="167"/>
      <c r="C349" s="201"/>
      <c r="D349" s="71" t="s">
        <v>143</v>
      </c>
      <c r="E349" s="166" t="s">
        <v>28</v>
      </c>
      <c r="F349" s="166"/>
    </row>
    <row r="350" spans="2:6" ht="25.5">
      <c r="B350" s="167"/>
      <c r="C350" s="201"/>
      <c r="D350" s="71" t="s">
        <v>144</v>
      </c>
      <c r="E350" s="166" t="s">
        <v>28</v>
      </c>
      <c r="F350" s="166"/>
    </row>
    <row r="351" spans="2:6" ht="14.25">
      <c r="B351" s="167"/>
      <c r="C351" s="201" t="s">
        <v>145</v>
      </c>
      <c r="D351" s="136" t="s">
        <v>139</v>
      </c>
      <c r="E351" s="166" t="s">
        <v>28</v>
      </c>
      <c r="F351" s="166"/>
    </row>
    <row r="352" spans="2:6" ht="14.25">
      <c r="B352" s="167"/>
      <c r="C352" s="201"/>
      <c r="D352" s="136" t="s">
        <v>140</v>
      </c>
      <c r="E352" s="166"/>
      <c r="F352" s="166"/>
    </row>
    <row r="353" spans="2:6" ht="14.25">
      <c r="B353" s="167"/>
      <c r="C353" s="201"/>
      <c r="D353" s="71" t="s">
        <v>141</v>
      </c>
      <c r="E353" s="183" t="s">
        <v>28</v>
      </c>
      <c r="F353" s="183"/>
    </row>
    <row r="354" spans="2:6" ht="31.5" customHeight="1">
      <c r="B354" s="167"/>
      <c r="C354" s="201"/>
      <c r="D354" s="71" t="s">
        <v>142</v>
      </c>
      <c r="E354" s="166"/>
      <c r="F354" s="166"/>
    </row>
    <row r="355" spans="2:6" ht="14.25">
      <c r="B355" s="167"/>
      <c r="C355" s="201"/>
      <c r="D355" s="71" t="s">
        <v>143</v>
      </c>
      <c r="E355" s="166" t="s">
        <v>28</v>
      </c>
      <c r="F355" s="166"/>
    </row>
    <row r="356" spans="2:6" ht="25.5">
      <c r="B356" s="167"/>
      <c r="C356" s="201"/>
      <c r="D356" s="71" t="s">
        <v>144</v>
      </c>
      <c r="E356" s="166" t="s">
        <v>28</v>
      </c>
      <c r="F356" s="166"/>
    </row>
    <row r="357" spans="2:6" ht="14.25">
      <c r="B357" s="167"/>
      <c r="C357" s="201" t="s">
        <v>146</v>
      </c>
      <c r="D357" s="136" t="s">
        <v>139</v>
      </c>
      <c r="E357" s="166" t="s">
        <v>28</v>
      </c>
      <c r="F357" s="166"/>
    </row>
    <row r="358" spans="2:6" ht="14.25">
      <c r="B358" s="167"/>
      <c r="C358" s="201"/>
      <c r="D358" s="136" t="s">
        <v>140</v>
      </c>
      <c r="E358" s="166"/>
      <c r="F358" s="166"/>
    </row>
    <row r="359" spans="2:6" ht="14.25">
      <c r="B359" s="167"/>
      <c r="C359" s="201"/>
      <c r="D359" s="71" t="s">
        <v>141</v>
      </c>
      <c r="E359" s="183" t="s">
        <v>28</v>
      </c>
      <c r="F359" s="183"/>
    </row>
    <row r="360" spans="2:6" ht="28.5" customHeight="1">
      <c r="B360" s="167"/>
      <c r="C360" s="201"/>
      <c r="D360" s="71" t="s">
        <v>142</v>
      </c>
      <c r="E360" s="166"/>
      <c r="F360" s="166"/>
    </row>
    <row r="361" spans="2:6" ht="14.25">
      <c r="B361" s="167"/>
      <c r="C361" s="201"/>
      <c r="D361" s="71" t="s">
        <v>143</v>
      </c>
      <c r="E361" s="166" t="s">
        <v>28</v>
      </c>
      <c r="F361" s="166"/>
    </row>
    <row r="362" spans="2:6" ht="25.5">
      <c r="B362" s="167"/>
      <c r="C362" s="201"/>
      <c r="D362" s="71" t="s">
        <v>144</v>
      </c>
      <c r="E362" s="166" t="s">
        <v>28</v>
      </c>
      <c r="F362" s="166"/>
    </row>
    <row r="363" spans="2:6" ht="14.25">
      <c r="B363" s="167" t="s">
        <v>134</v>
      </c>
      <c r="C363" s="71" t="s">
        <v>135</v>
      </c>
      <c r="D363" s="198"/>
      <c r="E363" s="198"/>
      <c r="F363" s="198"/>
    </row>
    <row r="364" spans="2:6" ht="25.5">
      <c r="B364" s="167"/>
      <c r="C364" s="71" t="s">
        <v>136</v>
      </c>
      <c r="D364" s="166" t="s">
        <v>28</v>
      </c>
      <c r="E364" s="166"/>
      <c r="F364" s="166"/>
    </row>
    <row r="365" spans="2:6" ht="14.25">
      <c r="B365" s="167"/>
      <c r="C365" s="201" t="s">
        <v>138</v>
      </c>
      <c r="D365" s="136" t="s">
        <v>139</v>
      </c>
      <c r="E365" s="166" t="s">
        <v>28</v>
      </c>
      <c r="F365" s="166"/>
    </row>
    <row r="366" spans="2:6" ht="14.25">
      <c r="B366" s="167"/>
      <c r="C366" s="201"/>
      <c r="D366" s="136" t="s">
        <v>140</v>
      </c>
      <c r="E366" s="166"/>
      <c r="F366" s="166"/>
    </row>
    <row r="367" spans="2:6" ht="14.25">
      <c r="B367" s="167"/>
      <c r="C367" s="201"/>
      <c r="D367" s="71" t="s">
        <v>141</v>
      </c>
      <c r="E367" s="183" t="s">
        <v>28</v>
      </c>
      <c r="F367" s="183"/>
    </row>
    <row r="368" spans="2:6" ht="29.25" customHeight="1">
      <c r="B368" s="167"/>
      <c r="C368" s="201"/>
      <c r="D368" s="71" t="s">
        <v>142</v>
      </c>
      <c r="E368" s="166"/>
      <c r="F368" s="166"/>
    </row>
    <row r="369" spans="2:6" ht="14.25">
      <c r="B369" s="167"/>
      <c r="C369" s="201"/>
      <c r="D369" s="71" t="s">
        <v>143</v>
      </c>
      <c r="E369" s="166" t="s">
        <v>28</v>
      </c>
      <c r="F369" s="166"/>
    </row>
    <row r="370" spans="2:6" ht="25.5">
      <c r="B370" s="167"/>
      <c r="C370" s="201"/>
      <c r="D370" s="71" t="s">
        <v>144</v>
      </c>
      <c r="E370" s="166" t="s">
        <v>28</v>
      </c>
      <c r="F370" s="166"/>
    </row>
    <row r="371" spans="2:6" ht="14.25">
      <c r="B371" s="167"/>
      <c r="C371" s="201" t="s">
        <v>145</v>
      </c>
      <c r="D371" s="136" t="s">
        <v>139</v>
      </c>
      <c r="E371" s="166" t="s">
        <v>28</v>
      </c>
      <c r="F371" s="166"/>
    </row>
    <row r="372" spans="2:6" ht="14.25">
      <c r="B372" s="167"/>
      <c r="C372" s="201"/>
      <c r="D372" s="136" t="s">
        <v>140</v>
      </c>
      <c r="E372" s="166"/>
      <c r="F372" s="166"/>
    </row>
    <row r="373" spans="2:6" ht="14.25">
      <c r="B373" s="167"/>
      <c r="C373" s="201"/>
      <c r="D373" s="71" t="s">
        <v>141</v>
      </c>
      <c r="E373" s="183" t="s">
        <v>28</v>
      </c>
      <c r="F373" s="183"/>
    </row>
    <row r="374" spans="2:6" ht="27.75" customHeight="1">
      <c r="B374" s="167"/>
      <c r="C374" s="201"/>
      <c r="D374" s="71" t="s">
        <v>142</v>
      </c>
      <c r="E374" s="166"/>
      <c r="F374" s="166"/>
    </row>
    <row r="375" spans="2:6" ht="14.25">
      <c r="B375" s="167"/>
      <c r="C375" s="201"/>
      <c r="D375" s="71" t="s">
        <v>143</v>
      </c>
      <c r="E375" s="166" t="s">
        <v>28</v>
      </c>
      <c r="F375" s="166"/>
    </row>
    <row r="376" spans="2:6" ht="25.5">
      <c r="B376" s="167"/>
      <c r="C376" s="201"/>
      <c r="D376" s="71" t="s">
        <v>144</v>
      </c>
      <c r="E376" s="166" t="s">
        <v>28</v>
      </c>
      <c r="F376" s="166"/>
    </row>
    <row r="377" spans="2:6" ht="14.25">
      <c r="B377" s="167"/>
      <c r="C377" s="201" t="s">
        <v>146</v>
      </c>
      <c r="D377" s="136" t="s">
        <v>139</v>
      </c>
      <c r="E377" s="166" t="s">
        <v>28</v>
      </c>
      <c r="F377" s="166"/>
    </row>
    <row r="378" spans="2:6" ht="14.25">
      <c r="B378" s="167"/>
      <c r="C378" s="201"/>
      <c r="D378" s="136" t="s">
        <v>140</v>
      </c>
      <c r="E378" s="166"/>
      <c r="F378" s="166"/>
    </row>
    <row r="379" spans="2:6" ht="14.25">
      <c r="B379" s="167"/>
      <c r="C379" s="201"/>
      <c r="D379" s="71" t="s">
        <v>141</v>
      </c>
      <c r="E379" s="183" t="s">
        <v>28</v>
      </c>
      <c r="F379" s="183"/>
    </row>
    <row r="380" spans="2:6" ht="30" customHeight="1">
      <c r="B380" s="167"/>
      <c r="C380" s="201"/>
      <c r="D380" s="71" t="s">
        <v>142</v>
      </c>
      <c r="E380" s="166"/>
      <c r="F380" s="166"/>
    </row>
    <row r="381" spans="2:6" ht="14.25">
      <c r="B381" s="167"/>
      <c r="C381" s="201"/>
      <c r="D381" s="71" t="s">
        <v>143</v>
      </c>
      <c r="E381" s="166" t="s">
        <v>28</v>
      </c>
      <c r="F381" s="166"/>
    </row>
    <row r="382" spans="2:6" ht="25.5">
      <c r="B382" s="167"/>
      <c r="C382" s="201"/>
      <c r="D382" s="71" t="s">
        <v>144</v>
      </c>
      <c r="E382" s="166" t="s">
        <v>28</v>
      </c>
      <c r="F382" s="166"/>
    </row>
    <row r="383" spans="2:6" ht="14.25">
      <c r="B383" s="167" t="s">
        <v>134</v>
      </c>
      <c r="C383" s="71" t="s">
        <v>135</v>
      </c>
      <c r="D383" s="198"/>
      <c r="E383" s="198"/>
      <c r="F383" s="198"/>
    </row>
    <row r="384" spans="2:6" ht="25.5">
      <c r="B384" s="167"/>
      <c r="C384" s="71" t="s">
        <v>136</v>
      </c>
      <c r="D384" s="166" t="s">
        <v>28</v>
      </c>
      <c r="E384" s="166"/>
      <c r="F384" s="166"/>
    </row>
    <row r="385" spans="2:6" ht="14.25">
      <c r="B385" s="167"/>
      <c r="C385" s="201" t="s">
        <v>138</v>
      </c>
      <c r="D385" s="136" t="s">
        <v>139</v>
      </c>
      <c r="E385" s="166" t="s">
        <v>28</v>
      </c>
      <c r="F385" s="166"/>
    </row>
    <row r="386" spans="2:6" ht="14.25">
      <c r="B386" s="167"/>
      <c r="C386" s="201"/>
      <c r="D386" s="136" t="s">
        <v>140</v>
      </c>
      <c r="E386" s="166"/>
      <c r="F386" s="166"/>
    </row>
    <row r="387" spans="2:6" ht="14.25">
      <c r="B387" s="167"/>
      <c r="C387" s="201"/>
      <c r="D387" s="71" t="s">
        <v>141</v>
      </c>
      <c r="E387" s="183" t="s">
        <v>28</v>
      </c>
      <c r="F387" s="183"/>
    </row>
    <row r="388" spans="2:6" ht="29.25" customHeight="1">
      <c r="B388" s="167"/>
      <c r="C388" s="201"/>
      <c r="D388" s="71" t="s">
        <v>142</v>
      </c>
      <c r="E388" s="166"/>
      <c r="F388" s="166"/>
    </row>
    <row r="389" spans="2:6" ht="14.25">
      <c r="B389" s="167"/>
      <c r="C389" s="201"/>
      <c r="D389" s="71" t="s">
        <v>143</v>
      </c>
      <c r="E389" s="166" t="s">
        <v>28</v>
      </c>
      <c r="F389" s="166"/>
    </row>
    <row r="390" spans="2:6" ht="25.5">
      <c r="B390" s="167"/>
      <c r="C390" s="201"/>
      <c r="D390" s="71" t="s">
        <v>144</v>
      </c>
      <c r="E390" s="166" t="s">
        <v>28</v>
      </c>
      <c r="F390" s="166"/>
    </row>
    <row r="391" spans="2:6" ht="14.25">
      <c r="B391" s="167"/>
      <c r="C391" s="201" t="s">
        <v>145</v>
      </c>
      <c r="D391" s="136" t="s">
        <v>139</v>
      </c>
      <c r="E391" s="166" t="s">
        <v>28</v>
      </c>
      <c r="F391" s="166"/>
    </row>
    <row r="392" spans="2:6" ht="14.25">
      <c r="B392" s="167"/>
      <c r="C392" s="201"/>
      <c r="D392" s="136" t="s">
        <v>140</v>
      </c>
      <c r="E392" s="166"/>
      <c r="F392" s="166"/>
    </row>
    <row r="393" spans="2:6" ht="17.25" customHeight="1">
      <c r="B393" s="167"/>
      <c r="C393" s="201"/>
      <c r="D393" s="71" t="s">
        <v>141</v>
      </c>
      <c r="E393" s="183" t="s">
        <v>28</v>
      </c>
      <c r="F393" s="183"/>
    </row>
    <row r="394" spans="2:6" ht="30" customHeight="1">
      <c r="B394" s="167"/>
      <c r="C394" s="201"/>
      <c r="D394" s="71" t="s">
        <v>142</v>
      </c>
      <c r="E394" s="166"/>
      <c r="F394" s="166"/>
    </row>
    <row r="395" spans="2:6" ht="14.25">
      <c r="B395" s="167"/>
      <c r="C395" s="201"/>
      <c r="D395" s="71" t="s">
        <v>143</v>
      </c>
      <c r="E395" s="166" t="s">
        <v>28</v>
      </c>
      <c r="F395" s="166"/>
    </row>
    <row r="396" spans="2:6" ht="25.5">
      <c r="B396" s="167"/>
      <c r="C396" s="201"/>
      <c r="D396" s="71" t="s">
        <v>144</v>
      </c>
      <c r="E396" s="166" t="s">
        <v>28</v>
      </c>
      <c r="F396" s="166"/>
    </row>
    <row r="397" spans="2:6" ht="14.25">
      <c r="B397" s="167"/>
      <c r="C397" s="201" t="s">
        <v>146</v>
      </c>
      <c r="D397" s="136" t="s">
        <v>139</v>
      </c>
      <c r="E397" s="166" t="s">
        <v>28</v>
      </c>
      <c r="F397" s="166"/>
    </row>
    <row r="398" spans="2:6" ht="14.25">
      <c r="B398" s="167"/>
      <c r="C398" s="201"/>
      <c r="D398" s="136" t="s">
        <v>140</v>
      </c>
      <c r="E398" s="166"/>
      <c r="F398" s="166"/>
    </row>
    <row r="399" spans="2:6" ht="14.25">
      <c r="B399" s="167"/>
      <c r="C399" s="201"/>
      <c r="D399" s="71" t="s">
        <v>141</v>
      </c>
      <c r="E399" s="183" t="s">
        <v>28</v>
      </c>
      <c r="F399" s="183"/>
    </row>
    <row r="400" spans="2:6" ht="33" customHeight="1">
      <c r="B400" s="167"/>
      <c r="C400" s="201"/>
      <c r="D400" s="71" t="s">
        <v>142</v>
      </c>
      <c r="E400" s="166"/>
      <c r="F400" s="166"/>
    </row>
    <row r="401" spans="2:9" ht="14.25">
      <c r="B401" s="167"/>
      <c r="C401" s="201"/>
      <c r="D401" s="71" t="s">
        <v>143</v>
      </c>
      <c r="E401" s="166" t="s">
        <v>28</v>
      </c>
      <c r="F401" s="166"/>
    </row>
    <row r="402" spans="2:9" ht="25.5">
      <c r="B402" s="167"/>
      <c r="C402" s="201"/>
      <c r="D402" s="71" t="s">
        <v>144</v>
      </c>
      <c r="E402" s="166" t="s">
        <v>28</v>
      </c>
      <c r="F402" s="166"/>
    </row>
    <row r="403" spans="2:9" ht="63" customHeight="1">
      <c r="B403" s="72" t="s">
        <v>153</v>
      </c>
      <c r="C403" s="71" t="s">
        <v>154</v>
      </c>
      <c r="D403" s="185"/>
      <c r="E403" s="185"/>
      <c r="F403" s="185"/>
    </row>
    <row r="404" spans="2:9" ht="15" customHeight="1">
      <c r="B404" s="189" t="s">
        <v>155</v>
      </c>
      <c r="C404" s="202" t="s">
        <v>156</v>
      </c>
      <c r="D404" s="71" t="s">
        <v>157</v>
      </c>
      <c r="E404" s="185"/>
      <c r="F404" s="185"/>
    </row>
    <row r="405" spans="2:9" ht="30" customHeight="1">
      <c r="B405" s="190"/>
      <c r="C405" s="203"/>
      <c r="D405" s="71" t="s">
        <v>158</v>
      </c>
      <c r="E405" s="197"/>
      <c r="F405" s="197"/>
    </row>
    <row r="406" spans="2:9" ht="30" customHeight="1">
      <c r="B406" s="190"/>
      <c r="C406" s="204"/>
      <c r="D406" s="71" t="s">
        <v>159</v>
      </c>
      <c r="E406" s="179"/>
      <c r="F406" s="180"/>
    </row>
    <row r="407" spans="2:9" ht="15" customHeight="1">
      <c r="B407" s="190"/>
      <c r="C407" s="186" t="s">
        <v>160</v>
      </c>
      <c r="D407" s="71" t="s">
        <v>157</v>
      </c>
      <c r="E407" s="185"/>
      <c r="F407" s="185"/>
    </row>
    <row r="408" spans="2:9" ht="26.25" customHeight="1">
      <c r="B408" s="190"/>
      <c r="C408" s="187"/>
      <c r="D408" s="71" t="s">
        <v>158</v>
      </c>
      <c r="E408" s="197"/>
      <c r="F408" s="197"/>
    </row>
    <row r="409" spans="2:9" ht="26.25" customHeight="1">
      <c r="B409" s="190"/>
      <c r="C409" s="188"/>
      <c r="D409" s="71" t="s">
        <v>159</v>
      </c>
      <c r="E409" s="179"/>
      <c r="F409" s="180"/>
    </row>
    <row r="410" spans="2:9" ht="15" customHeight="1">
      <c r="B410" s="190"/>
      <c r="C410" s="186" t="s">
        <v>161</v>
      </c>
      <c r="D410" s="71" t="s">
        <v>157</v>
      </c>
      <c r="E410" s="185"/>
      <c r="F410" s="185"/>
    </row>
    <row r="411" spans="2:9" ht="33" customHeight="1">
      <c r="B411" s="190"/>
      <c r="C411" s="187"/>
      <c r="D411" s="71" t="s">
        <v>158</v>
      </c>
      <c r="E411" s="197"/>
      <c r="F411" s="197"/>
    </row>
    <row r="412" spans="2:9" ht="25.5">
      <c r="B412" s="191"/>
      <c r="C412" s="188"/>
      <c r="D412" s="71" t="s">
        <v>159</v>
      </c>
      <c r="E412" s="179"/>
      <c r="F412" s="180"/>
    </row>
    <row r="413" spans="2:9">
      <c r="B413" s="52"/>
      <c r="C413" s="53"/>
      <c r="D413" s="54"/>
      <c r="E413" s="42"/>
      <c r="F413" s="42"/>
      <c r="G413" s="42"/>
      <c r="H413" s="55"/>
      <c r="I413" s="42"/>
    </row>
    <row r="414" spans="2:9" s="73" customFormat="1">
      <c r="B414" s="57"/>
      <c r="C414" s="58"/>
      <c r="D414" s="59"/>
      <c r="E414" s="56"/>
      <c r="F414" s="56"/>
      <c r="G414" s="56"/>
      <c r="H414" s="60"/>
      <c r="I414" s="56"/>
    </row>
    <row r="415" spans="2:9" s="73" customFormat="1">
      <c r="B415" s="61" t="s">
        <v>117</v>
      </c>
      <c r="C415" s="74" t="s">
        <v>118</v>
      </c>
      <c r="D415" s="74" t="s">
        <v>119</v>
      </c>
      <c r="E415" s="75" t="s">
        <v>120</v>
      </c>
      <c r="F415" s="63"/>
      <c r="G415" s="56"/>
      <c r="H415" s="60"/>
      <c r="I415" s="56"/>
    </row>
    <row r="416" spans="2:9" s="73" customFormat="1">
      <c r="B416" s="61">
        <f>COUNTIF(D196:F204,"&lt;&gt;")</f>
        <v>6</v>
      </c>
      <c r="C416" s="74">
        <f>SUM(B416:B437)</f>
        <v>93</v>
      </c>
      <c r="D416" s="74">
        <v>214</v>
      </c>
      <c r="E416" s="76">
        <v>0.1</v>
      </c>
      <c r="F416" s="65">
        <v>1</v>
      </c>
      <c r="G416" s="56"/>
      <c r="H416" s="60"/>
      <c r="I416" s="56"/>
    </row>
    <row r="417" spans="2:9" s="73" customFormat="1">
      <c r="B417" s="61">
        <f>COUNTIF(E205:F222,"&lt;&gt;")</f>
        <v>0</v>
      </c>
      <c r="C417" s="75"/>
      <c r="D417" s="77"/>
      <c r="E417" s="76">
        <v>0.2</v>
      </c>
      <c r="F417" s="65">
        <v>1</v>
      </c>
      <c r="G417" s="56"/>
      <c r="H417" s="60"/>
      <c r="I417" s="56"/>
    </row>
    <row r="418" spans="2:9" s="73" customFormat="1">
      <c r="B418" s="61">
        <f>COUNTIF(D223:F224,"&lt;&gt;")</f>
        <v>2</v>
      </c>
      <c r="C418" s="75"/>
      <c r="D418" s="77"/>
      <c r="E418" s="76">
        <v>0.3</v>
      </c>
      <c r="F418" s="65">
        <v>1</v>
      </c>
      <c r="G418" s="56"/>
      <c r="H418" s="60"/>
      <c r="I418" s="56"/>
    </row>
    <row r="419" spans="2:9" s="73" customFormat="1">
      <c r="B419" s="61">
        <f>COUNTIF(E225:F242,"&lt;&gt;")</f>
        <v>0</v>
      </c>
      <c r="C419" s="78" t="s">
        <v>122</v>
      </c>
      <c r="D419" s="79">
        <f>((C416*100)/D416)/100</f>
        <v>0.43457943925233644</v>
      </c>
      <c r="E419" s="76">
        <v>0.4</v>
      </c>
      <c r="F419" s="65">
        <v>1</v>
      </c>
      <c r="G419" s="56"/>
      <c r="H419" s="60"/>
      <c r="I419" s="56"/>
    </row>
    <row r="420" spans="2:9" s="73" customFormat="1">
      <c r="B420" s="61">
        <f>COUNTIF(D243:F244,"&lt;&gt;")</f>
        <v>2</v>
      </c>
      <c r="C420" s="78" t="s">
        <v>123</v>
      </c>
      <c r="D420" s="77">
        <f>D419*PI()</f>
        <v>1.3652715737563119</v>
      </c>
      <c r="E420" s="76">
        <v>0.5</v>
      </c>
      <c r="F420" s="65">
        <v>1</v>
      </c>
      <c r="G420" s="56"/>
      <c r="H420" s="60"/>
      <c r="I420" s="56"/>
    </row>
    <row r="421" spans="2:9" s="73" customFormat="1">
      <c r="B421" s="61">
        <f>COUNTIF(E245:F262,"&lt;&gt;")</f>
        <v>0</v>
      </c>
      <c r="C421" s="78" t="s">
        <v>124</v>
      </c>
      <c r="D421" s="77" t="s">
        <v>125</v>
      </c>
      <c r="E421" s="76">
        <v>0.6</v>
      </c>
      <c r="F421" s="65">
        <v>1</v>
      </c>
      <c r="G421" s="56"/>
      <c r="H421" s="60"/>
      <c r="I421" s="56"/>
    </row>
    <row r="422" spans="2:9" s="73" customFormat="1">
      <c r="B422" s="61">
        <f>COUNTIF(D263:F264,"&lt;&gt;")</f>
        <v>2</v>
      </c>
      <c r="C422" s="78">
        <v>0</v>
      </c>
      <c r="D422" s="77">
        <v>0</v>
      </c>
      <c r="E422" s="76">
        <v>0.7</v>
      </c>
      <c r="F422" s="65">
        <v>1</v>
      </c>
      <c r="G422" s="56"/>
      <c r="H422" s="60"/>
      <c r="I422" s="56"/>
    </row>
    <row r="423" spans="2:9" s="73" customFormat="1">
      <c r="B423" s="61">
        <f>COUNTIF(E265:F282,"&lt;&gt;")</f>
        <v>0</v>
      </c>
      <c r="C423" s="78">
        <f>COS(D420)*-1</f>
        <v>-0.2040808970800741</v>
      </c>
      <c r="D423" s="77">
        <f>SIN(D420)</f>
        <v>0.97895402723876268</v>
      </c>
      <c r="E423" s="76">
        <v>0.8</v>
      </c>
      <c r="F423" s="65">
        <v>1</v>
      </c>
      <c r="G423" s="56"/>
      <c r="H423" s="60"/>
      <c r="I423" s="56"/>
    </row>
    <row r="424" spans="2:9" s="73" customFormat="1">
      <c r="B424" s="61">
        <f>COUNTIF(D283:F284,"&lt;&gt;")</f>
        <v>2</v>
      </c>
      <c r="C424" s="75"/>
      <c r="D424" s="77"/>
      <c r="E424" s="76">
        <v>0.9</v>
      </c>
      <c r="F424" s="65">
        <v>1</v>
      </c>
      <c r="G424" s="56"/>
      <c r="H424" s="60"/>
      <c r="I424" s="56"/>
    </row>
    <row r="425" spans="2:9" s="73" customFormat="1">
      <c r="B425" s="61">
        <f>COUNTIF(E285:F302,"&lt;&gt;")</f>
        <v>12</v>
      </c>
      <c r="C425" s="75"/>
      <c r="D425" s="77"/>
      <c r="E425" s="76">
        <v>1</v>
      </c>
      <c r="F425" s="65">
        <v>9</v>
      </c>
      <c r="G425" s="56"/>
      <c r="H425" s="60"/>
      <c r="I425" s="56"/>
    </row>
    <row r="426" spans="2:9" s="73" customFormat="1">
      <c r="B426" s="61">
        <f>COUNTIF(D303:F304,"&lt;&gt;")</f>
        <v>2</v>
      </c>
      <c r="C426" s="75"/>
      <c r="D426" s="77"/>
      <c r="E426" s="78"/>
      <c r="F426" s="63"/>
      <c r="G426" s="56"/>
      <c r="H426" s="60"/>
      <c r="I426" s="56"/>
    </row>
    <row r="427" spans="2:9" s="73" customFormat="1">
      <c r="B427" s="61">
        <f>COUNTIF(E305:F322,"&lt;&gt;")</f>
        <v>12</v>
      </c>
      <c r="C427" s="64"/>
      <c r="D427" s="65"/>
      <c r="E427" s="63"/>
      <c r="F427" s="63"/>
      <c r="G427" s="56"/>
      <c r="H427" s="60"/>
      <c r="I427" s="56"/>
    </row>
    <row r="428" spans="2:9" s="73" customFormat="1">
      <c r="B428" s="61">
        <f>COUNTIF(D323:F324,"&lt;&gt;")</f>
        <v>2</v>
      </c>
      <c r="C428" s="64"/>
      <c r="D428" s="65"/>
      <c r="E428" s="63"/>
      <c r="F428" s="63"/>
      <c r="G428" s="56"/>
      <c r="H428" s="60"/>
      <c r="I428" s="56"/>
    </row>
    <row r="429" spans="2:9" s="73" customFormat="1">
      <c r="B429" s="61">
        <f>COUNTIF(E325:F342,"&lt;&gt;")</f>
        <v>12</v>
      </c>
      <c r="C429" s="64"/>
      <c r="D429" s="65"/>
      <c r="E429" s="63"/>
      <c r="F429" s="63"/>
      <c r="G429" s="56"/>
      <c r="H429" s="60"/>
      <c r="I429" s="56"/>
    </row>
    <row r="430" spans="2:9" s="73" customFormat="1">
      <c r="B430" s="61">
        <f>COUNTIF(D343:F344,"&lt;&gt;")</f>
        <v>1</v>
      </c>
      <c r="C430" s="64"/>
      <c r="D430" s="65"/>
      <c r="E430" s="63"/>
      <c r="F430" s="63"/>
      <c r="G430" s="56"/>
      <c r="H430" s="60"/>
      <c r="I430" s="56"/>
    </row>
    <row r="431" spans="2:9" s="73" customFormat="1">
      <c r="B431" s="61">
        <f>COUNTIF(E345:F362,"&lt;&gt;")</f>
        <v>12</v>
      </c>
      <c r="C431" s="64"/>
      <c r="D431" s="65"/>
      <c r="E431" s="63"/>
      <c r="F431" s="63"/>
      <c r="G431" s="56"/>
      <c r="H431" s="60"/>
      <c r="I431" s="56"/>
    </row>
    <row r="432" spans="2:9" s="73" customFormat="1">
      <c r="B432" s="61">
        <f>COUNTIF(D363:F364,"&lt;&gt;")</f>
        <v>1</v>
      </c>
      <c r="C432" s="80"/>
      <c r="D432" s="81"/>
      <c r="E432" s="82"/>
      <c r="F432" s="82"/>
      <c r="G432" s="56"/>
      <c r="H432" s="60"/>
      <c r="I432" s="56"/>
    </row>
    <row r="433" spans="2:9" s="73" customFormat="1" hidden="1">
      <c r="B433" s="61">
        <f>COUNTIF(E365:F382,"&lt;&gt;")</f>
        <v>12</v>
      </c>
      <c r="C433" s="80"/>
      <c r="D433" s="81"/>
      <c r="E433" s="82"/>
      <c r="F433" s="82"/>
      <c r="G433" s="56"/>
      <c r="H433" s="60"/>
      <c r="I433" s="56"/>
    </row>
    <row r="434" spans="2:9" s="73" customFormat="1" hidden="1">
      <c r="B434" s="61">
        <f>COUNTIF(D383:F384,"&lt;&gt;")</f>
        <v>1</v>
      </c>
      <c r="C434" s="80"/>
      <c r="D434" s="81"/>
      <c r="E434" s="82"/>
      <c r="F434" s="82"/>
      <c r="H434" s="83"/>
    </row>
    <row r="435" spans="2:9" s="73" customFormat="1" hidden="1">
      <c r="B435" s="61">
        <f>COUNTIF(E385:F402,"&lt;&gt;")</f>
        <v>12</v>
      </c>
      <c r="C435" s="80"/>
      <c r="D435" s="81"/>
      <c r="E435" s="82"/>
      <c r="F435" s="82"/>
      <c r="H435" s="83"/>
    </row>
    <row r="436" spans="2:9" s="73" customFormat="1" hidden="1">
      <c r="B436" s="61">
        <f>COUNTIF(D403,"&lt;&gt;")</f>
        <v>0</v>
      </c>
      <c r="C436" s="80"/>
      <c r="D436" s="81"/>
      <c r="E436" s="82"/>
      <c r="F436" s="82"/>
      <c r="H436" s="83"/>
    </row>
    <row r="437" spans="2:9" s="73" customFormat="1" hidden="1">
      <c r="B437" s="61">
        <f>COUNTIF(E404:F411,"&lt;&gt;")</f>
        <v>0</v>
      </c>
      <c r="C437" s="80"/>
      <c r="D437" s="81"/>
      <c r="E437" s="82"/>
      <c r="F437" s="82"/>
      <c r="H437" s="83"/>
    </row>
    <row r="438" spans="2:9" s="73" customFormat="1" ht="14.25">
      <c r="B438" s="82"/>
      <c r="C438" s="82"/>
      <c r="D438" s="82"/>
      <c r="E438" s="82"/>
      <c r="F438" s="82"/>
      <c r="H438" s="83"/>
    </row>
    <row r="439" spans="2:9" ht="14.25">
      <c r="B439" s="41"/>
      <c r="C439" s="41"/>
      <c r="D439" s="41"/>
    </row>
    <row r="503" spans="2:9">
      <c r="B503" s="52"/>
      <c r="C503" s="53"/>
      <c r="D503" s="54"/>
      <c r="E503" s="42"/>
      <c r="F503" s="42"/>
      <c r="G503" s="42"/>
      <c r="H503" s="55"/>
      <c r="I503" s="42"/>
    </row>
    <row r="504" spans="2:9">
      <c r="B504" s="52"/>
      <c r="C504" s="53"/>
      <c r="D504" s="54"/>
      <c r="E504" s="42"/>
      <c r="F504" s="42"/>
      <c r="G504" s="42"/>
      <c r="H504" s="55"/>
      <c r="I504" s="42"/>
    </row>
  </sheetData>
  <sheetProtection algorithmName="SHA-512" hashValue="z2w+JWUY69Whpa/ManIGCXlq6JgRifqaCpDCFjjmN0GN53kqT61IcMo1tDRp+4ULhOuayI+nflUE/GPsghzDkw==" saltValue="Eoi9lHV2oWVhyE3c3FkhnA==" spinCount="100000" sheet="1" formatCells="0" formatRows="0" selectLockedCells="1"/>
  <mergeCells count="604">
    <mergeCell ref="B49:B59"/>
    <mergeCell ref="D49:F49"/>
    <mergeCell ref="I49:M49"/>
    <mergeCell ref="D50:F50"/>
    <mergeCell ref="I50:M50"/>
    <mergeCell ref="D51:F51"/>
    <mergeCell ref="I51:M51"/>
    <mergeCell ref="E52:F52"/>
    <mergeCell ref="I52:M52"/>
    <mergeCell ref="D53:F53"/>
    <mergeCell ref="I53:M53"/>
    <mergeCell ref="D54:F54"/>
    <mergeCell ref="I54:M54"/>
    <mergeCell ref="D55:F55"/>
    <mergeCell ref="I55:M55"/>
    <mergeCell ref="D56:F56"/>
    <mergeCell ref="I56:M56"/>
    <mergeCell ref="D57:F57"/>
    <mergeCell ref="I57:M57"/>
    <mergeCell ref="D58:F58"/>
    <mergeCell ref="I58:M58"/>
    <mergeCell ref="D59:F59"/>
    <mergeCell ref="I59:M59"/>
    <mergeCell ref="B60:B70"/>
    <mergeCell ref="D60:F60"/>
    <mergeCell ref="I60:M60"/>
    <mergeCell ref="D61:F61"/>
    <mergeCell ref="I61:M61"/>
    <mergeCell ref="D62:F62"/>
    <mergeCell ref="I62:M62"/>
    <mergeCell ref="E63:F63"/>
    <mergeCell ref="I63:M63"/>
    <mergeCell ref="D64:F64"/>
    <mergeCell ref="I64:M64"/>
    <mergeCell ref="D65:F65"/>
    <mergeCell ref="I65:M65"/>
    <mergeCell ref="D66:F66"/>
    <mergeCell ref="I66:M66"/>
    <mergeCell ref="D67:F67"/>
    <mergeCell ref="I67:M67"/>
    <mergeCell ref="D68:F68"/>
    <mergeCell ref="I68:M68"/>
    <mergeCell ref="D69:F69"/>
    <mergeCell ref="I69:M69"/>
    <mergeCell ref="D70:F70"/>
    <mergeCell ref="I70:M70"/>
    <mergeCell ref="B71:B81"/>
    <mergeCell ref="D71:F71"/>
    <mergeCell ref="I71:M71"/>
    <mergeCell ref="D72:F72"/>
    <mergeCell ref="I72:M72"/>
    <mergeCell ref="D73:F73"/>
    <mergeCell ref="I73:M73"/>
    <mergeCell ref="E74:F74"/>
    <mergeCell ref="I74:M74"/>
    <mergeCell ref="D75:F75"/>
    <mergeCell ref="I75:M75"/>
    <mergeCell ref="D76:F76"/>
    <mergeCell ref="I76:M76"/>
    <mergeCell ref="D77:F77"/>
    <mergeCell ref="I77:M77"/>
    <mergeCell ref="D78:F78"/>
    <mergeCell ref="I78:M78"/>
    <mergeCell ref="D79:F79"/>
    <mergeCell ref="I79:M79"/>
    <mergeCell ref="D80:F80"/>
    <mergeCell ref="I80:M80"/>
    <mergeCell ref="D81:F81"/>
    <mergeCell ref="I81:M81"/>
    <mergeCell ref="B82:B92"/>
    <mergeCell ref="D82:F82"/>
    <mergeCell ref="I82:M82"/>
    <mergeCell ref="D83:F83"/>
    <mergeCell ref="I83:M83"/>
    <mergeCell ref="D84:F84"/>
    <mergeCell ref="I84:M84"/>
    <mergeCell ref="E85:F85"/>
    <mergeCell ref="I85:M85"/>
    <mergeCell ref="D86:F86"/>
    <mergeCell ref="I86:M86"/>
    <mergeCell ref="D87:F87"/>
    <mergeCell ref="I87:M87"/>
    <mergeCell ref="D88:F88"/>
    <mergeCell ref="I88:M88"/>
    <mergeCell ref="D89:F89"/>
    <mergeCell ref="I89:M89"/>
    <mergeCell ref="D90:F90"/>
    <mergeCell ref="I90:M90"/>
    <mergeCell ref="D91:F91"/>
    <mergeCell ref="I91:M91"/>
    <mergeCell ref="D92:F92"/>
    <mergeCell ref="I99:M99"/>
    <mergeCell ref="D100:F100"/>
    <mergeCell ref="I100:M100"/>
    <mergeCell ref="D101:F101"/>
    <mergeCell ref="I101:M101"/>
    <mergeCell ref="D102:F102"/>
    <mergeCell ref="I102:M102"/>
    <mergeCell ref="D103:F103"/>
    <mergeCell ref="I103:M103"/>
    <mergeCell ref="B383:B402"/>
    <mergeCell ref="D383:F383"/>
    <mergeCell ref="D384:F384"/>
    <mergeCell ref="C385:C390"/>
    <mergeCell ref="E385:F385"/>
    <mergeCell ref="E386:F386"/>
    <mergeCell ref="E387:F387"/>
    <mergeCell ref="E388:F388"/>
    <mergeCell ref="E389:F389"/>
    <mergeCell ref="E390:F390"/>
    <mergeCell ref="C391:C396"/>
    <mergeCell ref="E391:F391"/>
    <mergeCell ref="E392:F392"/>
    <mergeCell ref="E393:F393"/>
    <mergeCell ref="E394:F394"/>
    <mergeCell ref="E395:F395"/>
    <mergeCell ref="E396:F396"/>
    <mergeCell ref="C397:C402"/>
    <mergeCell ref="E397:F397"/>
    <mergeCell ref="E398:F398"/>
    <mergeCell ref="E361:F361"/>
    <mergeCell ref="E362:F362"/>
    <mergeCell ref="E399:F399"/>
    <mergeCell ref="E400:F400"/>
    <mergeCell ref="E401:F401"/>
    <mergeCell ref="E402:F402"/>
    <mergeCell ref="E379:F379"/>
    <mergeCell ref="E380:F380"/>
    <mergeCell ref="E381:F381"/>
    <mergeCell ref="E382:F382"/>
    <mergeCell ref="B363:B382"/>
    <mergeCell ref="D363:F363"/>
    <mergeCell ref="D364:F364"/>
    <mergeCell ref="C365:C370"/>
    <mergeCell ref="E365:F365"/>
    <mergeCell ref="E366:F366"/>
    <mergeCell ref="E367:F367"/>
    <mergeCell ref="E368:F368"/>
    <mergeCell ref="E369:F369"/>
    <mergeCell ref="E370:F370"/>
    <mergeCell ref="C371:C376"/>
    <mergeCell ref="E371:F371"/>
    <mergeCell ref="E372:F372"/>
    <mergeCell ref="E373:F373"/>
    <mergeCell ref="E374:F374"/>
    <mergeCell ref="E375:F375"/>
    <mergeCell ref="E376:F376"/>
    <mergeCell ref="C377:C382"/>
    <mergeCell ref="E377:F377"/>
    <mergeCell ref="E378:F378"/>
    <mergeCell ref="E341:F341"/>
    <mergeCell ref="E342:F342"/>
    <mergeCell ref="B343:B362"/>
    <mergeCell ref="D343:F343"/>
    <mergeCell ref="D344:F344"/>
    <mergeCell ref="C345:C350"/>
    <mergeCell ref="E345:F345"/>
    <mergeCell ref="E346:F346"/>
    <mergeCell ref="E347:F347"/>
    <mergeCell ref="E348:F348"/>
    <mergeCell ref="E349:F349"/>
    <mergeCell ref="E350:F350"/>
    <mergeCell ref="C351:C356"/>
    <mergeCell ref="E351:F351"/>
    <mergeCell ref="E352:F352"/>
    <mergeCell ref="E353:F353"/>
    <mergeCell ref="E354:F354"/>
    <mergeCell ref="E355:F355"/>
    <mergeCell ref="E356:F356"/>
    <mergeCell ref="C357:C362"/>
    <mergeCell ref="E357:F357"/>
    <mergeCell ref="E358:F358"/>
    <mergeCell ref="E359:F359"/>
    <mergeCell ref="E360:F360"/>
    <mergeCell ref="E321:F321"/>
    <mergeCell ref="E322:F322"/>
    <mergeCell ref="B323:B342"/>
    <mergeCell ref="D323:F323"/>
    <mergeCell ref="D324:F324"/>
    <mergeCell ref="C325:C330"/>
    <mergeCell ref="E325:F325"/>
    <mergeCell ref="E326:F326"/>
    <mergeCell ref="E327:F327"/>
    <mergeCell ref="E328:F328"/>
    <mergeCell ref="E329:F329"/>
    <mergeCell ref="E330:F330"/>
    <mergeCell ref="C331:C336"/>
    <mergeCell ref="E331:F331"/>
    <mergeCell ref="E332:F332"/>
    <mergeCell ref="E333:F333"/>
    <mergeCell ref="E334:F334"/>
    <mergeCell ref="E335:F335"/>
    <mergeCell ref="E336:F336"/>
    <mergeCell ref="C337:C342"/>
    <mergeCell ref="E337:F337"/>
    <mergeCell ref="E338:F338"/>
    <mergeCell ref="E339:F339"/>
    <mergeCell ref="E340:F340"/>
    <mergeCell ref="E301:F301"/>
    <mergeCell ref="E302:F302"/>
    <mergeCell ref="B303:B322"/>
    <mergeCell ref="D303:F303"/>
    <mergeCell ref="D304:F304"/>
    <mergeCell ref="C305:C310"/>
    <mergeCell ref="E305:F305"/>
    <mergeCell ref="E306:F306"/>
    <mergeCell ref="E307:F307"/>
    <mergeCell ref="E308:F308"/>
    <mergeCell ref="E309:F309"/>
    <mergeCell ref="E310:F310"/>
    <mergeCell ref="C311:C316"/>
    <mergeCell ref="E311:F311"/>
    <mergeCell ref="E312:F312"/>
    <mergeCell ref="E313:F313"/>
    <mergeCell ref="E314:F314"/>
    <mergeCell ref="E315:F315"/>
    <mergeCell ref="E316:F316"/>
    <mergeCell ref="C317:C322"/>
    <mergeCell ref="E317:F317"/>
    <mergeCell ref="E318:F318"/>
    <mergeCell ref="E319:F319"/>
    <mergeCell ref="E320:F320"/>
    <mergeCell ref="B41:B42"/>
    <mergeCell ref="I11:M11"/>
    <mergeCell ref="I12:M12"/>
    <mergeCell ref="B283:B302"/>
    <mergeCell ref="D283:F283"/>
    <mergeCell ref="D284:F284"/>
    <mergeCell ref="C285:C290"/>
    <mergeCell ref="E285:F285"/>
    <mergeCell ref="E286:F286"/>
    <mergeCell ref="E287:F287"/>
    <mergeCell ref="E288:F288"/>
    <mergeCell ref="E289:F289"/>
    <mergeCell ref="E290:F290"/>
    <mergeCell ref="C291:C296"/>
    <mergeCell ref="E291:F291"/>
    <mergeCell ref="E292:F292"/>
    <mergeCell ref="E293:F293"/>
    <mergeCell ref="E294:F294"/>
    <mergeCell ref="E295:F295"/>
    <mergeCell ref="E296:F296"/>
    <mergeCell ref="C297:C302"/>
    <mergeCell ref="E297:F297"/>
    <mergeCell ref="E298:F298"/>
    <mergeCell ref="E299:F299"/>
    <mergeCell ref="E171:F171"/>
    <mergeCell ref="C164:C166"/>
    <mergeCell ref="C167:C169"/>
    <mergeCell ref="C170:C172"/>
    <mergeCell ref="B164:B172"/>
    <mergeCell ref="E172:F172"/>
    <mergeCell ref="B160:B162"/>
    <mergeCell ref="B148:B158"/>
    <mergeCell ref="D148:F148"/>
    <mergeCell ref="D153:F153"/>
    <mergeCell ref="D114:F114"/>
    <mergeCell ref="D93:F93"/>
    <mergeCell ref="D94:F94"/>
    <mergeCell ref="D95:F95"/>
    <mergeCell ref="E96:F96"/>
    <mergeCell ref="E167:F167"/>
    <mergeCell ref="E168:F168"/>
    <mergeCell ref="E170:F170"/>
    <mergeCell ref="E164:F164"/>
    <mergeCell ref="D149:F149"/>
    <mergeCell ref="D160:F160"/>
    <mergeCell ref="E166:F166"/>
    <mergeCell ref="E169:F169"/>
    <mergeCell ref="D142:F142"/>
    <mergeCell ref="D144:F144"/>
    <mergeCell ref="I35:M35"/>
    <mergeCell ref="I26:M26"/>
    <mergeCell ref="I27:M27"/>
    <mergeCell ref="I29:M29"/>
    <mergeCell ref="I37:M37"/>
    <mergeCell ref="I39:M39"/>
    <mergeCell ref="D30:F30"/>
    <mergeCell ref="E118:F118"/>
    <mergeCell ref="E129:F129"/>
    <mergeCell ref="D121:F121"/>
    <mergeCell ref="D122:F122"/>
    <mergeCell ref="D123:F123"/>
    <mergeCell ref="D124:F124"/>
    <mergeCell ref="D125:F125"/>
    <mergeCell ref="D126:F126"/>
    <mergeCell ref="D127:F127"/>
    <mergeCell ref="D128:F128"/>
    <mergeCell ref="I104:M104"/>
    <mergeCell ref="I105:M105"/>
    <mergeCell ref="I106:M106"/>
    <mergeCell ref="I107:M107"/>
    <mergeCell ref="I108:M108"/>
    <mergeCell ref="I109:M109"/>
    <mergeCell ref="I110:M110"/>
    <mergeCell ref="I117:M117"/>
    <mergeCell ref="I118:M118"/>
    <mergeCell ref="I45:M45"/>
    <mergeCell ref="I119:M119"/>
    <mergeCell ref="I120:M120"/>
    <mergeCell ref="I140:M140"/>
    <mergeCell ref="I131:M131"/>
    <mergeCell ref="I116:M116"/>
    <mergeCell ref="C24:C26"/>
    <mergeCell ref="C36:C38"/>
    <mergeCell ref="C32:C35"/>
    <mergeCell ref="D41:F41"/>
    <mergeCell ref="D119:F119"/>
    <mergeCell ref="D43:F43"/>
    <mergeCell ref="D44:F44"/>
    <mergeCell ref="D45:F45"/>
    <mergeCell ref="D46:F46"/>
    <mergeCell ref="D47:F47"/>
    <mergeCell ref="D48:F48"/>
    <mergeCell ref="D115:F115"/>
    <mergeCell ref="D116:F116"/>
    <mergeCell ref="D117:F117"/>
    <mergeCell ref="D26:F26"/>
    <mergeCell ref="I34:M34"/>
    <mergeCell ref="B104:B114"/>
    <mergeCell ref="B93:B103"/>
    <mergeCell ref="D97:F97"/>
    <mergeCell ref="I40:M40"/>
    <mergeCell ref="I46:M46"/>
    <mergeCell ref="I47:M47"/>
    <mergeCell ref="I48:M48"/>
    <mergeCell ref="I115:M115"/>
    <mergeCell ref="I41:M41"/>
    <mergeCell ref="I42:M42"/>
    <mergeCell ref="I43:M43"/>
    <mergeCell ref="I44:M44"/>
    <mergeCell ref="I111:M111"/>
    <mergeCell ref="I112:M112"/>
    <mergeCell ref="I113:M113"/>
    <mergeCell ref="I114:M114"/>
    <mergeCell ref="I93:M93"/>
    <mergeCell ref="I94:M94"/>
    <mergeCell ref="I95:M95"/>
    <mergeCell ref="I96:M96"/>
    <mergeCell ref="I97:M97"/>
    <mergeCell ref="I92:M92"/>
    <mergeCell ref="D98:F98"/>
    <mergeCell ref="I98:M98"/>
    <mergeCell ref="D40:F40"/>
    <mergeCell ref="D133:F133"/>
    <mergeCell ref="D134:F134"/>
    <mergeCell ref="D135:F135"/>
    <mergeCell ref="D136:F136"/>
    <mergeCell ref="D137:F137"/>
    <mergeCell ref="D138:F138"/>
    <mergeCell ref="D139:F139"/>
    <mergeCell ref="D141:F141"/>
    <mergeCell ref="E140:F140"/>
    <mergeCell ref="D99:F99"/>
    <mergeCell ref="D132:F132"/>
    <mergeCell ref="D42:F42"/>
    <mergeCell ref="D120:F120"/>
    <mergeCell ref="D104:F104"/>
    <mergeCell ref="D105:F105"/>
    <mergeCell ref="D106:F106"/>
    <mergeCell ref="E107:F107"/>
    <mergeCell ref="D108:F108"/>
    <mergeCell ref="D109:F109"/>
    <mergeCell ref="D110:F110"/>
    <mergeCell ref="D111:F111"/>
    <mergeCell ref="D112:F112"/>
    <mergeCell ref="D113:F113"/>
    <mergeCell ref="I124:M124"/>
    <mergeCell ref="I125:M125"/>
    <mergeCell ref="I132:M132"/>
    <mergeCell ref="I133:M133"/>
    <mergeCell ref="I134:M134"/>
    <mergeCell ref="I135:M135"/>
    <mergeCell ref="I126:M126"/>
    <mergeCell ref="I127:M127"/>
    <mergeCell ref="I128:M128"/>
    <mergeCell ref="I129:M129"/>
    <mergeCell ref="I130:M130"/>
    <mergeCell ref="C265:C270"/>
    <mergeCell ref="B196:B202"/>
    <mergeCell ref="I9:M9"/>
    <mergeCell ref="I10:M10"/>
    <mergeCell ref="I13:M13"/>
    <mergeCell ref="I14:M14"/>
    <mergeCell ref="I15:M15"/>
    <mergeCell ref="I16:M16"/>
    <mergeCell ref="I17:M17"/>
    <mergeCell ref="I18:M18"/>
    <mergeCell ref="I19:M19"/>
    <mergeCell ref="I20:M20"/>
    <mergeCell ref="I22:M22"/>
    <mergeCell ref="I23:M23"/>
    <mergeCell ref="D199:F199"/>
    <mergeCell ref="D200:F200"/>
    <mergeCell ref="D201:F201"/>
    <mergeCell ref="B126:B136"/>
    <mergeCell ref="B137:B147"/>
    <mergeCell ref="B43:B45"/>
    <mergeCell ref="B46:B48"/>
    <mergeCell ref="B115:B125"/>
    <mergeCell ref="D37:F37"/>
    <mergeCell ref="D38:F38"/>
    <mergeCell ref="B263:B282"/>
    <mergeCell ref="C271:C276"/>
    <mergeCell ref="C277:C282"/>
    <mergeCell ref="D244:F244"/>
    <mergeCell ref="E245:F245"/>
    <mergeCell ref="E259:F259"/>
    <mergeCell ref="E260:F260"/>
    <mergeCell ref="E262:F262"/>
    <mergeCell ref="E252:F252"/>
    <mergeCell ref="E253:F253"/>
    <mergeCell ref="E279:F279"/>
    <mergeCell ref="D263:F263"/>
    <mergeCell ref="D264:F264"/>
    <mergeCell ref="E265:F265"/>
    <mergeCell ref="E266:F266"/>
    <mergeCell ref="E267:F267"/>
    <mergeCell ref="E275:F275"/>
    <mergeCell ref="E274:F274"/>
    <mergeCell ref="B243:B262"/>
    <mergeCell ref="C245:C250"/>
    <mergeCell ref="C251:C256"/>
    <mergeCell ref="C257:C262"/>
    <mergeCell ref="E273:F273"/>
    <mergeCell ref="E249:F249"/>
    <mergeCell ref="C211:C216"/>
    <mergeCell ref="C217:C222"/>
    <mergeCell ref="B223:B242"/>
    <mergeCell ref="C225:C230"/>
    <mergeCell ref="C231:C236"/>
    <mergeCell ref="C237:C242"/>
    <mergeCell ref="E214:F214"/>
    <mergeCell ref="E216:F216"/>
    <mergeCell ref="E217:F217"/>
    <mergeCell ref="E218:F218"/>
    <mergeCell ref="E241:F241"/>
    <mergeCell ref="E222:F222"/>
    <mergeCell ref="D223:F223"/>
    <mergeCell ref="D224:F224"/>
    <mergeCell ref="E225:F225"/>
    <mergeCell ref="E226:F226"/>
    <mergeCell ref="E227:F227"/>
    <mergeCell ref="E219:F219"/>
    <mergeCell ref="E220:F220"/>
    <mergeCell ref="E215:F215"/>
    <mergeCell ref="E221:F221"/>
    <mergeCell ref="E229:F229"/>
    <mergeCell ref="E235:F235"/>
    <mergeCell ref="E408:F408"/>
    <mergeCell ref="B203:B222"/>
    <mergeCell ref="C205:C210"/>
    <mergeCell ref="C404:C406"/>
    <mergeCell ref="E411:F411"/>
    <mergeCell ref="E228:F228"/>
    <mergeCell ref="E407:F407"/>
    <mergeCell ref="E230:F230"/>
    <mergeCell ref="E231:F231"/>
    <mergeCell ref="E232:F232"/>
    <mergeCell ref="E233:F233"/>
    <mergeCell ref="E254:F254"/>
    <mergeCell ref="E256:F256"/>
    <mergeCell ref="E257:F257"/>
    <mergeCell ref="E258:F258"/>
    <mergeCell ref="E234:F234"/>
    <mergeCell ref="E236:F236"/>
    <mergeCell ref="E237:F237"/>
    <mergeCell ref="E238:F238"/>
    <mergeCell ref="E239:F239"/>
    <mergeCell ref="E240:F240"/>
    <mergeCell ref="E276:F276"/>
    <mergeCell ref="E277:F277"/>
    <mergeCell ref="E278:F278"/>
    <mergeCell ref="E405:F405"/>
    <mergeCell ref="E242:F242"/>
    <mergeCell ref="D243:F243"/>
    <mergeCell ref="E246:F246"/>
    <mergeCell ref="E247:F247"/>
    <mergeCell ref="E248:F248"/>
    <mergeCell ref="E250:F250"/>
    <mergeCell ref="E251:F251"/>
    <mergeCell ref="D196:F196"/>
    <mergeCell ref="D197:F197"/>
    <mergeCell ref="D198:F198"/>
    <mergeCell ref="E272:F272"/>
    <mergeCell ref="E261:F261"/>
    <mergeCell ref="E269:F269"/>
    <mergeCell ref="E268:F268"/>
    <mergeCell ref="E270:F270"/>
    <mergeCell ref="E271:F271"/>
    <mergeCell ref="E281:F281"/>
    <mergeCell ref="D204:F204"/>
    <mergeCell ref="E205:F205"/>
    <mergeCell ref="E206:F206"/>
    <mergeCell ref="E209:F209"/>
    <mergeCell ref="E255:F255"/>
    <mergeCell ref="E300:F300"/>
    <mergeCell ref="D11:F11"/>
    <mergeCell ref="D12:F12"/>
    <mergeCell ref="D21:F21"/>
    <mergeCell ref="D28:F28"/>
    <mergeCell ref="D39:F39"/>
    <mergeCell ref="D31:F31"/>
    <mergeCell ref="D161:F161"/>
    <mergeCell ref="D162:F162"/>
    <mergeCell ref="D163:F163"/>
    <mergeCell ref="D155:F155"/>
    <mergeCell ref="D156:F156"/>
    <mergeCell ref="D157:F157"/>
    <mergeCell ref="D158:F158"/>
    <mergeCell ref="D131:F131"/>
    <mergeCell ref="D130:F130"/>
    <mergeCell ref="D145:F145"/>
    <mergeCell ref="D143:F143"/>
    <mergeCell ref="D20:F20"/>
    <mergeCell ref="D22:F22"/>
    <mergeCell ref="D23:F23"/>
    <mergeCell ref="D24:F24"/>
    <mergeCell ref="D25:F25"/>
    <mergeCell ref="D29:F29"/>
    <mergeCell ref="D36:F36"/>
    <mergeCell ref="I148:M148"/>
    <mergeCell ref="I149:M149"/>
    <mergeCell ref="I146:M146"/>
    <mergeCell ref="I147:M147"/>
    <mergeCell ref="E151:F151"/>
    <mergeCell ref="I151:M151"/>
    <mergeCell ref="D152:F152"/>
    <mergeCell ref="I152:M152"/>
    <mergeCell ref="D146:F146"/>
    <mergeCell ref="D147:F147"/>
    <mergeCell ref="I150:M150"/>
    <mergeCell ref="I24:M24"/>
    <mergeCell ref="I25:M25"/>
    <mergeCell ref="I154:M154"/>
    <mergeCell ref="I162:M162"/>
    <mergeCell ref="I163:M163"/>
    <mergeCell ref="I159:M159"/>
    <mergeCell ref="I160:M160"/>
    <mergeCell ref="I161:M161"/>
    <mergeCell ref="I155:M155"/>
    <mergeCell ref="I156:M156"/>
    <mergeCell ref="I157:M157"/>
    <mergeCell ref="I158:M158"/>
    <mergeCell ref="I141:M141"/>
    <mergeCell ref="I142:M142"/>
    <mergeCell ref="I143:M143"/>
    <mergeCell ref="I144:M144"/>
    <mergeCell ref="I145:M145"/>
    <mergeCell ref="I136:M136"/>
    <mergeCell ref="I137:M137"/>
    <mergeCell ref="I138:M138"/>
    <mergeCell ref="I139:M139"/>
    <mergeCell ref="I121:M121"/>
    <mergeCell ref="I122:M122"/>
    <mergeCell ref="I123:M123"/>
    <mergeCell ref="E406:F406"/>
    <mergeCell ref="E409:F409"/>
    <mergeCell ref="E412:F412"/>
    <mergeCell ref="I153:M153"/>
    <mergeCell ref="D154:F154"/>
    <mergeCell ref="D150:F150"/>
    <mergeCell ref="D159:F159"/>
    <mergeCell ref="E165:F165"/>
    <mergeCell ref="E210:F210"/>
    <mergeCell ref="E211:F211"/>
    <mergeCell ref="E212:F212"/>
    <mergeCell ref="E213:F213"/>
    <mergeCell ref="D203:F203"/>
    <mergeCell ref="D202:F202"/>
    <mergeCell ref="E410:F410"/>
    <mergeCell ref="B195:F195"/>
    <mergeCell ref="E280:F280"/>
    <mergeCell ref="E282:F282"/>
    <mergeCell ref="D403:F403"/>
    <mergeCell ref="E404:F404"/>
    <mergeCell ref="C407:C409"/>
    <mergeCell ref="C410:C412"/>
    <mergeCell ref="B404:B412"/>
    <mergeCell ref="E207:F207"/>
    <mergeCell ref="D9:H9"/>
    <mergeCell ref="E208:F208"/>
    <mergeCell ref="D1:K3"/>
    <mergeCell ref="B1:C3"/>
    <mergeCell ref="D10:F10"/>
    <mergeCell ref="D18:F18"/>
    <mergeCell ref="I8:M8"/>
    <mergeCell ref="I32:M32"/>
    <mergeCell ref="I33:M33"/>
    <mergeCell ref="I36:M36"/>
    <mergeCell ref="I21:M21"/>
    <mergeCell ref="I28:M28"/>
    <mergeCell ref="I31:M31"/>
    <mergeCell ref="I30:M30"/>
    <mergeCell ref="E27:F27"/>
    <mergeCell ref="B9:B19"/>
    <mergeCell ref="D19:F19"/>
    <mergeCell ref="C10:C12"/>
    <mergeCell ref="B20:B40"/>
    <mergeCell ref="L1:M3"/>
    <mergeCell ref="H7:M7"/>
    <mergeCell ref="B7:F8"/>
    <mergeCell ref="B5:M5"/>
    <mergeCell ref="I38:M38"/>
  </mergeCells>
  <dataValidations xWindow="677" yWindow="626" count="54">
    <dataValidation type="list" allowBlank="1" showInputMessage="1" showErrorMessage="1" sqref="D37:D38" xr:uid="{00000000-0002-0000-0000-000000000000}">
      <formula1>espacial</formula1>
    </dataValidation>
    <dataValidation allowBlank="1" showInputMessage="1" showErrorMessage="1" prompt="Nombre de la Especificación Técnica con la cual se creará el producto geográfico. Por ejemplo: Especificación Técnica del Mapa del nivel de productividad de cacao." sqref="D9:F9" xr:uid="{00000000-0002-0000-0000-000001000000}"/>
    <dataValidation allowBlank="1" showInputMessage="1" showErrorMessage="1" prompt="Número de la versión a la cual se aplican los cambios (Grandes cambios o cambios de fondo)." sqref="D13:F13" xr:uid="{00000000-0002-0000-0000-000002000000}"/>
    <dataValidation allowBlank="1" showInputMessage="1" showErrorMessage="1" prompt="Escribir el campo o sección de la E.T. a la(s) que se le realizaron los ajustes. " sqref="D14:F14" xr:uid="{00000000-0002-0000-0000-000003000000}"/>
    <dataValidation allowBlank="1" showInputMessage="1" showErrorMessage="1" prompt="Información que detalle los cambios realizados." sqref="D15:F15" xr:uid="{00000000-0002-0000-0000-000004000000}"/>
    <dataValidation allowBlank="1" showInputMessage="1" showErrorMessage="1" prompt="Fecha de reporte de cambios. Se debe documentar el formato, AAAAMMDD." sqref="D16:F16" xr:uid="{00000000-0002-0000-0000-000005000000}"/>
    <dataValidation allowBlank="1" showInputMessage="1" showErrorMessage="1" prompt="Lista de palabras o vocablos con su definición, necesarios para hacer claridad, evitar ambigüedades y homogenizar la conceptualización de los términos básicos y más importantes empleados en el producto." sqref="D18:F18" xr:uid="{00000000-0002-0000-0000-000006000000}"/>
    <dataValidation allowBlank="1" showInputMessage="1" showErrorMessage="1" prompt="Siglas utilizadas, letras que representan palabras, usadas en la especificación y su correspondiente significado." sqref="D19:F19" xr:uid="{00000000-0002-0000-0000-000007000000}"/>
    <dataValidation allowBlank="1" showInputMessage="1" showErrorMessage="1" prompt="Título del producto al que se elaborará la especificación técnica. Por ejemplo: Mapa del nivel de productividad de cacao." sqref="D20:F20" xr:uid="{00000000-0002-0000-0000-000008000000}"/>
    <dataValidation allowBlank="1" showInputMessage="1" showErrorMessage="1" prompt="Descripción de las principales características del producto que incluya como mínimo información acerca del contenido, zona geográfica, fuentes de información e información anexa generada." sqref="D22:F22" xr:uid="{00000000-0002-0000-0000-000009000000}"/>
    <dataValidation allowBlank="1" showInputMessage="1" showErrorMessage="1" prompt="Finalidad(es) con la(s) con la(s) cual(es) se creará el producto, es decir, debe responder al ¿por qué? y ¿para qué? de su elaboración. " sqref="D23:F23" xr:uid="{00000000-0002-0000-0000-00000A000000}"/>
    <dataValidation allowBlank="1" showInputMessage="1" showErrorMessage="1" prompt="Clasificación temática general como ayuda para agrupar y buscar conjuntos de datos disponibles." sqref="C24:C26" xr:uid="{00000000-0002-0000-0000-00000B000000}"/>
    <dataValidation allowBlank="1" showInputMessage="1" showErrorMessage="1" prompt="Incluir el nombre y la descripción de la categoría que se considere pertinente asociar a la especificación técnica, y que no se encuentre entre las anteriores." sqref="C27" xr:uid="{00000000-0002-0000-0000-00000C000000}"/>
    <dataValidation allowBlank="1" showInputMessage="1" showErrorMessage="1" prompt="Nombre de la Categoría" sqref="D27" xr:uid="{00000000-0002-0000-0000-00000D000000}"/>
    <dataValidation allowBlank="1" showInputMessage="1" showErrorMessage="1" prompt="Descripción de la Categoría" sqref="E27:F27" xr:uid="{00000000-0002-0000-0000-00000E000000}"/>
    <dataValidation allowBlank="1" showInputMessage="1" showErrorMessage="1" prompt="Descripción del área geográfica que abarcan los datos. (Nacional, regional, departamental, municipal, distrital, local, internacional)." sqref="D29:F29" xr:uid="{00000000-0002-0000-0000-00000F000000}"/>
    <dataValidation allowBlank="1" showInputMessage="1" showErrorMessage="1" prompt="Grados de Latitud Máxima" sqref="E32" xr:uid="{00000000-0002-0000-0000-000010000000}"/>
    <dataValidation allowBlank="1" showInputMessage="1" showErrorMessage="1" prompt="Grados de Latitud Mínima" sqref="E33" xr:uid="{00000000-0002-0000-0000-000011000000}"/>
    <dataValidation allowBlank="1" showInputMessage="1" showErrorMessage="1" prompt="Grados de Longitud Máxima" sqref="E34" xr:uid="{00000000-0002-0000-0000-000012000000}"/>
    <dataValidation allowBlank="1" showInputMessage="1" showErrorMessage="1" prompt="Grados de Longitud Mínima" sqref="E35" xr:uid="{00000000-0002-0000-0000-000013000000}"/>
    <dataValidation allowBlank="1" showInputMessage="1" showErrorMessage="1" prompt="3 Decimales" sqref="F32:F35" xr:uid="{00000000-0002-0000-0000-000014000000}"/>
    <dataValidation allowBlank="1" showInputMessage="1" showErrorMessage="1" prompt="Contiene la información que describe cómo fue representada la realidad de la abstracción." sqref="C36:C39" xr:uid="{00000000-0002-0000-0000-000015000000}"/>
    <dataValidation type="list" allowBlank="1" showInputMessage="1" showErrorMessage="1" prompt="Seleccione de la lista desplegable." sqref="D36:F36" xr:uid="{00000000-0002-0000-0000-000016000000}">
      <formula1>espacial</formula1>
    </dataValidation>
    <dataValidation allowBlank="1" showInputMessage="1" showErrorMessage="1" prompt="Fecha proyectada en que finaliza la elaboración del producto, se debe documentar el formato, AAAAMMDD." sqref="D40:F40" xr:uid="{00000000-0002-0000-0000-000017000000}"/>
    <dataValidation allowBlank="1" showInputMessage="1" showErrorMessage="1" prompt="Periodicidad con que se realizarán los cambios o adiciones al producto una vez este se encuentre terminado." sqref="D41:F41" xr:uid="{00000000-0002-0000-0000-000018000000}"/>
    <dataValidation allowBlank="1" showInputMessage="1" showErrorMessage="1" prompt="Referencia del marco legal, acto administrativo, normatividad o cualquier otro tipo de documento oficial que determine la frecuencia y mantenimiento que debe dársele a la información." sqref="D42:F42" xr:uid="{00000000-0002-0000-0000-000019000000}"/>
    <dataValidation allowBlank="1" showInputMessage="1" showErrorMessage="1" prompt="Persona natural que tiene la responsabilidad de la generación del producto en la entidad." sqref="D43:F43" xr:uid="{00000000-0002-0000-0000-00001A000000}"/>
    <dataValidation allowBlank="1" showInputMessage="1" showErrorMessage="1" prompt="Persona o grupo de personas que aportan intelectualmente a la generación de producto." sqref="D44:F44" xr:uid="{00000000-0002-0000-0000-00001B000000}"/>
    <dataValidation allowBlank="1" showInputMessage="1" showErrorMessage="1" prompt="Nombre de la persona u organización responsable por el código del sistema de referencia." sqref="D47:F47" xr:uid="{00000000-0002-0000-0000-00001C000000}"/>
    <dataValidation allowBlank="1" showInputMessage="1" showErrorMessage="1" prompt="Descripción del tipo de referencia y los parámetros que contempla el mismo. Como mínimo debe incluir: dátum, elipsoide, origen, unidades y sistema de proyección si aplica." sqref="D48:F48" xr:uid="{00000000-0002-0000-0000-00001D000000}"/>
    <dataValidation allowBlank="1" showInputMessage="1" showErrorMessage="1" prompt="Identifique la extensión o característica de los datos para los cuales se evalúa y reporta la evaluación de calidad. Ej.: Conjunto de datos, una parte del conjunto de datos (hidrografía, puntos de interés, vías), etc." sqref="D115:F115 D104:F104 D126:F126 D137:F137 D71:F71 D60:F60 D49:F49 D82:F82 D93:F93 D148:F148" xr:uid="{00000000-0002-0000-0000-00001E000000}"/>
    <dataValidation allowBlank="1" showInputMessage="1" showErrorMessage="1" prompt="Descripción detallada acerca del nivel que se debe evaluar. _x000a_Ej. 1: Toda la información geográfica contenida en el mapa._x000a_Ej. 2: Capa de vías del mapa." sqref="D116:F116 D105:F105 D127:F127 D138:F138 D72:F72 D61:F61 D50:F50 D83:F83 D94:F94 D149:F149" xr:uid="{00000000-0002-0000-0000-00001F000000}"/>
    <dataValidation allowBlank="1" showInputMessage="1" showErrorMessage="1" prompt="Características que describen la calidad de un conjunto de datos geográficos. (Seleccione de la lista desplegable el elemento y subelemento que pretende evaluar al conjunto de datos.)" sqref="C117 C128 C139 C150 C106 C95 C84 C73 C62 C51" xr:uid="{00000000-0002-0000-0000-000020000000}"/>
    <dataValidation allowBlank="1" showInputMessage="1" showErrorMessage="1" prompt="Incluir el nombre y la descripción del elemento que se considere pertinente asociar a la especificación técnica, y que no se encuentre entre las anteriores." sqref="C118 C129 C140 C151 C107 C96 C85 C74 C63 C52" xr:uid="{00000000-0002-0000-0000-000021000000}"/>
    <dataValidation allowBlank="1" showInputMessage="1" showErrorMessage="1" prompt="Elemento y subelemento adicional." sqref="D118 D107 D129 D140 D74 D63 D52 D85 D96 D151" xr:uid="{00000000-0002-0000-0000-000022000000}"/>
    <dataValidation allowBlank="1" showInputMessage="1" showErrorMessage="1" prompt="Descripción del elemento y subelemento adicional." sqref="E118:F118 E107:F107 E129:F129 E140:F140 E74:F74 E63:F63 E52:F52 E85:F85 E96:F96 E151:F151" xr:uid="{00000000-0002-0000-0000-000023000000}"/>
    <dataValidation allowBlank="1" showInputMessage="1" showErrorMessage="1" prompt="Nombre de la medida que se utilizará para reportar la evaluación de calidad de los datos. Ej.: error, exactitud, conteo de errores, porcentaje de errores, conteo de aciertos, relación de ítems correctos, etc." sqref="D119:F119 D108:F108 D130:F130 D141:F141 D75:F75 D64:F64 D53:F53 D86:F86 D97:F97 D152:F152" xr:uid="{00000000-0002-0000-0000-000024000000}"/>
    <dataValidation allowBlank="1" showInputMessage="1" showErrorMessage="1" prompt="Descripción de la medida de calidad incluyendo formulas necesarias para obtener los resultados." sqref="D120:F120 D87:F87 D76:F76 D65:F65 D54:F54 D131:F131 D142:F142 D153:F153" xr:uid="{00000000-0002-0000-0000-000025000000}"/>
    <dataValidation allowBlank="1" showInputMessage="1" showErrorMessage="1" prompt="Descripción de la forma o metodología para hacer la evaluación de calidad." sqref="D122:F122 D111:F111 D109:F109 D133:F133 D100:F100 D144:F144 D78:F78 D67:F67 D56:F56 D89:F89 D98:F98 D155:F155" xr:uid="{00000000-0002-0000-0000-000026000000}"/>
    <dataValidation allowBlank="1" showInputMessage="1" showErrorMessage="1" prompt="Tipo de dato para reportar el resultado de la evaluación de calidad. Ej.: Porcentaje de ítem, número de ítem." sqref="D123:F123 D112:F112 D134:F134 D145:F145 D79:F79 D68:F68 D57:F57 D90:F90 D101:F101 D156:F156" xr:uid="{00000000-0002-0000-0000-000027000000}"/>
    <dataValidation allowBlank="1" showInputMessage="1" showErrorMessage="1" prompt="Es la unidad de medida obtenida de la revisión de calidad. Ej.: Porcentaje, metros etc." sqref="D124:F124 D113:F113 D135:F135 D146:F146 D80:F80 D69:F69 D58:F58 D91:F91 D102:F102 D157:F157" xr:uid="{00000000-0002-0000-0000-000028000000}"/>
    <dataValidation allowBlank="1" showInputMessage="1" showErrorMessage="1" prompt="Resultado que se espera para aprobar la calidad del producto. Ej.: El 97 % de las vías deben estar clasificadas de acuerdo al nombre observado en el terreno." sqref="D114:F114 D103:F103 D92:F92" xr:uid="{00000000-0002-0000-0000-000029000000}"/>
    <dataValidation allowBlank="1" showInputMessage="1" showErrorMessage="1" prompt="Breve descripción de los procesos a realizar en la generación del producto." sqref="D159:F159" xr:uid="{00000000-0002-0000-0000-00002A000000}"/>
    <dataValidation allowBlank="1" showInputMessage="1" showErrorMessage="1" prompt="El formato define la manera en que está codificada la información en un archivo. Se deberá indicar bajo que formato se encuentra dispuesto el conjunto de datos (análoga y/o digital) Ej. jpeg, gif, png, shp, entre otros." sqref="D160:F160" xr:uid="{00000000-0002-0000-0000-00002B000000}"/>
    <dataValidation allowBlank="1" showInputMessage="1" showErrorMessage="1" prompt="Versión del producto." sqref="D161:F161" xr:uid="{00000000-0002-0000-0000-00002C000000}"/>
    <dataValidation allowBlank="1" showInputMessage="1" showErrorMessage="1" prompt="Lengua usada en el conjunto de datos." sqref="D162:F162" xr:uid="{00000000-0002-0000-0000-00002D000000}"/>
    <dataValidation allowBlank="1" showInputMessage="1" showErrorMessage="1" prompt="Relaciona los aspectos importantes que no han sido previstos en otra parte de esta especificación." sqref="D163:F163" xr:uid="{00000000-0002-0000-0000-00002E000000}"/>
    <dataValidation allowBlank="1" showInputMessage="1" showErrorMessage="1" prompt="Identificador asociado al proyecto o producto BPIN al cual pertenece el producto." sqref="D21:F21" xr:uid="{00000000-0002-0000-0000-00002F000000}"/>
    <dataValidation allowBlank="1" showInputMessage="1" showErrorMessage="1" prompt="Clientes o posibles usuarios de la información que se creara a partir de la especificación técnica del producto." sqref="D28:F28" xr:uid="{00000000-0002-0000-0000-000030000000}"/>
    <dataValidation allowBlank="1" showInputMessage="1" showErrorMessage="1" prompt="Los campos Escala y Resolución son excluyentes, por lo tanto diligencie uno de los dos con el dato correspondiente y escriba o seleccione &quot;No aplica&quot; para el otro." sqref="D31:F31" xr:uid="{00000000-0002-0000-0000-000031000000}"/>
    <dataValidation allowBlank="1" showInputMessage="1" showErrorMessage="1" prompt="Fecha aproximada en que se elaboró el producto, se debe documentar el formato, AAAAMMDD." sqref="D39:F39" xr:uid="{00000000-0002-0000-0000-000032000000}"/>
    <dataValidation allowBlank="1" showErrorMessage="1" sqref="C30" xr:uid="{00000000-0002-0000-0000-000033000000}"/>
    <dataValidation allowBlank="1" showErrorMessage="1" prompt="Incluir el nombre y la descripción de la categoría que se considere pertinente asociar a la especificación técnica, y que no se encuentre entre las anteriores." sqref="C28" xr:uid="{00000000-0002-0000-0000-000034000000}"/>
    <dataValidation allowBlank="1" showInputMessage="1" showErrorMessage="1" prompt="Dependencia y persona encargada de revisar y aprobar los cambios de la Especificación Técnica." sqref="D17:F17" xr:uid="{00000000-0002-0000-0000-000035000000}"/>
  </dataValidations>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xWindow="677" yWindow="626" count="13">
        <x14:dataValidation type="list" allowBlank="1" showInputMessage="1" showErrorMessage="1" xr:uid="{00000000-0002-0000-0000-000036000000}">
          <x14:formula1>
            <xm:f>'Dominios E.T'!$M$4:$M$5</xm:f>
          </x14:formula1>
          <xm:sqref>E168:F168 E165:F165 E171:F171</xm:sqref>
        </x14:dataValidation>
        <x14:dataValidation type="list" allowBlank="1" showInputMessage="1" showErrorMessage="1" xr:uid="{00000000-0002-0000-0000-000037000000}">
          <x14:formula1>
            <xm:f>'Dominios IEC'!$A$2:$A$4</xm:f>
          </x14:formula1>
          <xm:sqref>E208 E214 E220 E228 E234 E240 E248 E254 E260 E268 E274 E280 E288 E294 E300 E308 E314 E320 E328 E334 E340 E348 E354 E360 E368 E374 E380 E388 E394 E400</xm:sqref>
        </x14:dataValidation>
        <x14:dataValidation type="list" allowBlank="1" showInputMessage="1" showErrorMessage="1" xr:uid="{00000000-0002-0000-0000-000038000000}">
          <x14:formula1>
            <xm:f>'Dominios IEC'!$A$16:$A$17</xm:f>
          </x14:formula1>
          <xm:sqref>E408 E405 E411</xm:sqref>
        </x14:dataValidation>
        <x14:dataValidation type="list" allowBlank="1" showInputMessage="1" showErrorMessage="1" xr:uid="{00000000-0002-0000-0000-000039000000}">
          <x14:formula1>
            <xm:f>'Dominios IEC'!$A$7:$A$9</xm:f>
          </x14:formula1>
          <xm:sqref>D199:E199</xm:sqref>
        </x14:dataValidation>
        <x14:dataValidation type="list" allowBlank="1" showInputMessage="1" showErrorMessage="1" xr:uid="{00000000-0002-0000-0000-00003A000000}">
          <x14:formula1>
            <xm:f>'Dominios E.T'!$H$12:$H$27</xm:f>
          </x14:formula1>
          <xm:sqref>D203:F203 D223:F223 D243:F243 D263:F263 D283:F283 D303:F303 D323:F323 D343:F343 D363:F363 D383:F383</xm:sqref>
        </x14:dataValidation>
        <x14:dataValidation type="list" allowBlank="1" showInputMessage="1" showErrorMessage="1" prompt="Seleccione de la lista desplegable." xr:uid="{00000000-0002-0000-0000-00003B000000}">
          <x14:formula1>
            <xm:f>'Dominios E.T'!$B$4:$B$27</xm:f>
          </x14:formula1>
          <xm:sqref>D24:F26</xm:sqref>
        </x14:dataValidation>
        <x14:dataValidation type="list" allowBlank="1" showInputMessage="1" showErrorMessage="1" prompt="Valor alfanumérico que identificará el sistema de referencia, se recomienda documentar el código EPSG." xr:uid="{00000000-0002-0000-0000-00003C000000}">
          <x14:formula1>
            <xm:f>'Dominios E.T'!$B$31:$B$36</xm:f>
          </x14:formula1>
          <xm:sqref>D46:F46</xm:sqref>
        </x14:dataValidation>
        <x14:dataValidation type="list" allowBlank="1" showInputMessage="1" showErrorMessage="1" prompt="Seleccione de la lista desplegable." xr:uid="{00000000-0002-0000-0000-00003D000000}">
          <x14:formula1>
            <xm:f>Calidad!$B$2:$B$17</xm:f>
          </x14:formula1>
          <xm:sqref>D117:F117 D106:F106 D128:F128 D139:F139 D73:F73 D62:F62 D51:F51 D84:F84 D95:F95 D150:F150</xm:sqref>
        </x14:dataValidation>
        <x14:dataValidation type="list" allowBlank="1" showInputMessage="1" showErrorMessage="1" prompt="Directo interno: Se utiliza cuando los datos requeridos para la evaluación son intrínsecos a los datos que se están evaluando. _x000a_Directo externo: Se utiliza cuando se requiere un fuente de información externa para validar los datos que se están evaluando." xr:uid="{00000000-0002-0000-0000-00003E000000}">
          <x14:formula1>
            <xm:f>Calidad!$E$2:$E$3</xm:f>
          </x14:formula1>
          <xm:sqref>D121:F121 D77:F77 D66:F66 D55:F55 D132:F132 D143:F143 D154:F154</xm:sqref>
        </x14:dataValidation>
        <x14:dataValidation type="list" allowBlank="1" showInputMessage="1" showErrorMessage="1" prompt="Directo interno: Se utiliza cuando los datos requeridos para la evaluación son intrínsecos a los datos que se están evaluando. _x000a_Directo externo: Se utiliza cuando se requiere un fuente de información externa para validar los datos que se están evaluando. " xr:uid="{00000000-0002-0000-0000-00003F000000}">
          <x14:formula1>
            <xm:f>Calidad!$E$2:$E$3</xm:f>
          </x14:formula1>
          <xm:sqref>D110:F110 D99:F99 D88:F88</xm:sqref>
        </x14:dataValidation>
        <x14:dataValidation type="list" allowBlank="1" showInputMessage="1" showErrorMessage="1" xr:uid="{00000000-0002-0000-0000-000040000000}">
          <x14:formula1>
            <xm:f>'Dominios IEC'!$A$7:$A$10</xm:f>
          </x14:formula1>
          <xm:sqref>E206:F206 E212:F212 E218:F218 E226:F226 E232:F232 E238:F238 E246:F246 E252:F252 E258:F258 E266:F266 E278:F278 E272:F272 E286:F286 E298:F298 E292:F292 E306:F306 E318:F318 E312:F312 E326:F326 E338:F338 E332:F332 E346:F346 E358:F358 E352:F352 E366:F366 E378:F378 E372:F372 E386:F386 E398:F398 E392:F392</xm:sqref>
        </x14:dataValidation>
        <x14:dataValidation type="list" allowBlank="1" showInputMessage="1" showErrorMessage="1" prompt="Los campos Escala y Resolución son excluyentes, por lo tanto diligencie uno de los dos con el dato correspondiente y escriba o seleccione &quot;No aplica&quot; para el otro." xr:uid="{00000000-0002-0000-0000-000041000000}">
          <x14:formula1>
            <xm:f>'Dominios E.T'!$F$4:$F$10</xm:f>
          </x14:formula1>
          <xm:sqref>D30:F30</xm:sqref>
        </x14:dataValidation>
        <x14:dataValidation type="list" allowBlank="1" showInputMessage="1" showErrorMessage="1" prompt="Limitaciones de uso o acceso de la especificación técnica." xr:uid="{00000000-0002-0000-0000-000042000000}">
          <x14:formula1>
            <xm:f>'Dominios E.T'!$D$31:$D$36</xm:f>
          </x14:formula1>
          <xm:sqref>D10:F12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autoPageBreaks="0" fitToPage="1"/>
  </sheetPr>
  <dimension ref="A1:T130"/>
  <sheetViews>
    <sheetView showGridLines="0" tabSelected="1" topLeftCell="A4" zoomScale="70" zoomScaleNormal="70" workbookViewId="0">
      <selection activeCell="G10" sqref="G10:L10"/>
    </sheetView>
  </sheetViews>
  <sheetFormatPr defaultColWidth="0" defaultRowHeight="20.25" customHeight="1" zeroHeight="1"/>
  <cols>
    <col min="1" max="1" width="1.28515625" style="89" customWidth="1"/>
    <col min="2" max="2" width="47.140625" style="89" customWidth="1"/>
    <col min="3" max="3" width="20.7109375" style="89" customWidth="1"/>
    <col min="4" max="4" width="37.28515625" style="89" customWidth="1"/>
    <col min="5" max="5" width="1.42578125" style="89" customWidth="1"/>
    <col min="6" max="6" width="19.140625" style="89" customWidth="1"/>
    <col min="7" max="7" width="22.7109375" style="89" customWidth="1"/>
    <col min="8" max="9" width="15.42578125" style="89" customWidth="1"/>
    <col min="10" max="10" width="18.140625" style="89" customWidth="1"/>
    <col min="11" max="11" width="9.85546875" style="89" customWidth="1"/>
    <col min="12" max="12" width="12" style="89" customWidth="1"/>
    <col min="13" max="13" width="1.7109375" style="89" customWidth="1"/>
    <col min="14" max="14" width="18.7109375" style="89" hidden="1" customWidth="1"/>
    <col min="15" max="15" width="22.7109375" style="90" hidden="1" customWidth="1"/>
    <col min="16" max="17" width="15.7109375" style="90" hidden="1" customWidth="1"/>
    <col min="18" max="18" width="12.7109375" style="90" hidden="1" customWidth="1"/>
    <col min="19" max="19" width="11" style="90" hidden="1" customWidth="1"/>
    <col min="20" max="20" width="11.7109375" style="90" hidden="1" customWidth="1"/>
    <col min="21" max="16384" width="11" style="90" hidden="1"/>
  </cols>
  <sheetData>
    <row r="1" spans="1:14" s="88" customFormat="1" ht="29.25" customHeight="1">
      <c r="A1" s="42"/>
      <c r="B1" s="237"/>
      <c r="C1" s="237" t="s">
        <v>0</v>
      </c>
      <c r="D1" s="237"/>
      <c r="E1" s="237"/>
      <c r="F1" s="237"/>
      <c r="G1" s="237"/>
      <c r="H1" s="237"/>
      <c r="I1" s="237"/>
      <c r="J1" s="216" t="s">
        <v>162</v>
      </c>
      <c r="K1" s="217"/>
      <c r="L1" s="218"/>
      <c r="M1" s="42"/>
    </row>
    <row r="2" spans="1:14" s="88" customFormat="1" ht="29.25" customHeight="1">
      <c r="A2" s="42"/>
      <c r="B2" s="237"/>
      <c r="C2" s="237"/>
      <c r="D2" s="237"/>
      <c r="E2" s="237"/>
      <c r="F2" s="237"/>
      <c r="G2" s="237"/>
      <c r="H2" s="237"/>
      <c r="I2" s="237"/>
      <c r="J2" s="219"/>
      <c r="K2" s="220"/>
      <c r="L2" s="221"/>
      <c r="M2" s="42"/>
    </row>
    <row r="3" spans="1:14" s="88" customFormat="1" ht="29.25" customHeight="1">
      <c r="A3" s="42"/>
      <c r="B3" s="237"/>
      <c r="C3" s="237"/>
      <c r="D3" s="237"/>
      <c r="E3" s="237"/>
      <c r="F3" s="237"/>
      <c r="G3" s="237"/>
      <c r="H3" s="237"/>
      <c r="I3" s="237"/>
      <c r="J3" s="222"/>
      <c r="K3" s="223"/>
      <c r="L3" s="224"/>
      <c r="M3" s="42"/>
    </row>
    <row r="4" spans="1:14" s="89" customFormat="1" ht="6" customHeight="1"/>
    <row r="5" spans="1:14" s="89" customFormat="1" ht="30" customHeight="1">
      <c r="B5" s="275" t="s">
        <v>163</v>
      </c>
      <c r="C5" s="275"/>
      <c r="D5" s="275"/>
      <c r="E5" s="275"/>
      <c r="F5" s="275"/>
      <c r="G5" s="275"/>
      <c r="H5" s="275"/>
      <c r="I5" s="275"/>
      <c r="J5" s="275"/>
      <c r="K5" s="275"/>
      <c r="L5" s="275"/>
    </row>
    <row r="6" spans="1:14" s="89" customFormat="1" ht="6" customHeight="1"/>
    <row r="7" spans="1:14" s="89" customFormat="1" ht="16.899999999999999" customHeight="1">
      <c r="B7" s="259" t="s">
        <v>7</v>
      </c>
      <c r="C7" s="259"/>
      <c r="D7" s="259"/>
      <c r="E7" s="259"/>
      <c r="F7" s="259"/>
      <c r="G7" s="259"/>
      <c r="H7" s="259"/>
      <c r="I7" s="259"/>
      <c r="J7" s="259"/>
      <c r="K7" s="259"/>
      <c r="L7" s="259"/>
    </row>
    <row r="8" spans="1:14" ht="49.9" customHeight="1">
      <c r="B8" s="259" t="s">
        <v>8</v>
      </c>
      <c r="C8" s="259"/>
      <c r="D8" s="259"/>
      <c r="E8" s="262" t="str">
        <f>'PANEL DE CONTROL'!D9</f>
        <v>Especificación Técnica del Mapa de arboles emblematicos</v>
      </c>
      <c r="F8" s="262"/>
      <c r="G8" s="262"/>
      <c r="H8" s="262"/>
      <c r="I8" s="262"/>
      <c r="J8" s="262"/>
      <c r="K8" s="262"/>
      <c r="L8" s="262"/>
      <c r="N8" s="90"/>
    </row>
    <row r="9" spans="1:14" ht="20.25" customHeight="1">
      <c r="B9" s="259" t="s">
        <v>164</v>
      </c>
      <c r="C9" s="259"/>
      <c r="D9" s="259"/>
      <c r="E9" s="259"/>
      <c r="F9" s="259"/>
      <c r="G9" s="259"/>
      <c r="H9" s="259"/>
      <c r="I9" s="259"/>
      <c r="J9" s="259"/>
      <c r="K9" s="259"/>
      <c r="L9" s="259"/>
      <c r="N9" s="90"/>
    </row>
    <row r="10" spans="1:14" ht="29.45" customHeight="1">
      <c r="B10" s="251" t="s">
        <v>165</v>
      </c>
      <c r="C10" s="251"/>
      <c r="D10" s="251"/>
      <c r="E10" s="251"/>
      <c r="F10" s="251"/>
      <c r="G10" s="251" t="s">
        <v>10</v>
      </c>
      <c r="H10" s="251"/>
      <c r="I10" s="251"/>
      <c r="J10" s="251"/>
      <c r="K10" s="251"/>
      <c r="L10" s="251"/>
      <c r="N10" s="90"/>
    </row>
    <row r="11" spans="1:14" s="92" customFormat="1" ht="30" customHeight="1">
      <c r="A11" s="91"/>
      <c r="B11" s="263" t="s">
        <v>166</v>
      </c>
      <c r="C11" s="263"/>
      <c r="D11" s="263"/>
      <c r="E11" s="263"/>
      <c r="F11" s="263"/>
      <c r="G11" s="262" t="str">
        <f>'PANEL DE CONTROL'!D10</f>
        <v>Acceso y uso sin restricciones, para fines informativos, académicos, de investigación y de producción de información.</v>
      </c>
      <c r="H11" s="262"/>
      <c r="I11" s="262"/>
      <c r="J11" s="262"/>
      <c r="K11" s="262"/>
      <c r="L11" s="262"/>
      <c r="M11" s="91"/>
    </row>
    <row r="12" spans="1:14" s="92" customFormat="1" ht="30" customHeight="1">
      <c r="A12" s="91"/>
      <c r="B12" s="263"/>
      <c r="C12" s="263"/>
      <c r="D12" s="263"/>
      <c r="E12" s="263"/>
      <c r="F12" s="263"/>
      <c r="G12" s="262">
        <f>'PANEL DE CONTROL'!D11</f>
        <v>0</v>
      </c>
      <c r="H12" s="262"/>
      <c r="I12" s="262"/>
      <c r="J12" s="262"/>
      <c r="K12" s="262"/>
      <c r="L12" s="262"/>
      <c r="M12" s="91"/>
    </row>
    <row r="13" spans="1:14" s="92" customFormat="1" ht="30" customHeight="1">
      <c r="A13" s="91"/>
      <c r="B13" s="263"/>
      <c r="C13" s="263"/>
      <c r="D13" s="263"/>
      <c r="E13" s="263"/>
      <c r="F13" s="263"/>
      <c r="G13" s="262">
        <f>'PANEL DE CONTROL'!D12</f>
        <v>0</v>
      </c>
      <c r="H13" s="262"/>
      <c r="I13" s="262"/>
      <c r="J13" s="262"/>
      <c r="K13" s="262"/>
      <c r="L13" s="262"/>
      <c r="M13" s="91"/>
    </row>
    <row r="14" spans="1:14" s="92" customFormat="1" ht="21.6" customHeight="1">
      <c r="A14" s="91"/>
      <c r="B14" s="271" t="s">
        <v>167</v>
      </c>
      <c r="C14" s="271"/>
      <c r="D14" s="271"/>
      <c r="E14" s="271"/>
      <c r="F14" s="271"/>
      <c r="G14" s="271"/>
      <c r="H14" s="271"/>
      <c r="I14" s="271"/>
      <c r="J14" s="271"/>
      <c r="K14" s="271"/>
      <c r="L14" s="271"/>
      <c r="M14" s="91"/>
    </row>
    <row r="15" spans="1:14" s="92" customFormat="1" ht="45" customHeight="1">
      <c r="A15" s="91"/>
      <c r="B15" s="93" t="s">
        <v>12</v>
      </c>
      <c r="C15" s="272" t="s">
        <v>14</v>
      </c>
      <c r="D15" s="272"/>
      <c r="E15" s="251" t="s">
        <v>16</v>
      </c>
      <c r="F15" s="251"/>
      <c r="G15" s="251"/>
      <c r="H15" s="251"/>
      <c r="I15" s="137" t="s">
        <v>17</v>
      </c>
      <c r="J15" s="272" t="s">
        <v>168</v>
      </c>
      <c r="K15" s="272"/>
      <c r="L15" s="272"/>
      <c r="M15" s="91"/>
    </row>
    <row r="16" spans="1:14" s="92" customFormat="1" ht="30" customHeight="1">
      <c r="A16" s="91"/>
      <c r="B16" s="94" t="str">
        <f>'PANEL DE CONTROL'!D13</f>
        <v>1.0</v>
      </c>
      <c r="C16" s="262" t="str">
        <f>'PANEL DE CONTROL'!D14</f>
        <v>Creacion de la capa</v>
      </c>
      <c r="D16" s="262"/>
      <c r="E16" s="241">
        <f>'PANEL DE CONTROL'!D15</f>
        <v>0</v>
      </c>
      <c r="F16" s="241"/>
      <c r="G16" s="241"/>
      <c r="H16" s="241"/>
      <c r="I16" s="95">
        <f>'PANEL DE CONTROL'!D16</f>
        <v>44562</v>
      </c>
      <c r="J16" s="262" t="str">
        <f>'PANEL DE CONTROL'!D17</f>
        <v xml:space="preserve"> Isis Bernal 
Secretaria de medio ambiente </v>
      </c>
      <c r="K16" s="262"/>
      <c r="L16" s="262"/>
      <c r="M16" s="91"/>
    </row>
    <row r="17" spans="1:14" s="92" customFormat="1" ht="30" customHeight="1">
      <c r="A17" s="91"/>
      <c r="B17" s="94">
        <f>'PANEL DE CONTROL'!E13</f>
        <v>0</v>
      </c>
      <c r="C17" s="262">
        <f>'PANEL DE CONTROL'!E14</f>
        <v>0</v>
      </c>
      <c r="D17" s="262"/>
      <c r="E17" s="241">
        <f>'PANEL DE CONTROL'!E15</f>
        <v>0</v>
      </c>
      <c r="F17" s="241"/>
      <c r="G17" s="241"/>
      <c r="H17" s="241"/>
      <c r="I17" s="95">
        <f>'PANEL DE CONTROL'!E16</f>
        <v>0</v>
      </c>
      <c r="J17" s="262">
        <f>'PANEL DE CONTROL'!E17</f>
        <v>0</v>
      </c>
      <c r="K17" s="262"/>
      <c r="L17" s="262"/>
      <c r="M17" s="91"/>
    </row>
    <row r="18" spans="1:14" s="92" customFormat="1" ht="30" customHeight="1">
      <c r="A18" s="91"/>
      <c r="B18" s="94">
        <f>'PANEL DE CONTROL'!F13</f>
        <v>0</v>
      </c>
      <c r="C18" s="262">
        <f>'PANEL DE CONTROL'!F14</f>
        <v>0</v>
      </c>
      <c r="D18" s="262"/>
      <c r="E18" s="241">
        <f>'PANEL DE CONTROL'!F15</f>
        <v>0</v>
      </c>
      <c r="F18" s="241"/>
      <c r="G18" s="241"/>
      <c r="H18" s="241"/>
      <c r="I18" s="95">
        <f>'PANEL DE CONTROL'!F16</f>
        <v>0</v>
      </c>
      <c r="J18" s="262">
        <f>'PANEL DE CONTROL'!F17</f>
        <v>0</v>
      </c>
      <c r="K18" s="262"/>
      <c r="L18" s="262"/>
      <c r="M18" s="91"/>
    </row>
    <row r="19" spans="1:14" s="92" customFormat="1" ht="30" customHeight="1">
      <c r="A19" s="91"/>
      <c r="B19" s="259" t="s">
        <v>169</v>
      </c>
      <c r="C19" s="259"/>
      <c r="D19" s="259"/>
      <c r="E19" s="259"/>
      <c r="F19" s="259"/>
      <c r="G19" s="259"/>
      <c r="H19" s="259"/>
      <c r="I19" s="259"/>
      <c r="J19" s="259"/>
      <c r="K19" s="259"/>
      <c r="L19" s="259"/>
      <c r="M19" s="91"/>
    </row>
    <row r="20" spans="1:14" ht="300.60000000000002" customHeight="1">
      <c r="B20" s="260" t="s">
        <v>170</v>
      </c>
      <c r="C20" s="260"/>
      <c r="D20" s="260"/>
      <c r="E20" s="261" t="str">
        <f>'PANEL DE CONTROL'!D18</f>
        <v>Arbolado
Emblematico
Villavicencia</v>
      </c>
      <c r="F20" s="261"/>
      <c r="G20" s="261"/>
      <c r="H20" s="261"/>
      <c r="I20" s="261"/>
      <c r="J20" s="261"/>
      <c r="K20" s="261"/>
      <c r="L20" s="261"/>
      <c r="N20" s="90"/>
    </row>
    <row r="21" spans="1:14" ht="300" customHeight="1">
      <c r="B21" s="260" t="s">
        <v>171</v>
      </c>
      <c r="C21" s="260"/>
      <c r="D21" s="260"/>
      <c r="E21" s="261" t="str">
        <f>'PANEL DE CONTROL'!D19</f>
        <v>Secretaria de medio ambiente - SEMA</v>
      </c>
      <c r="F21" s="261"/>
      <c r="G21" s="261"/>
      <c r="H21" s="261"/>
      <c r="I21" s="261"/>
      <c r="J21" s="261"/>
      <c r="K21" s="261"/>
      <c r="L21" s="261"/>
      <c r="N21" s="90"/>
    </row>
    <row r="22" spans="1:14" ht="14.45" customHeight="1">
      <c r="I22" s="258" t="s">
        <v>172</v>
      </c>
      <c r="J22" s="258"/>
      <c r="K22" s="267">
        <f ca="1">TODAY()</f>
        <v>45232</v>
      </c>
      <c r="L22" s="268"/>
      <c r="N22" s="90"/>
    </row>
    <row r="23" spans="1:14" ht="6.6" customHeight="1">
      <c r="N23" s="90"/>
    </row>
    <row r="24" spans="1:14" ht="20.25" customHeight="1">
      <c r="B24" s="258" t="s">
        <v>173</v>
      </c>
      <c r="C24" s="258"/>
      <c r="D24" s="258"/>
      <c r="F24" s="269" t="s">
        <v>174</v>
      </c>
      <c r="G24" s="269"/>
      <c r="N24" s="90"/>
    </row>
    <row r="25" spans="1:14" ht="100.15" customHeight="1">
      <c r="B25" s="109" t="s">
        <v>25</v>
      </c>
      <c r="C25" s="261" t="str">
        <f>'PANEL DE CONTROL'!D20</f>
        <v>Arboles emblematicos</v>
      </c>
      <c r="D25" s="261"/>
      <c r="F25" s="265" t="s">
        <v>175</v>
      </c>
      <c r="G25" s="265"/>
      <c r="H25" s="266">
        <f>'PANEL DE CONTROL'!D41</f>
        <v>0</v>
      </c>
      <c r="I25" s="266"/>
      <c r="J25" s="266"/>
      <c r="K25" s="266"/>
      <c r="L25" s="266"/>
      <c r="N25" s="90"/>
    </row>
    <row r="26" spans="1:14" ht="100.15" customHeight="1">
      <c r="B26" s="109" t="s">
        <v>27</v>
      </c>
      <c r="C26" s="261" t="str">
        <f>'PANEL DE CONTROL'!D21</f>
        <v>N/A</v>
      </c>
      <c r="D26" s="261"/>
      <c r="F26" s="265" t="s">
        <v>176</v>
      </c>
      <c r="G26" s="265"/>
      <c r="H26" s="266">
        <f>'PANEL DE CONTROL'!D42</f>
        <v>0</v>
      </c>
      <c r="I26" s="266"/>
      <c r="J26" s="266"/>
      <c r="K26" s="266"/>
      <c r="L26" s="266"/>
      <c r="N26" s="90"/>
    </row>
    <row r="27" spans="1:14" ht="19.149999999999999" customHeight="1">
      <c r="B27" s="264" t="s">
        <v>29</v>
      </c>
      <c r="C27" s="239" t="str">
        <f>'PANEL DE CONTROL'!D22</f>
        <v>Inventario de individuos arbóreos que por sus características se constituyen como emblemáticos ubicados en la zona urbana del municipio</v>
      </c>
      <c r="D27" s="239"/>
      <c r="F27" s="42"/>
      <c r="G27" s="42"/>
      <c r="H27" s="97"/>
      <c r="I27" s="97"/>
      <c r="J27" s="97"/>
      <c r="K27" s="97"/>
      <c r="L27" s="97"/>
      <c r="N27" s="90"/>
    </row>
    <row r="28" spans="1:14" ht="19.149999999999999" customHeight="1">
      <c r="B28" s="264"/>
      <c r="C28" s="239"/>
      <c r="D28" s="239"/>
      <c r="F28" s="269" t="s">
        <v>177</v>
      </c>
      <c r="G28" s="269"/>
      <c r="N28" s="90"/>
    </row>
    <row r="29" spans="1:14" ht="100.15" customHeight="1">
      <c r="B29" s="264"/>
      <c r="C29" s="239"/>
      <c r="D29" s="239"/>
      <c r="F29" s="264" t="s">
        <v>178</v>
      </c>
      <c r="G29" s="264"/>
      <c r="H29" s="239">
        <f>'PANEL DE CONTROL'!D43</f>
        <v>0</v>
      </c>
      <c r="I29" s="239"/>
      <c r="J29" s="239"/>
      <c r="K29" s="239"/>
      <c r="L29" s="239"/>
      <c r="N29" s="90"/>
    </row>
    <row r="30" spans="1:14" ht="100.15" customHeight="1">
      <c r="B30" s="109" t="s">
        <v>31</v>
      </c>
      <c r="C30" s="261">
        <f>'PANEL DE CONTROL'!D23</f>
        <v>0</v>
      </c>
      <c r="D30" s="261"/>
      <c r="F30" s="264" t="s">
        <v>179</v>
      </c>
      <c r="G30" s="264"/>
      <c r="H30" s="239">
        <f>'PANEL DE CONTROL'!D44</f>
        <v>0</v>
      </c>
      <c r="I30" s="239"/>
      <c r="J30" s="239"/>
      <c r="K30" s="239"/>
      <c r="L30" s="239"/>
      <c r="N30" s="90"/>
    </row>
    <row r="31" spans="1:14" ht="100.15" customHeight="1">
      <c r="B31" s="264" t="s">
        <v>180</v>
      </c>
      <c r="C31" s="98">
        <f>'PANEL DE CONTROL'!D24</f>
        <v>0</v>
      </c>
      <c r="D31" s="99" t="str">
        <f>IF(C31=0,"Seleccionar categoría",VLOOKUP(C31,'Dominios E.T'!$B$4:$D$27,3,0))</f>
        <v>Seleccionar categoría</v>
      </c>
      <c r="F31" s="264" t="s">
        <v>181</v>
      </c>
      <c r="G31" s="264"/>
      <c r="H31" s="239"/>
      <c r="I31" s="239"/>
      <c r="J31" s="239"/>
      <c r="K31" s="239"/>
      <c r="L31" s="239"/>
      <c r="N31" s="90"/>
    </row>
    <row r="32" spans="1:14" ht="100.15" customHeight="1">
      <c r="B32" s="264"/>
      <c r="C32" s="98">
        <f>'PANEL DE CONTROL'!D25</f>
        <v>0</v>
      </c>
      <c r="D32" s="99" t="str">
        <f>IF(C32=0,"Seleccionar categoría",VLOOKUP(C32,'Dominios E.T'!$B$4:$D$27,3,0))</f>
        <v>Seleccionar categoría</v>
      </c>
      <c r="F32" s="264" t="s">
        <v>182</v>
      </c>
      <c r="G32" s="264"/>
      <c r="H32" s="239"/>
      <c r="I32" s="239"/>
      <c r="J32" s="239"/>
      <c r="K32" s="239"/>
      <c r="L32" s="239"/>
      <c r="N32" s="90"/>
    </row>
    <row r="33" spans="2:20" ht="88.9" customHeight="1">
      <c r="B33" s="264"/>
      <c r="C33" s="98">
        <f>'PANEL DE CONTROL'!D26</f>
        <v>0</v>
      </c>
      <c r="D33" s="99" t="str">
        <f>IF(C33=0,"Seleccionar categoría",VLOOKUP(C33,'Dominios E.T'!$B$4:$D$27,3,0))</f>
        <v>Seleccionar categoría</v>
      </c>
      <c r="F33" s="264" t="s">
        <v>183</v>
      </c>
      <c r="G33" s="264"/>
      <c r="H33" s="239"/>
      <c r="I33" s="239"/>
      <c r="J33" s="239"/>
      <c r="K33" s="239"/>
      <c r="L33" s="239"/>
      <c r="N33" s="90"/>
    </row>
    <row r="34" spans="2:20" ht="79.900000000000006" customHeight="1">
      <c r="B34" s="109" t="s">
        <v>33</v>
      </c>
      <c r="C34" s="98">
        <f>'PANEL DE CONTROL'!D27</f>
        <v>0</v>
      </c>
      <c r="D34" s="100">
        <f>'PANEL DE CONTROL'!E27</f>
        <v>0</v>
      </c>
      <c r="F34" s="264" t="s">
        <v>184</v>
      </c>
      <c r="G34" s="264"/>
      <c r="H34" s="239"/>
      <c r="I34" s="239"/>
      <c r="J34" s="239"/>
      <c r="K34" s="239"/>
      <c r="L34" s="239"/>
      <c r="N34" s="90"/>
    </row>
    <row r="35" spans="2:20" ht="79.900000000000006" customHeight="1">
      <c r="B35" s="109" t="s">
        <v>34</v>
      </c>
      <c r="C35" s="261">
        <f>'PANEL DE CONTROL'!D28</f>
        <v>0</v>
      </c>
      <c r="D35" s="261"/>
      <c r="F35" s="264" t="s">
        <v>185</v>
      </c>
      <c r="G35" s="264"/>
      <c r="H35" s="239"/>
      <c r="I35" s="239"/>
      <c r="J35" s="239"/>
      <c r="K35" s="239"/>
      <c r="L35" s="239"/>
      <c r="N35" s="90"/>
    </row>
    <row r="36" spans="2:20" ht="79.900000000000006" customHeight="1">
      <c r="B36" s="109" t="s">
        <v>35</v>
      </c>
      <c r="C36" s="261">
        <f>'PANEL DE CONTROL'!D29</f>
        <v>0</v>
      </c>
      <c r="D36" s="261"/>
      <c r="F36" s="264" t="s">
        <v>186</v>
      </c>
      <c r="G36" s="264"/>
      <c r="H36" s="239"/>
      <c r="I36" s="239"/>
      <c r="J36" s="239"/>
      <c r="K36" s="239"/>
      <c r="L36" s="239"/>
      <c r="N36" s="90"/>
    </row>
    <row r="37" spans="2:20" ht="49.9" customHeight="1">
      <c r="B37" s="109" t="s">
        <v>36</v>
      </c>
      <c r="C37" s="261">
        <f>'PANEL DE CONTROL'!D30</f>
        <v>0</v>
      </c>
      <c r="D37" s="261"/>
      <c r="F37" s="264" t="s">
        <v>52</v>
      </c>
      <c r="G37" s="264"/>
      <c r="H37" s="239">
        <f>'PANEL DE CONTROL'!D45</f>
        <v>0</v>
      </c>
      <c r="I37" s="239"/>
      <c r="J37" s="239"/>
      <c r="K37" s="239"/>
      <c r="L37" s="239"/>
      <c r="N37" s="90"/>
    </row>
    <row r="38" spans="2:20" ht="25.15" customHeight="1">
      <c r="B38" s="264" t="s">
        <v>37</v>
      </c>
      <c r="C38" s="239">
        <f>'PANEL DE CONTROL'!D31</f>
        <v>0</v>
      </c>
      <c r="D38" s="239"/>
      <c r="F38" s="42"/>
      <c r="G38" s="42"/>
      <c r="H38" s="101"/>
      <c r="I38" s="101"/>
      <c r="J38" s="101"/>
      <c r="K38" s="101"/>
      <c r="L38" s="101"/>
      <c r="N38" s="90"/>
    </row>
    <row r="39" spans="2:20" ht="25.15" customHeight="1">
      <c r="B39" s="264"/>
      <c r="C39" s="239"/>
      <c r="D39" s="239"/>
      <c r="F39" s="258" t="s">
        <v>187</v>
      </c>
      <c r="G39" s="258"/>
      <c r="H39" s="258"/>
      <c r="I39" s="258"/>
      <c r="J39" s="258"/>
      <c r="K39" s="258"/>
      <c r="L39" s="258"/>
      <c r="M39" s="42"/>
      <c r="N39" s="258" t="s">
        <v>187</v>
      </c>
      <c r="O39" s="258"/>
      <c r="P39" s="258"/>
      <c r="Q39" s="258"/>
      <c r="R39" s="258"/>
      <c r="S39" s="258"/>
      <c r="T39" s="258"/>
    </row>
    <row r="40" spans="2:20" ht="24.6" customHeight="1">
      <c r="B40" s="264"/>
      <c r="C40" s="239"/>
      <c r="D40" s="239"/>
      <c r="F40" s="264" t="s">
        <v>188</v>
      </c>
      <c r="G40" s="264"/>
      <c r="H40" s="107" t="s">
        <v>58</v>
      </c>
      <c r="I40" s="262" t="str">
        <f>'PANEL DE CONTROL'!D49</f>
        <v>Conjunto de datos</v>
      </c>
      <c r="J40" s="262"/>
      <c r="K40" s="262"/>
      <c r="L40" s="262"/>
      <c r="N40" s="264" t="s">
        <v>188</v>
      </c>
      <c r="O40" s="264"/>
      <c r="P40" s="107" t="s">
        <v>58</v>
      </c>
      <c r="Q40" s="262" t="str">
        <f>'PANEL DE CONTROL'!D104</f>
        <v>Conjunto de datos</v>
      </c>
      <c r="R40" s="262"/>
      <c r="S40" s="262"/>
      <c r="T40" s="262"/>
    </row>
    <row r="41" spans="2:20" s="89" customFormat="1" ht="55.15" customHeight="1">
      <c r="B41" s="265" t="s">
        <v>189</v>
      </c>
      <c r="C41" s="102" t="str">
        <f>'PANEL DE CONTROL'!D32</f>
        <v>NORTE</v>
      </c>
      <c r="D41" s="94" t="str">
        <f>CONCATENATE('PANEL DE CONTROL'!E32,",",'PANEL DE CONTROL'!F32)</f>
        <v>,</v>
      </c>
      <c r="F41" s="264"/>
      <c r="G41" s="264"/>
      <c r="H41" s="108" t="s">
        <v>190</v>
      </c>
      <c r="I41" s="239">
        <f>'PANEL DE CONTROL'!D50</f>
        <v>0</v>
      </c>
      <c r="J41" s="239"/>
      <c r="K41" s="239"/>
      <c r="L41" s="239"/>
      <c r="N41" s="264"/>
      <c r="O41" s="264"/>
      <c r="P41" s="108" t="s">
        <v>190</v>
      </c>
      <c r="Q41" s="262">
        <f>'PANEL DE CONTROL'!D105</f>
        <v>0</v>
      </c>
      <c r="R41" s="262"/>
      <c r="S41" s="262"/>
      <c r="T41" s="262"/>
    </row>
    <row r="42" spans="2:20" s="89" customFormat="1" ht="55.15" customHeight="1">
      <c r="B42" s="265"/>
      <c r="C42" s="102" t="str">
        <f>'PANEL DE CONTROL'!D33</f>
        <v>SUR</v>
      </c>
      <c r="D42" s="94" t="str">
        <f>CONCATENATE('PANEL DE CONTROL'!E33,",",'PANEL DE CONTROL'!F33)</f>
        <v>,</v>
      </c>
      <c r="F42" s="265" t="s">
        <v>191</v>
      </c>
      <c r="G42" s="265"/>
      <c r="H42" s="257" t="s">
        <v>192</v>
      </c>
      <c r="I42" s="257"/>
      <c r="J42" s="257" t="s">
        <v>193</v>
      </c>
      <c r="K42" s="257"/>
      <c r="L42" s="257"/>
      <c r="N42" s="265" t="s">
        <v>191</v>
      </c>
      <c r="O42" s="265"/>
      <c r="P42" s="257" t="s">
        <v>192</v>
      </c>
      <c r="Q42" s="257"/>
      <c r="R42" s="257" t="s">
        <v>193</v>
      </c>
      <c r="S42" s="257"/>
      <c r="T42" s="257"/>
    </row>
    <row r="43" spans="2:20" s="89" customFormat="1" ht="55.15" customHeight="1">
      <c r="B43" s="265"/>
      <c r="C43" s="102" t="str">
        <f>'PANEL DE CONTROL'!D34</f>
        <v>ESTE</v>
      </c>
      <c r="D43" s="94" t="str">
        <f>CONCATENATE('PANEL DE CONTROL'!E34,",",'PANEL DE CONTROL'!F34)</f>
        <v>,</v>
      </c>
      <c r="F43" s="265"/>
      <c r="G43" s="265"/>
      <c r="H43" s="240" t="str">
        <f>'PANEL DE CONTROL'!D51</f>
        <v xml:space="preserve">Exactitud temática - Exactitud de clasificación </v>
      </c>
      <c r="I43" s="240"/>
      <c r="J43" s="239" t="str">
        <f>IF(H43=0,"Seleccionar categoría",VLOOKUP(H43,'Dominios E.T'!H12:I27,2,0))</f>
        <v>Comparación de las clases asignadas a  los objetos o a sus atributos en el universo abstracto.</v>
      </c>
      <c r="K43" s="239"/>
      <c r="L43" s="239"/>
      <c r="N43" s="265"/>
      <c r="O43" s="265"/>
      <c r="P43" s="240" t="str">
        <f>'PANEL DE CONTROL'!D106</f>
        <v>Consistencia lógica - Consistencia de formato</v>
      </c>
      <c r="Q43" s="240"/>
      <c r="R43" s="239" t="str">
        <f>IF(P43=0,"Seleccionar categoría",VLOOKUP(P43,'Dominios E.T'!H12:I27,2,0))</f>
        <v xml:space="preserve">Grado en el cual los datos están almacenados de acuerdo con la estructura del producto. </v>
      </c>
      <c r="S43" s="239"/>
      <c r="T43" s="239"/>
    </row>
    <row r="44" spans="2:20" s="89" customFormat="1" ht="55.15" customHeight="1">
      <c r="B44" s="265"/>
      <c r="C44" s="102" t="str">
        <f>'PANEL DE CONTROL'!D35</f>
        <v>OESTE</v>
      </c>
      <c r="D44" s="94" t="str">
        <f>CONCATENATE('PANEL DE CONTROL'!E35,",",'PANEL DE CONTROL'!F35)</f>
        <v>,</v>
      </c>
      <c r="F44" s="265" t="s">
        <v>64</v>
      </c>
      <c r="G44" s="265"/>
      <c r="H44" s="239" t="str">
        <f>'PANEL DE CONTROL'!D52</f>
        <v>N/A</v>
      </c>
      <c r="I44" s="239"/>
      <c r="J44" s="239" t="str">
        <f>'PANEL DE CONTROL'!E52</f>
        <v>N/A</v>
      </c>
      <c r="K44" s="239"/>
      <c r="L44" s="239"/>
      <c r="N44" s="265" t="s">
        <v>64</v>
      </c>
      <c r="O44" s="265"/>
      <c r="P44" s="239" t="str">
        <f>'PANEL DE CONTROL'!D107</f>
        <v>N/A</v>
      </c>
      <c r="Q44" s="239"/>
      <c r="R44" s="239" t="str">
        <f>'PANEL DE CONTROL'!E107</f>
        <v>N/A</v>
      </c>
      <c r="S44" s="239"/>
      <c r="T44" s="239"/>
    </row>
    <row r="45" spans="2:20" s="89" customFormat="1" ht="49.9" customHeight="1">
      <c r="B45" s="265" t="s">
        <v>194</v>
      </c>
      <c r="C45" s="241">
        <f>'PANEL DE CONTROL'!D36</f>
        <v>0</v>
      </c>
      <c r="D45" s="241"/>
      <c r="F45" s="265" t="s">
        <v>65</v>
      </c>
      <c r="G45" s="265"/>
      <c r="H45" s="239" t="str">
        <f>'PANEL DE CONTROL'!D53</f>
        <v>Exactitud de Clasificación</v>
      </c>
      <c r="I45" s="239"/>
      <c r="J45" s="239"/>
      <c r="K45" s="239"/>
      <c r="L45" s="239"/>
      <c r="N45" s="265" t="s">
        <v>65</v>
      </c>
      <c r="O45" s="265"/>
      <c r="P45" s="239" t="str">
        <f>'PANEL DE CONTROL'!D108</f>
        <v>Consistencia de Formato</v>
      </c>
      <c r="Q45" s="239"/>
      <c r="R45" s="239"/>
      <c r="S45" s="239"/>
      <c r="T45" s="239"/>
    </row>
    <row r="46" spans="2:20" s="89" customFormat="1" ht="179.45" customHeight="1">
      <c r="B46" s="265"/>
      <c r="C46" s="241">
        <f>'PANEL DE CONTROL'!D37</f>
        <v>0</v>
      </c>
      <c r="D46" s="241"/>
      <c r="F46" s="265" t="s">
        <v>67</v>
      </c>
      <c r="G46" s="265"/>
      <c r="H46" s="261" t="str">
        <f>'PANEL DE CONTROL'!D54</f>
        <v>La sumatoria de las áreas de aptitud deben corresponder con el área de estudio</v>
      </c>
      <c r="I46" s="261"/>
      <c r="J46" s="261"/>
      <c r="K46" s="261"/>
      <c r="L46" s="261"/>
      <c r="N46" s="265" t="s">
        <v>67</v>
      </c>
      <c r="O46" s="265"/>
      <c r="P46" s="261" t="str">
        <f>'PANEL DE CONTROL'!D109</f>
        <v>Los nombres de los campos deben cumplir con las siguientes reglas (Acorde al documento del diseño de la base de datos):
- Nombres en minúsculas
- No usar tildes ni caracteres especiales
- Si el nombre lo componen más de una palabra, separar la palabra con el uso del guion bajo, Ejemplo: uso_suelo.
- Longitud de los nombres no mayor a 30 caracteres.
- Los nombres deben ser claros.
- Acorde a las condiciones de identidad institucional, la información de tipo texto debe contener la primera letra en mayúscula y las demás en minúscula.
- El nombre de los campos comunes debe corresponder al estandarizado, así: municipio (tipo texto), departamen (tipo texto), cod_depart (tipo texto, dos caracteres), cod_dane_mpio (tipo texto, 5 caracteres), area_ha (double), aptitud (tipo texto), gridcode (long integer)</v>
      </c>
      <c r="Q46" s="261"/>
      <c r="R46" s="261"/>
      <c r="S46" s="261"/>
      <c r="T46" s="261"/>
    </row>
    <row r="47" spans="2:20" s="89" customFormat="1" ht="49.9" customHeight="1">
      <c r="B47" s="265"/>
      <c r="C47" s="241">
        <f>'PANEL DE CONTROL'!D38</f>
        <v>0</v>
      </c>
      <c r="D47" s="241"/>
      <c r="F47" s="265" t="s">
        <v>195</v>
      </c>
      <c r="G47" s="265"/>
      <c r="H47" s="239" t="str">
        <f>'PANEL DE CONTROL'!D55</f>
        <v>Directo Interno</v>
      </c>
      <c r="I47" s="239"/>
      <c r="J47" s="239"/>
      <c r="K47" s="239"/>
      <c r="L47" s="239"/>
      <c r="N47" s="265" t="s">
        <v>195</v>
      </c>
      <c r="O47" s="265"/>
      <c r="P47" s="239" t="str">
        <f>'PANEL DE CONTROL'!D110</f>
        <v>Directo Interno</v>
      </c>
      <c r="Q47" s="239"/>
      <c r="R47" s="239"/>
      <c r="S47" s="239"/>
      <c r="T47" s="239"/>
    </row>
    <row r="48" spans="2:20" s="89" customFormat="1" ht="90" customHeight="1">
      <c r="B48" s="110" t="s">
        <v>44</v>
      </c>
      <c r="C48" s="241">
        <f>'PANEL DE CONTROL'!D39</f>
        <v>0</v>
      </c>
      <c r="D48" s="241"/>
      <c r="F48" s="265" t="s">
        <v>71</v>
      </c>
      <c r="G48" s="265"/>
      <c r="H48" s="261" t="str">
        <f>'PANEL DE CONTROL'!D56</f>
        <v>Validación de superficie del espacio de trabajo con la sumatoria de las áreas de aptitud al interior del límite departamental para los mapas de cada TUT</v>
      </c>
      <c r="I48" s="261"/>
      <c r="J48" s="261"/>
      <c r="K48" s="261"/>
      <c r="L48" s="261"/>
      <c r="N48" s="265" t="s">
        <v>71</v>
      </c>
      <c r="O48" s="265"/>
      <c r="P48" s="261" t="str">
        <f>'PANEL DE CONTROL'!D111</f>
        <v>Verificación de los criterios descritos anteriormente</v>
      </c>
      <c r="Q48" s="261"/>
      <c r="R48" s="261"/>
      <c r="S48" s="261"/>
      <c r="T48" s="261"/>
    </row>
    <row r="49" spans="2:20" s="89" customFormat="1" ht="90" customHeight="1">
      <c r="B49" s="110" t="s">
        <v>196</v>
      </c>
      <c r="C49" s="238">
        <f>'PANEL DE CONTROL'!D40</f>
        <v>0</v>
      </c>
      <c r="D49" s="238"/>
      <c r="F49" s="265"/>
      <c r="G49" s="265"/>
      <c r="H49" s="261"/>
      <c r="I49" s="261"/>
      <c r="J49" s="261"/>
      <c r="K49" s="261"/>
      <c r="L49" s="261"/>
      <c r="N49" s="265"/>
      <c r="O49" s="265"/>
      <c r="P49" s="261"/>
      <c r="Q49" s="261"/>
      <c r="R49" s="261"/>
      <c r="S49" s="261"/>
      <c r="T49" s="261"/>
    </row>
    <row r="50" spans="2:20" s="89" customFormat="1" ht="24" customHeight="1">
      <c r="B50" s="42"/>
      <c r="C50" s="104"/>
      <c r="D50" s="104"/>
      <c r="F50" s="265" t="s">
        <v>197</v>
      </c>
      <c r="G50" s="265"/>
      <c r="H50" s="239" t="str">
        <f>'PANEL DE CONTROL'!D57</f>
        <v>Diferencia en hectáreas</v>
      </c>
      <c r="I50" s="239"/>
      <c r="J50" s="239"/>
      <c r="K50" s="239"/>
      <c r="L50" s="239"/>
      <c r="N50" s="265" t="s">
        <v>197</v>
      </c>
      <c r="O50" s="265"/>
      <c r="P50" s="239" t="str">
        <f>'PANEL DE CONTROL'!D112</f>
        <v>Totalidad de los elementos evaluados</v>
      </c>
      <c r="Q50" s="239"/>
      <c r="R50" s="239"/>
      <c r="S50" s="239"/>
      <c r="T50" s="239"/>
    </row>
    <row r="51" spans="2:20" s="89" customFormat="1" ht="21" customHeight="1">
      <c r="B51" s="258" t="s">
        <v>198</v>
      </c>
      <c r="C51" s="258"/>
      <c r="D51" s="258"/>
      <c r="F51" s="265"/>
      <c r="G51" s="265"/>
      <c r="H51" s="239"/>
      <c r="I51" s="239"/>
      <c r="J51" s="239"/>
      <c r="K51" s="239"/>
      <c r="L51" s="239"/>
      <c r="N51" s="265"/>
      <c r="O51" s="265"/>
      <c r="P51" s="239"/>
      <c r="Q51" s="239"/>
      <c r="R51" s="239"/>
      <c r="S51" s="239"/>
      <c r="T51" s="239"/>
    </row>
    <row r="52" spans="2:20" s="89" customFormat="1" ht="40.15" customHeight="1">
      <c r="B52" s="96" t="s">
        <v>54</v>
      </c>
      <c r="C52" s="262">
        <f>'PANEL DE CONTROL'!D46</f>
        <v>0</v>
      </c>
      <c r="D52" s="262"/>
      <c r="F52" s="265" t="s">
        <v>75</v>
      </c>
      <c r="G52" s="265"/>
      <c r="H52" s="239" t="str">
        <f>'PANEL DE CONTROL'!D58</f>
        <v>Hectáreas</v>
      </c>
      <c r="I52" s="239"/>
      <c r="J52" s="239"/>
      <c r="K52" s="239"/>
      <c r="L52" s="239"/>
      <c r="N52" s="265" t="s">
        <v>75</v>
      </c>
      <c r="O52" s="265"/>
      <c r="P52" s="239" t="str">
        <f>'PANEL DE CONTROL'!D113</f>
        <v>Cantidad de elementos estructurados</v>
      </c>
      <c r="Q52" s="239"/>
      <c r="R52" s="239"/>
      <c r="S52" s="239"/>
      <c r="T52" s="239"/>
    </row>
    <row r="53" spans="2:20" s="89" customFormat="1" ht="40.15" customHeight="1">
      <c r="B53" s="103" t="s">
        <v>55</v>
      </c>
      <c r="C53" s="262">
        <f>'PANEL DE CONTROL'!D47</f>
        <v>0</v>
      </c>
      <c r="D53" s="262"/>
      <c r="F53" s="265" t="s">
        <v>199</v>
      </c>
      <c r="G53" s="265"/>
      <c r="H53" s="239" t="str">
        <f>'PANEL DE CONTROL'!D59</f>
        <v>100% (Cumple o no cumple)</v>
      </c>
      <c r="I53" s="239"/>
      <c r="J53" s="239"/>
      <c r="K53" s="239"/>
      <c r="L53" s="239"/>
      <c r="N53" s="265" t="s">
        <v>199</v>
      </c>
      <c r="O53" s="265"/>
      <c r="P53" s="239" t="str">
        <f>'PANEL DE CONTROL'!D114</f>
        <v>100% (Cumple o no cumple)</v>
      </c>
      <c r="Q53" s="239"/>
      <c r="R53" s="239"/>
      <c r="S53" s="239"/>
      <c r="T53" s="239"/>
    </row>
    <row r="54" spans="2:20" s="89" customFormat="1" ht="49.9" customHeight="1">
      <c r="B54" s="103" t="s">
        <v>56</v>
      </c>
      <c r="C54" s="262">
        <f>'PANEL DE CONTROL'!D48</f>
        <v>0</v>
      </c>
      <c r="D54" s="262"/>
      <c r="F54" s="105"/>
      <c r="G54" s="105"/>
      <c r="N54" s="105"/>
      <c r="O54" s="105"/>
    </row>
    <row r="55" spans="2:20" s="89" customFormat="1" ht="21" customHeight="1">
      <c r="F55" s="273" t="s">
        <v>188</v>
      </c>
      <c r="G55" s="273"/>
      <c r="H55" s="257" t="s">
        <v>58</v>
      </c>
      <c r="I55" s="262" t="str">
        <f>'PANEL DE CONTROL'!D60</f>
        <v>Conjunto de datos</v>
      </c>
      <c r="J55" s="262"/>
      <c r="K55" s="262"/>
      <c r="L55" s="262"/>
      <c r="N55" s="273" t="s">
        <v>188</v>
      </c>
      <c r="O55" s="273"/>
      <c r="P55" s="257" t="s">
        <v>58</v>
      </c>
      <c r="Q55" s="262" t="str">
        <f>'PANEL DE CONTROL'!D115</f>
        <v>N/A</v>
      </c>
      <c r="R55" s="262"/>
      <c r="S55" s="262"/>
      <c r="T55" s="262"/>
    </row>
    <row r="56" spans="2:20" s="89" customFormat="1" ht="21.6" customHeight="1">
      <c r="B56" s="258" t="s">
        <v>200</v>
      </c>
      <c r="C56" s="258"/>
      <c r="D56" s="258"/>
      <c r="F56" s="273"/>
      <c r="G56" s="273"/>
      <c r="H56" s="257"/>
      <c r="I56" s="262"/>
      <c r="J56" s="262"/>
      <c r="K56" s="262"/>
      <c r="L56" s="262"/>
      <c r="N56" s="273"/>
      <c r="O56" s="273"/>
      <c r="P56" s="257"/>
      <c r="Q56" s="262"/>
      <c r="R56" s="262"/>
      <c r="S56" s="262"/>
      <c r="T56" s="262"/>
    </row>
    <row r="57" spans="2:20" s="89" customFormat="1" ht="22.9" customHeight="1">
      <c r="B57" s="266">
        <f>'PANEL DE CONTROL'!D159</f>
        <v>0</v>
      </c>
      <c r="C57" s="266"/>
      <c r="D57" s="266"/>
      <c r="F57" s="273"/>
      <c r="G57" s="273"/>
      <c r="H57" s="257"/>
      <c r="I57" s="262"/>
      <c r="J57" s="262"/>
      <c r="K57" s="262"/>
      <c r="L57" s="262"/>
      <c r="N57" s="273"/>
      <c r="O57" s="273"/>
      <c r="P57" s="257"/>
      <c r="Q57" s="262"/>
      <c r="R57" s="262"/>
      <c r="S57" s="262"/>
      <c r="T57" s="262"/>
    </row>
    <row r="58" spans="2:20" s="89" customFormat="1" ht="54" customHeight="1">
      <c r="B58" s="266"/>
      <c r="C58" s="266"/>
      <c r="D58" s="266"/>
      <c r="F58" s="273"/>
      <c r="G58" s="273"/>
      <c r="H58" s="108" t="s">
        <v>190</v>
      </c>
      <c r="I58" s="239">
        <f>'PANEL DE CONTROL'!D61</f>
        <v>0</v>
      </c>
      <c r="J58" s="239"/>
      <c r="K58" s="239"/>
      <c r="L58" s="239"/>
      <c r="N58" s="273"/>
      <c r="O58" s="273"/>
      <c r="P58" s="108" t="s">
        <v>190</v>
      </c>
      <c r="Q58" s="239" t="str">
        <f>'PANEL DE CONTROL'!D116</f>
        <v>N/A</v>
      </c>
      <c r="R58" s="239"/>
      <c r="S58" s="239"/>
      <c r="T58" s="239"/>
    </row>
    <row r="59" spans="2:20" s="89" customFormat="1" ht="46.15" customHeight="1">
      <c r="B59" s="266"/>
      <c r="C59" s="266"/>
      <c r="D59" s="266"/>
      <c r="F59" s="265" t="s">
        <v>191</v>
      </c>
      <c r="G59" s="265"/>
      <c r="H59" s="257" t="s">
        <v>192</v>
      </c>
      <c r="I59" s="257"/>
      <c r="J59" s="257" t="s">
        <v>193</v>
      </c>
      <c r="K59" s="257"/>
      <c r="L59" s="257"/>
      <c r="N59" s="265" t="s">
        <v>191</v>
      </c>
      <c r="O59" s="265"/>
      <c r="P59" s="257" t="s">
        <v>192</v>
      </c>
      <c r="Q59" s="257"/>
      <c r="R59" s="257" t="s">
        <v>193</v>
      </c>
      <c r="S59" s="257"/>
      <c r="T59" s="257"/>
    </row>
    <row r="60" spans="2:20" s="89" customFormat="1" ht="70.150000000000006" customHeight="1">
      <c r="B60" s="266"/>
      <c r="C60" s="266"/>
      <c r="D60" s="266"/>
      <c r="F60" s="265"/>
      <c r="G60" s="265"/>
      <c r="H60" s="240" t="str">
        <f>'PANEL DE CONTROL'!D62</f>
        <v xml:space="preserve">Exactitud temática - Exactitud de clasificación </v>
      </c>
      <c r="I60" s="240"/>
      <c r="J60" s="239" t="str">
        <f>IF(H60=0,"Seleccionar categoría",VLOOKUP(H60,'Dominios E.T'!H12:I27,2,0))</f>
        <v>Comparación de las clases asignadas a  los objetos o a sus atributos en el universo abstracto.</v>
      </c>
      <c r="K60" s="239"/>
      <c r="L60" s="239"/>
      <c r="N60" s="265"/>
      <c r="O60" s="265"/>
      <c r="P60" s="240">
        <f>'PANEL DE CONTROL'!D117</f>
        <v>0</v>
      </c>
      <c r="Q60" s="240"/>
      <c r="R60" s="239" t="str">
        <f>IF(P60=0,"Seleccionar categoría",VLOOKUP(P60,'Dominios E.T'!H12:I27,2,0))</f>
        <v>Seleccionar categoría</v>
      </c>
      <c r="S60" s="239"/>
      <c r="T60" s="239"/>
    </row>
    <row r="61" spans="2:20" s="89" customFormat="1" ht="25.9" customHeight="1">
      <c r="F61" s="252" t="s">
        <v>64</v>
      </c>
      <c r="G61" s="252"/>
      <c r="H61" s="239" t="str">
        <f>'PANEL DE CONTROL'!D63</f>
        <v>N/A</v>
      </c>
      <c r="I61" s="239"/>
      <c r="J61" s="239" t="str">
        <f>'PANEL DE CONTROL'!E63</f>
        <v>N/A</v>
      </c>
      <c r="K61" s="239"/>
      <c r="L61" s="239"/>
      <c r="N61" s="252" t="s">
        <v>64</v>
      </c>
      <c r="O61" s="252"/>
      <c r="P61" s="239" t="str">
        <f>'PANEL DE CONTROL'!D118</f>
        <v>N/A</v>
      </c>
      <c r="Q61" s="239"/>
      <c r="R61" s="239" t="str">
        <f>'PANEL DE CONTROL'!E118</f>
        <v>N/A</v>
      </c>
      <c r="S61" s="239"/>
      <c r="T61" s="239"/>
    </row>
    <row r="62" spans="2:20" s="89" customFormat="1" ht="25.9" customHeight="1">
      <c r="B62" s="258" t="s">
        <v>201</v>
      </c>
      <c r="C62" s="258"/>
      <c r="D62" s="258"/>
      <c r="F62" s="252"/>
      <c r="G62" s="252"/>
      <c r="H62" s="239"/>
      <c r="I62" s="239"/>
      <c r="J62" s="239"/>
      <c r="K62" s="239"/>
      <c r="L62" s="239"/>
      <c r="N62" s="252"/>
      <c r="O62" s="252"/>
      <c r="P62" s="239"/>
      <c r="Q62" s="239"/>
      <c r="R62" s="239"/>
      <c r="S62" s="239"/>
      <c r="T62" s="239"/>
    </row>
    <row r="63" spans="2:20" s="89" customFormat="1" ht="55.15" customHeight="1">
      <c r="B63" s="102" t="s">
        <v>105</v>
      </c>
      <c r="C63" s="270">
        <f>'PANEL DE CONTROL'!D160</f>
        <v>0</v>
      </c>
      <c r="D63" s="270"/>
      <c r="F63" s="252" t="s">
        <v>65</v>
      </c>
      <c r="G63" s="252"/>
      <c r="H63" s="239" t="str">
        <f>'PANEL DE CONTROL'!D64</f>
        <v>Exactitud de Clasificación</v>
      </c>
      <c r="I63" s="239"/>
      <c r="J63" s="239"/>
      <c r="K63" s="239"/>
      <c r="L63" s="239"/>
      <c r="N63" s="252" t="s">
        <v>65</v>
      </c>
      <c r="O63" s="252"/>
      <c r="P63" s="239" t="str">
        <f>'PANEL DE CONTROL'!D119</f>
        <v>N/A</v>
      </c>
      <c r="Q63" s="239"/>
      <c r="R63" s="239"/>
      <c r="S63" s="239"/>
      <c r="T63" s="239"/>
    </row>
    <row r="64" spans="2:20" s="89" customFormat="1" ht="70.150000000000006" customHeight="1">
      <c r="B64" s="102" t="s">
        <v>106</v>
      </c>
      <c r="C64" s="270">
        <f>'PANEL DE CONTROL'!D161</f>
        <v>0</v>
      </c>
      <c r="D64" s="270"/>
      <c r="F64" s="252" t="s">
        <v>67</v>
      </c>
      <c r="G64" s="252"/>
      <c r="H64" s="261" t="str">
        <f>'PANEL DE CONTROL'!D65</f>
        <v>Las unidades de aptitud de la capa generada no pueden estar dentro de las zonas de exclusión de la frontera agrícola</v>
      </c>
      <c r="I64" s="261"/>
      <c r="J64" s="261"/>
      <c r="K64" s="261"/>
      <c r="L64" s="261"/>
      <c r="N64" s="252" t="s">
        <v>67</v>
      </c>
      <c r="O64" s="252"/>
      <c r="P64" s="261" t="str">
        <f>'PANEL DE CONTROL'!D120</f>
        <v>N/A</v>
      </c>
      <c r="Q64" s="261"/>
      <c r="R64" s="261"/>
      <c r="S64" s="261"/>
      <c r="T64" s="261"/>
    </row>
    <row r="65" spans="2:20" s="89" customFormat="1" ht="70.150000000000006" customHeight="1">
      <c r="B65" s="102" t="s">
        <v>107</v>
      </c>
      <c r="C65" s="270">
        <f>'PANEL DE CONTROL'!D162</f>
        <v>0</v>
      </c>
      <c r="D65" s="270"/>
      <c r="F65" s="252" t="s">
        <v>195</v>
      </c>
      <c r="G65" s="252"/>
      <c r="H65" s="239" t="str">
        <f>'PANEL DE CONTROL'!D66</f>
        <v>Directo Interno</v>
      </c>
      <c r="I65" s="239"/>
      <c r="J65" s="239"/>
      <c r="K65" s="239"/>
      <c r="L65" s="239"/>
      <c r="N65" s="252" t="s">
        <v>195</v>
      </c>
      <c r="O65" s="252"/>
      <c r="P65" s="239">
        <f>'PANEL DE CONTROL'!D121</f>
        <v>0</v>
      </c>
      <c r="Q65" s="239"/>
      <c r="R65" s="239"/>
      <c r="S65" s="239"/>
      <c r="T65" s="239"/>
    </row>
    <row r="66" spans="2:20" s="89" customFormat="1" ht="21" customHeight="1">
      <c r="F66" s="252" t="s">
        <v>71</v>
      </c>
      <c r="G66" s="252"/>
      <c r="H66" s="261" t="str">
        <f>'PANEL DE CONTROL'!D67</f>
        <v>Comparación entre las áreas de aptitud de la capa con respecto a las exclusiones de la frontera agrícola</v>
      </c>
      <c r="I66" s="261"/>
      <c r="J66" s="261"/>
      <c r="K66" s="261"/>
      <c r="L66" s="261"/>
      <c r="N66" s="252" t="s">
        <v>71</v>
      </c>
      <c r="O66" s="252"/>
      <c r="P66" s="261" t="str">
        <f>'PANEL DE CONTROL'!D122</f>
        <v>N/A</v>
      </c>
      <c r="Q66" s="261"/>
      <c r="R66" s="261"/>
      <c r="S66" s="261"/>
      <c r="T66" s="261"/>
    </row>
    <row r="67" spans="2:20" s="89" customFormat="1" ht="21" customHeight="1">
      <c r="B67" s="258" t="s">
        <v>202</v>
      </c>
      <c r="C67" s="258"/>
      <c r="D67" s="258"/>
      <c r="F67" s="252"/>
      <c r="G67" s="252"/>
      <c r="H67" s="261"/>
      <c r="I67" s="261"/>
      <c r="J67" s="261"/>
      <c r="K67" s="261"/>
      <c r="L67" s="261"/>
      <c r="N67" s="252"/>
      <c r="O67" s="252"/>
      <c r="P67" s="261"/>
      <c r="Q67" s="261"/>
      <c r="R67" s="261"/>
      <c r="S67" s="261"/>
      <c r="T67" s="261"/>
    </row>
    <row r="68" spans="2:20" s="89" customFormat="1" ht="63.6" customHeight="1">
      <c r="B68" s="270">
        <f>'PANEL DE CONTROL'!D163</f>
        <v>0</v>
      </c>
      <c r="C68" s="270"/>
      <c r="D68" s="270"/>
      <c r="F68" s="252"/>
      <c r="G68" s="252"/>
      <c r="H68" s="261"/>
      <c r="I68" s="261"/>
      <c r="J68" s="261"/>
      <c r="K68" s="261"/>
      <c r="L68" s="261"/>
      <c r="N68" s="252"/>
      <c r="O68" s="252"/>
      <c r="P68" s="261"/>
      <c r="Q68" s="261"/>
      <c r="R68" s="261"/>
      <c r="S68" s="261"/>
      <c r="T68" s="261"/>
    </row>
    <row r="69" spans="2:20" s="89" customFormat="1" ht="72.599999999999994" customHeight="1">
      <c r="B69" s="270"/>
      <c r="C69" s="270"/>
      <c r="D69" s="270"/>
      <c r="F69" s="252"/>
      <c r="G69" s="252"/>
      <c r="H69" s="261"/>
      <c r="I69" s="261"/>
      <c r="J69" s="261"/>
      <c r="K69" s="261"/>
      <c r="L69" s="261"/>
      <c r="N69" s="252"/>
      <c r="O69" s="252"/>
      <c r="P69" s="261"/>
      <c r="Q69" s="261"/>
      <c r="R69" s="261"/>
      <c r="S69" s="261"/>
      <c r="T69" s="261"/>
    </row>
    <row r="70" spans="2:20" s="89" customFormat="1" ht="47.45" customHeight="1">
      <c r="B70" s="270"/>
      <c r="C70" s="270"/>
      <c r="D70" s="270"/>
      <c r="F70" s="252" t="s">
        <v>197</v>
      </c>
      <c r="G70" s="252"/>
      <c r="H70" s="239" t="str">
        <f>'PANEL DE CONTROL'!D68</f>
        <v>Diferencia en hectáreas</v>
      </c>
      <c r="I70" s="239"/>
      <c r="J70" s="239"/>
      <c r="K70" s="239"/>
      <c r="L70" s="239"/>
      <c r="N70" s="252" t="s">
        <v>197</v>
      </c>
      <c r="O70" s="252"/>
      <c r="P70" s="239" t="str">
        <f>'PANEL DE CONTROL'!D123</f>
        <v>N/A</v>
      </c>
      <c r="Q70" s="239"/>
      <c r="R70" s="239"/>
      <c r="S70" s="239"/>
      <c r="T70" s="239"/>
    </row>
    <row r="71" spans="2:20" s="89" customFormat="1" ht="54" customHeight="1">
      <c r="B71" s="270"/>
      <c r="C71" s="270"/>
      <c r="D71" s="270"/>
      <c r="F71" s="252" t="s">
        <v>75</v>
      </c>
      <c r="G71" s="252"/>
      <c r="H71" s="239" t="str">
        <f>'PANEL DE CONTROL'!D69</f>
        <v>Hectáreas</v>
      </c>
      <c r="I71" s="239"/>
      <c r="J71" s="239"/>
      <c r="K71" s="239"/>
      <c r="L71" s="239"/>
      <c r="N71" s="252" t="s">
        <v>75</v>
      </c>
      <c r="O71" s="252"/>
      <c r="P71" s="239" t="str">
        <f>'PANEL DE CONTROL'!D124</f>
        <v>N/A</v>
      </c>
      <c r="Q71" s="239"/>
      <c r="R71" s="239"/>
      <c r="S71" s="239"/>
      <c r="T71" s="239"/>
    </row>
    <row r="72" spans="2:20" s="89" customFormat="1" ht="37.15" customHeight="1">
      <c r="B72" s="270"/>
      <c r="C72" s="270"/>
      <c r="D72" s="270"/>
      <c r="F72" s="252" t="s">
        <v>199</v>
      </c>
      <c r="G72" s="252"/>
      <c r="H72" s="239" t="str">
        <f>'PANEL DE CONTROL'!D70</f>
        <v>100% (Cumple o no cumple)</v>
      </c>
      <c r="I72" s="239"/>
      <c r="J72" s="239"/>
      <c r="K72" s="239"/>
      <c r="L72" s="239"/>
      <c r="N72" s="252" t="s">
        <v>199</v>
      </c>
      <c r="O72" s="252"/>
      <c r="P72" s="239" t="str">
        <f>'PANEL DE CONTROL'!D125</f>
        <v>N/A</v>
      </c>
      <c r="Q72" s="239"/>
      <c r="R72" s="239"/>
      <c r="S72" s="239"/>
      <c r="T72" s="239"/>
    </row>
    <row r="73" spans="2:20" s="89" customFormat="1" ht="26.45" customHeight="1">
      <c r="F73" s="105"/>
      <c r="G73" s="105"/>
      <c r="N73" s="105"/>
      <c r="O73" s="105"/>
    </row>
    <row r="74" spans="2:20" s="89" customFormat="1" ht="21.6" customHeight="1">
      <c r="B74" s="258" t="s">
        <v>203</v>
      </c>
      <c r="C74" s="258"/>
      <c r="D74" s="258"/>
      <c r="F74" s="273" t="s">
        <v>188</v>
      </c>
      <c r="G74" s="273"/>
      <c r="H74" s="257" t="s">
        <v>58</v>
      </c>
      <c r="I74" s="262" t="str">
        <f>'PANEL DE CONTROL'!D71</f>
        <v>Conjunto de datos</v>
      </c>
      <c r="J74" s="262"/>
      <c r="K74" s="262"/>
      <c r="L74" s="262"/>
      <c r="N74" s="273" t="s">
        <v>188</v>
      </c>
      <c r="O74" s="273"/>
      <c r="P74" s="257" t="s">
        <v>58</v>
      </c>
      <c r="Q74" s="262" t="str">
        <f>'PANEL DE CONTROL'!D126</f>
        <v>N/A</v>
      </c>
      <c r="R74" s="262"/>
      <c r="S74" s="262"/>
      <c r="T74" s="262"/>
    </row>
    <row r="75" spans="2:20" s="89" customFormat="1" ht="21.6" customHeight="1">
      <c r="B75" s="259" t="s">
        <v>204</v>
      </c>
      <c r="C75" s="241" t="s">
        <v>205</v>
      </c>
      <c r="D75" s="241"/>
      <c r="F75" s="273"/>
      <c r="G75" s="273"/>
      <c r="H75" s="257"/>
      <c r="I75" s="262"/>
      <c r="J75" s="262"/>
      <c r="K75" s="262"/>
      <c r="L75" s="262"/>
      <c r="N75" s="273"/>
      <c r="O75" s="273"/>
      <c r="P75" s="257"/>
      <c r="Q75" s="262"/>
      <c r="R75" s="262"/>
      <c r="S75" s="262"/>
      <c r="T75" s="262"/>
    </row>
    <row r="76" spans="2:20" s="89" customFormat="1" ht="55.9" customHeight="1">
      <c r="B76" s="259"/>
      <c r="C76" s="241"/>
      <c r="D76" s="241"/>
      <c r="F76" s="273"/>
      <c r="G76" s="273"/>
      <c r="H76" s="108" t="s">
        <v>190</v>
      </c>
      <c r="I76" s="239">
        <f>'PANEL DE CONTROL'!D72</f>
        <v>0</v>
      </c>
      <c r="J76" s="239"/>
      <c r="K76" s="239"/>
      <c r="L76" s="239"/>
      <c r="N76" s="273"/>
      <c r="O76" s="273"/>
      <c r="P76" s="108" t="s">
        <v>190</v>
      </c>
      <c r="Q76" s="239" t="str">
        <f>'PANEL DE CONTROL'!D127</f>
        <v>N/A</v>
      </c>
      <c r="R76" s="239"/>
      <c r="S76" s="239"/>
      <c r="T76" s="239"/>
    </row>
    <row r="77" spans="2:20" s="89" customFormat="1" ht="23.45" customHeight="1">
      <c r="F77" s="252" t="s">
        <v>191</v>
      </c>
      <c r="G77" s="252"/>
      <c r="H77" s="257" t="s">
        <v>192</v>
      </c>
      <c r="I77" s="257"/>
      <c r="J77" s="257" t="s">
        <v>193</v>
      </c>
      <c r="K77" s="257"/>
      <c r="L77" s="257"/>
      <c r="N77" s="252" t="s">
        <v>191</v>
      </c>
      <c r="O77" s="252"/>
      <c r="P77" s="257" t="s">
        <v>192</v>
      </c>
      <c r="Q77" s="257"/>
      <c r="R77" s="257" t="s">
        <v>193</v>
      </c>
      <c r="S77" s="257"/>
      <c r="T77" s="257"/>
    </row>
    <row r="78" spans="2:20" s="89" customFormat="1" ht="23.45" customHeight="1">
      <c r="B78" s="258" t="s">
        <v>206</v>
      </c>
      <c r="C78" s="258"/>
      <c r="D78" s="258"/>
      <c r="F78" s="252"/>
      <c r="G78" s="252"/>
      <c r="H78" s="257"/>
      <c r="I78" s="257"/>
      <c r="J78" s="257"/>
      <c r="K78" s="257"/>
      <c r="L78" s="257"/>
      <c r="N78" s="252"/>
      <c r="O78" s="252"/>
      <c r="P78" s="257"/>
      <c r="Q78" s="257"/>
      <c r="R78" s="257"/>
      <c r="S78" s="257"/>
      <c r="T78" s="257"/>
    </row>
    <row r="79" spans="2:20" s="89" customFormat="1" ht="79.900000000000006" customHeight="1">
      <c r="B79" s="106" t="s">
        <v>207</v>
      </c>
      <c r="C79" s="257" t="s">
        <v>208</v>
      </c>
      <c r="D79" s="257"/>
      <c r="F79" s="252"/>
      <c r="G79" s="252"/>
      <c r="H79" s="240" t="str">
        <f>'PANEL DE CONTROL'!D73</f>
        <v>Consistencia lógica - Consistencia topológica</v>
      </c>
      <c r="I79" s="240"/>
      <c r="J79" s="239" t="str">
        <f>IF(H79=0,"Seleccionar categoría",VLOOKUP(H79,'Dominios E.T'!H12:I27,2,0))</f>
        <v>Cercanía de las características geométricas de un objeto, a aquellas que no varían después de varias transformaciones cartográficas, de tal forma que las relaciones topológicas del producto permanecen sin cambio.</v>
      </c>
      <c r="K79" s="239"/>
      <c r="L79" s="239"/>
      <c r="N79" s="252"/>
      <c r="O79" s="252"/>
      <c r="P79" s="240">
        <f>'PANEL DE CONTROL'!D128</f>
        <v>0</v>
      </c>
      <c r="Q79" s="240"/>
      <c r="R79" s="239" t="str">
        <f>IF(P79=0,"Seleccionar categoría",VLOOKUP(P79,'Dominios E.T'!H12:I27,2,0))</f>
        <v>Seleccionar categoría</v>
      </c>
      <c r="S79" s="239"/>
      <c r="T79" s="239"/>
    </row>
    <row r="80" spans="2:20" s="89" customFormat="1" ht="49.9" customHeight="1">
      <c r="B80" s="106" t="s">
        <v>209</v>
      </c>
      <c r="C80" s="238">
        <f>'PANEL DE CONTROL'!E164</f>
        <v>0</v>
      </c>
      <c r="D80" s="238"/>
      <c r="F80" s="252" t="s">
        <v>64</v>
      </c>
      <c r="G80" s="252"/>
      <c r="H80" s="239" t="str">
        <f>'PANEL DE CONTROL'!D74</f>
        <v>N/A</v>
      </c>
      <c r="I80" s="239"/>
      <c r="J80" s="239" t="str">
        <f>'PANEL DE CONTROL'!E74</f>
        <v>N/A</v>
      </c>
      <c r="K80" s="239"/>
      <c r="L80" s="239"/>
      <c r="N80" s="252" t="s">
        <v>64</v>
      </c>
      <c r="O80" s="252"/>
      <c r="P80" s="239" t="str">
        <f>'PANEL DE CONTROL'!D129</f>
        <v>N/A</v>
      </c>
      <c r="Q80" s="239"/>
      <c r="R80" s="239" t="str">
        <f>'PANEL DE CONTROL'!E129</f>
        <v>N/A</v>
      </c>
      <c r="S80" s="239"/>
      <c r="T80" s="239"/>
    </row>
    <row r="81" spans="2:20" s="89" customFormat="1" ht="49.9" customHeight="1">
      <c r="B81" s="106" t="s">
        <v>210</v>
      </c>
      <c r="C81" s="241">
        <f>'PANEL DE CONTROL'!E165</f>
        <v>0</v>
      </c>
      <c r="D81" s="241"/>
      <c r="F81" s="252" t="s">
        <v>65</v>
      </c>
      <c r="G81" s="252"/>
      <c r="H81" s="239" t="str">
        <f>'PANEL DE CONTROL'!D75</f>
        <v>Consistencia Topológica</v>
      </c>
      <c r="I81" s="239"/>
      <c r="J81" s="239"/>
      <c r="K81" s="239"/>
      <c r="L81" s="239"/>
      <c r="N81" s="252" t="s">
        <v>65</v>
      </c>
      <c r="O81" s="252"/>
      <c r="P81" s="239" t="str">
        <f>'PANEL DE CONTROL'!D130</f>
        <v>N/A</v>
      </c>
      <c r="Q81" s="239"/>
      <c r="R81" s="239"/>
      <c r="S81" s="239"/>
      <c r="T81" s="239"/>
    </row>
    <row r="82" spans="2:20" s="89" customFormat="1" ht="49.9" customHeight="1">
      <c r="B82" s="140" t="s">
        <v>114</v>
      </c>
      <c r="C82" s="241">
        <f>'PANEL DE CONTROL'!E166</f>
        <v>0</v>
      </c>
      <c r="D82" s="241"/>
      <c r="E82" s="139"/>
      <c r="F82" s="252" t="s">
        <v>67</v>
      </c>
      <c r="G82" s="252"/>
      <c r="H82" s="253" t="str">
        <f>'PANEL DE CONTROL'!D76</f>
        <v>Los elementos de la capa no pueden tener problemas de topología (sobreposición y "huecos")</v>
      </c>
      <c r="I82" s="253"/>
      <c r="J82" s="253"/>
      <c r="K82" s="253"/>
      <c r="L82" s="254"/>
      <c r="N82" s="138"/>
      <c r="O82" s="138"/>
      <c r="P82" s="98"/>
      <c r="Q82" s="98"/>
      <c r="R82" s="98"/>
      <c r="S82" s="98"/>
      <c r="T82" s="98"/>
    </row>
    <row r="83" spans="2:20" s="89" customFormat="1" ht="18" customHeight="1">
      <c r="F83" s="252"/>
      <c r="G83" s="252"/>
      <c r="H83" s="255"/>
      <c r="I83" s="255"/>
      <c r="J83" s="255"/>
      <c r="K83" s="255"/>
      <c r="L83" s="256"/>
      <c r="N83" s="252" t="s">
        <v>67</v>
      </c>
      <c r="O83" s="252"/>
      <c r="P83" s="261" t="str">
        <f>'PANEL DE CONTROL'!D131</f>
        <v>N/A</v>
      </c>
      <c r="Q83" s="261"/>
      <c r="R83" s="261"/>
      <c r="S83" s="261"/>
      <c r="T83" s="261"/>
    </row>
    <row r="84" spans="2:20" s="89" customFormat="1" ht="49.9" customHeight="1">
      <c r="B84" s="106" t="s">
        <v>207</v>
      </c>
      <c r="C84" s="257" t="s">
        <v>211</v>
      </c>
      <c r="D84" s="257"/>
      <c r="F84" s="225" t="s">
        <v>195</v>
      </c>
      <c r="G84" s="226"/>
      <c r="H84" s="227" t="str">
        <f>'PANEL DE CONTROL'!D77</f>
        <v>Directo Interno</v>
      </c>
      <c r="I84" s="228"/>
      <c r="J84" s="228"/>
      <c r="K84" s="228"/>
      <c r="L84" s="229"/>
      <c r="N84" s="252"/>
      <c r="O84" s="252"/>
      <c r="P84" s="261"/>
      <c r="Q84" s="261"/>
      <c r="R84" s="261"/>
      <c r="S84" s="261"/>
      <c r="T84" s="261"/>
    </row>
    <row r="85" spans="2:20" s="89" customFormat="1" ht="49.9" customHeight="1">
      <c r="B85" s="106" t="s">
        <v>209</v>
      </c>
      <c r="C85" s="238">
        <f>'PANEL DE CONTROL'!E167</f>
        <v>0</v>
      </c>
      <c r="D85" s="238"/>
      <c r="F85" s="225" t="s">
        <v>71</v>
      </c>
      <c r="G85" s="226"/>
      <c r="H85" s="227" t="str">
        <f>'PANEL DE CONTROL'!D78</f>
        <v>Utilización de herramientas de topología que permitan detectar errores en los elementos de la capa</v>
      </c>
      <c r="I85" s="228"/>
      <c r="J85" s="228"/>
      <c r="K85" s="228"/>
      <c r="L85" s="229"/>
      <c r="N85" s="252"/>
      <c r="O85" s="252"/>
      <c r="P85" s="261"/>
      <c r="Q85" s="261"/>
      <c r="R85" s="261"/>
      <c r="S85" s="261"/>
      <c r="T85" s="261"/>
    </row>
    <row r="86" spans="2:20" s="89" customFormat="1" ht="49.9" customHeight="1">
      <c r="B86" s="106" t="s">
        <v>210</v>
      </c>
      <c r="C86" s="241">
        <f>'PANEL DE CONTROL'!E168</f>
        <v>0</v>
      </c>
      <c r="D86" s="241"/>
      <c r="F86" s="225" t="s">
        <v>197</v>
      </c>
      <c r="G86" s="226"/>
      <c r="H86" s="227" t="str">
        <f>'PANEL DE CONTROL'!D79</f>
        <v>Polígonos identificados por la herramienta</v>
      </c>
      <c r="I86" s="228"/>
      <c r="J86" s="228"/>
      <c r="K86" s="228"/>
      <c r="L86" s="229"/>
      <c r="N86" s="252"/>
      <c r="O86" s="252"/>
      <c r="P86" s="261"/>
      <c r="Q86" s="261"/>
      <c r="R86" s="261"/>
      <c r="S86" s="261"/>
      <c r="T86" s="261"/>
    </row>
    <row r="87" spans="2:20" s="89" customFormat="1" ht="49.9" customHeight="1">
      <c r="B87" s="140" t="s">
        <v>114</v>
      </c>
      <c r="C87" s="241">
        <f>'PANEL DE CONTROL'!E169</f>
        <v>0</v>
      </c>
      <c r="D87" s="241"/>
      <c r="F87" s="225" t="s">
        <v>75</v>
      </c>
      <c r="G87" s="226"/>
      <c r="H87" s="227" t="str">
        <f>'PANEL DE CONTROL'!D80</f>
        <v>Número de errores encontrados</v>
      </c>
      <c r="I87" s="228"/>
      <c r="J87" s="228"/>
      <c r="K87" s="228"/>
      <c r="L87" s="229"/>
      <c r="N87" s="138"/>
      <c r="O87" s="138"/>
      <c r="P87" s="100"/>
      <c r="Q87" s="100"/>
      <c r="R87" s="100"/>
      <c r="S87" s="100"/>
      <c r="T87" s="100"/>
    </row>
    <row r="88" spans="2:20" s="89" customFormat="1" ht="21" customHeight="1">
      <c r="F88" s="252" t="s">
        <v>199</v>
      </c>
      <c r="G88" s="252"/>
      <c r="H88" s="239" t="str">
        <f>'PANEL DE CONTROL'!D81</f>
        <v>100% (Cumple o no cumple)</v>
      </c>
      <c r="I88" s="239"/>
      <c r="J88" s="239"/>
      <c r="K88" s="239"/>
      <c r="L88" s="239"/>
      <c r="N88" s="252" t="s">
        <v>195</v>
      </c>
      <c r="O88" s="252"/>
      <c r="P88" s="239">
        <f>'PANEL DE CONTROL'!D132</f>
        <v>0</v>
      </c>
      <c r="Q88" s="239"/>
      <c r="R88" s="239"/>
      <c r="S88" s="239"/>
      <c r="T88" s="239"/>
    </row>
    <row r="89" spans="2:20" s="89" customFormat="1" ht="39" customHeight="1">
      <c r="B89" s="106" t="s">
        <v>207</v>
      </c>
      <c r="C89" s="257" t="s">
        <v>212</v>
      </c>
      <c r="D89" s="257"/>
      <c r="N89" s="252"/>
      <c r="O89" s="252"/>
      <c r="P89" s="239"/>
      <c r="Q89" s="239"/>
      <c r="R89" s="239"/>
      <c r="S89" s="239"/>
      <c r="T89" s="239"/>
    </row>
    <row r="90" spans="2:20" s="89" customFormat="1" ht="49.9" customHeight="1">
      <c r="B90" s="106" t="s">
        <v>209</v>
      </c>
      <c r="C90" s="238">
        <f>'PANEL DE CONTROL'!E170</f>
        <v>0</v>
      </c>
      <c r="D90" s="238"/>
      <c r="F90" s="230" t="s">
        <v>188</v>
      </c>
      <c r="G90" s="231"/>
      <c r="H90" s="107" t="s">
        <v>58</v>
      </c>
      <c r="I90" s="234" t="str">
        <f>'PANEL DE CONTROL'!D82</f>
        <v>Conjunto de datos</v>
      </c>
      <c r="J90" s="235"/>
      <c r="K90" s="235"/>
      <c r="L90" s="236"/>
      <c r="N90" s="252" t="s">
        <v>71</v>
      </c>
      <c r="O90" s="252"/>
      <c r="P90" s="261" t="str">
        <f>'PANEL DE CONTROL'!D133</f>
        <v>N/A</v>
      </c>
      <c r="Q90" s="261"/>
      <c r="R90" s="261"/>
      <c r="S90" s="261"/>
      <c r="T90" s="261"/>
    </row>
    <row r="91" spans="2:20" s="89" customFormat="1" ht="40.15" customHeight="1">
      <c r="B91" s="106" t="s">
        <v>210</v>
      </c>
      <c r="C91" s="241">
        <f>'PANEL DE CONTROL'!E171</f>
        <v>0</v>
      </c>
      <c r="D91" s="241"/>
      <c r="F91" s="232"/>
      <c r="G91" s="233"/>
      <c r="H91" s="108" t="s">
        <v>190</v>
      </c>
      <c r="I91" s="227">
        <f>'PANEL DE CONTROL'!D83</f>
        <v>0</v>
      </c>
      <c r="J91" s="228"/>
      <c r="K91" s="228"/>
      <c r="L91" s="229"/>
      <c r="N91" s="252" t="s">
        <v>197</v>
      </c>
      <c r="O91" s="252"/>
      <c r="P91" s="239" t="str">
        <f>'PANEL DE CONTROL'!D134</f>
        <v>N/A</v>
      </c>
      <c r="Q91" s="239"/>
      <c r="R91" s="239"/>
      <c r="S91" s="239"/>
      <c r="T91" s="239"/>
    </row>
    <row r="92" spans="2:20" s="89" customFormat="1" ht="40.15" customHeight="1">
      <c r="B92" s="140" t="s">
        <v>114</v>
      </c>
      <c r="C92" s="241">
        <f>'PANEL DE CONTROL'!E172</f>
        <v>0</v>
      </c>
      <c r="D92" s="241"/>
      <c r="F92" s="242" t="s">
        <v>191</v>
      </c>
      <c r="G92" s="243"/>
      <c r="H92" s="246" t="s">
        <v>192</v>
      </c>
      <c r="I92" s="247"/>
      <c r="J92" s="246" t="s">
        <v>193</v>
      </c>
      <c r="K92" s="248"/>
      <c r="L92" s="247"/>
      <c r="N92" s="138"/>
      <c r="O92" s="138"/>
      <c r="P92" s="98"/>
      <c r="Q92" s="98"/>
      <c r="R92" s="98"/>
      <c r="S92" s="98"/>
      <c r="T92" s="98"/>
    </row>
    <row r="93" spans="2:20" s="89" customFormat="1" ht="52.9" customHeight="1">
      <c r="F93" s="244"/>
      <c r="G93" s="245"/>
      <c r="H93" s="249" t="str">
        <f>'PANEL DE CONTROL'!D84</f>
        <v>Consistencia lógica - Consistencia conceptual</v>
      </c>
      <c r="I93" s="250"/>
      <c r="J93" s="227" t="str">
        <f>IF(H93=0,"Seleccionar categoría",VLOOKUP(H93,'Dominios E.T'!H12:I27,2,0))</f>
        <v xml:space="preserve">Adherencia a las reglas definidas en el esquema conceptual, establecidas para garantizar la invariabilidad del producto durante el proceso de desarrollo. </v>
      </c>
      <c r="K93" s="228"/>
      <c r="L93" s="229"/>
      <c r="N93" s="252" t="s">
        <v>75</v>
      </c>
      <c r="O93" s="252"/>
      <c r="P93" s="239" t="str">
        <f>'PANEL DE CONTROL'!D135</f>
        <v>N/A</v>
      </c>
      <c r="Q93" s="239"/>
      <c r="R93" s="239"/>
      <c r="S93" s="239"/>
      <c r="T93" s="239"/>
    </row>
    <row r="94" spans="2:20" s="89" customFormat="1" ht="36.6" customHeight="1">
      <c r="F94" s="225" t="s">
        <v>64</v>
      </c>
      <c r="G94" s="226"/>
      <c r="H94" s="227" t="str">
        <f>'PANEL DE CONTROL'!D85</f>
        <v>N/A</v>
      </c>
      <c r="I94" s="229"/>
      <c r="J94" s="227" t="str">
        <f>'PANEL DE CONTROL'!E85</f>
        <v>N/A</v>
      </c>
      <c r="K94" s="228"/>
      <c r="L94" s="229"/>
      <c r="N94" s="252" t="s">
        <v>199</v>
      </c>
      <c r="O94" s="252"/>
      <c r="P94" s="239" t="str">
        <f>'PANEL DE CONTROL'!D136</f>
        <v>N/A</v>
      </c>
      <c r="Q94" s="239"/>
      <c r="R94" s="239"/>
      <c r="S94" s="239"/>
      <c r="T94" s="239"/>
    </row>
    <row r="95" spans="2:20" s="89" customFormat="1" ht="32.450000000000003" customHeight="1">
      <c r="F95" s="225" t="s">
        <v>65</v>
      </c>
      <c r="G95" s="226"/>
      <c r="H95" s="227" t="str">
        <f>'PANEL DE CONTROL'!D86</f>
        <v>Consistencia Conceptual</v>
      </c>
      <c r="I95" s="228"/>
      <c r="J95" s="228"/>
      <c r="K95" s="228"/>
      <c r="L95" s="229"/>
      <c r="N95" s="105"/>
      <c r="O95" s="105"/>
    </row>
    <row r="96" spans="2:20" s="89" customFormat="1" ht="49.9" customHeight="1">
      <c r="F96" s="225" t="s">
        <v>67</v>
      </c>
      <c r="G96" s="226"/>
      <c r="H96" s="227" t="str">
        <f>'PANEL DE CONTROL'!D87</f>
        <v>Los elementos de la capa geográfica deben estar contenidos dentro del área de estudio, resaltando aquellas áreas de exclusión.</v>
      </c>
      <c r="I96" s="228"/>
      <c r="J96" s="228"/>
      <c r="K96" s="228"/>
      <c r="L96" s="229"/>
      <c r="N96" s="273" t="s">
        <v>188</v>
      </c>
      <c r="O96" s="273"/>
      <c r="P96" s="107" t="s">
        <v>58</v>
      </c>
      <c r="Q96" s="262" t="str">
        <f>'PANEL DE CONTROL'!D137</f>
        <v>N/A</v>
      </c>
      <c r="R96" s="262"/>
      <c r="S96" s="262"/>
      <c r="T96" s="262"/>
    </row>
    <row r="97" spans="2:20" s="89" customFormat="1" ht="49.9" customHeight="1">
      <c r="F97" s="225" t="s">
        <v>195</v>
      </c>
      <c r="G97" s="226"/>
      <c r="H97" s="227" t="str">
        <f>'PANEL DE CONTROL'!D88</f>
        <v>Directo Interno</v>
      </c>
      <c r="I97" s="228"/>
      <c r="J97" s="228"/>
      <c r="K97" s="228"/>
      <c r="L97" s="229"/>
      <c r="N97" s="273"/>
      <c r="O97" s="273"/>
      <c r="P97" s="108" t="s">
        <v>190</v>
      </c>
      <c r="Q97" s="239" t="str">
        <f>'PANEL DE CONTROL'!D138</f>
        <v>N/A</v>
      </c>
      <c r="R97" s="239"/>
      <c r="S97" s="239"/>
      <c r="T97" s="239"/>
    </row>
    <row r="98" spans="2:20" s="89" customFormat="1" ht="65.45" customHeight="1">
      <c r="F98" s="225" t="s">
        <v>71</v>
      </c>
      <c r="G98" s="226"/>
      <c r="H98" s="227" t="str">
        <f>'PANEL DE CONTROL'!D89</f>
        <v>Comparación entre las áreas de aptitud de la capa con respecto al área de estudio y áreas de exclusión</v>
      </c>
      <c r="I98" s="228"/>
      <c r="J98" s="228"/>
      <c r="K98" s="228"/>
      <c r="L98" s="229"/>
      <c r="N98" s="252" t="s">
        <v>191</v>
      </c>
      <c r="O98" s="252"/>
      <c r="P98" s="257" t="s">
        <v>192</v>
      </c>
      <c r="Q98" s="257"/>
      <c r="R98" s="257" t="s">
        <v>193</v>
      </c>
      <c r="S98" s="257"/>
      <c r="T98" s="257"/>
    </row>
    <row r="99" spans="2:20" s="89" customFormat="1" ht="49.9" customHeight="1">
      <c r="F99" s="225" t="s">
        <v>197</v>
      </c>
      <c r="G99" s="226"/>
      <c r="H99" s="227" t="str">
        <f>'PANEL DE CONTROL'!D90</f>
        <v>Diferencia en hectáreas</v>
      </c>
      <c r="I99" s="228"/>
      <c r="J99" s="228"/>
      <c r="K99" s="228"/>
      <c r="L99" s="229"/>
      <c r="N99" s="252"/>
      <c r="O99" s="252"/>
      <c r="P99" s="240">
        <f>'PANEL DE CONTROL'!D139</f>
        <v>0</v>
      </c>
      <c r="Q99" s="240"/>
      <c r="R99" s="239" t="str">
        <f>IF(P99=0,"Seleccionar categoría",VLOOKUP(P99,'Dominios E.T'!H12:I27,2,0))</f>
        <v>Seleccionar categoría</v>
      </c>
      <c r="S99" s="239"/>
      <c r="T99" s="239"/>
    </row>
    <row r="100" spans="2:20" s="89" customFormat="1" ht="49.9" customHeight="1">
      <c r="F100" s="225" t="s">
        <v>75</v>
      </c>
      <c r="G100" s="226"/>
      <c r="H100" s="227" t="str">
        <f>'PANEL DE CONTROL'!D91</f>
        <v>Hectáreas</v>
      </c>
      <c r="I100" s="228"/>
      <c r="J100" s="228"/>
      <c r="K100" s="228"/>
      <c r="L100" s="229"/>
      <c r="N100" s="252" t="s">
        <v>64</v>
      </c>
      <c r="O100" s="252"/>
      <c r="P100" s="239" t="str">
        <f>'PANEL DE CONTROL'!D140</f>
        <v>N/A</v>
      </c>
      <c r="Q100" s="239"/>
      <c r="R100" s="239" t="str">
        <f>'PANEL DE CONTROL'!E140</f>
        <v>N/A</v>
      </c>
      <c r="S100" s="239"/>
      <c r="T100" s="239"/>
    </row>
    <row r="101" spans="2:20" s="89" customFormat="1" ht="49.9" customHeight="1">
      <c r="F101" s="225" t="s">
        <v>199</v>
      </c>
      <c r="G101" s="226"/>
      <c r="H101" s="227" t="str">
        <f>'PANEL DE CONTROL'!D92</f>
        <v>100% (Cumple o no cumple)</v>
      </c>
      <c r="I101" s="228"/>
      <c r="J101" s="228"/>
      <c r="K101" s="228"/>
      <c r="L101" s="229"/>
      <c r="N101" s="252" t="s">
        <v>65</v>
      </c>
      <c r="O101" s="252"/>
      <c r="P101" s="239" t="str">
        <f>'PANEL DE CONTROL'!D141</f>
        <v>N/A</v>
      </c>
      <c r="Q101" s="239"/>
      <c r="R101" s="239"/>
      <c r="S101" s="239"/>
      <c r="T101" s="239"/>
    </row>
    <row r="102" spans="2:20" s="89" customFormat="1" ht="19.899999999999999" customHeight="1">
      <c r="N102" s="252" t="s">
        <v>67</v>
      </c>
      <c r="O102" s="252"/>
      <c r="P102" s="261" t="str">
        <f>'PANEL DE CONTROL'!D142</f>
        <v>N/A</v>
      </c>
      <c r="Q102" s="261"/>
      <c r="R102" s="261"/>
      <c r="S102" s="261"/>
      <c r="T102" s="261"/>
    </row>
    <row r="103" spans="2:20" s="89" customFormat="1" ht="75.599999999999994" customHeight="1">
      <c r="F103" s="230" t="s">
        <v>188</v>
      </c>
      <c r="G103" s="231"/>
      <c r="H103" s="107" t="s">
        <v>58</v>
      </c>
      <c r="I103" s="234" t="str">
        <f>'PANEL DE CONTROL'!D93</f>
        <v>Conjunto de datos</v>
      </c>
      <c r="J103" s="235"/>
      <c r="K103" s="235"/>
      <c r="L103" s="236"/>
      <c r="N103" s="252" t="s">
        <v>195</v>
      </c>
      <c r="O103" s="252"/>
      <c r="P103" s="239">
        <f>'PANEL DE CONTROL'!D143</f>
        <v>0</v>
      </c>
      <c r="Q103" s="239"/>
      <c r="R103" s="239"/>
      <c r="S103" s="239"/>
      <c r="T103" s="239"/>
    </row>
    <row r="104" spans="2:20" s="89" customFormat="1" ht="49.9" customHeight="1">
      <c r="F104" s="232"/>
      <c r="G104" s="233"/>
      <c r="H104" s="108" t="s">
        <v>190</v>
      </c>
      <c r="I104" s="227">
        <f>'PANEL DE CONTROL'!D94</f>
        <v>0</v>
      </c>
      <c r="J104" s="228"/>
      <c r="K104" s="228"/>
      <c r="L104" s="229"/>
      <c r="N104" s="252" t="s">
        <v>71</v>
      </c>
      <c r="O104" s="252"/>
      <c r="P104" s="261" t="str">
        <f>'PANEL DE CONTROL'!D144</f>
        <v>N/A</v>
      </c>
      <c r="Q104" s="261"/>
      <c r="R104" s="261"/>
      <c r="S104" s="261"/>
      <c r="T104" s="261"/>
    </row>
    <row r="105" spans="2:20" s="89" customFormat="1" ht="27" customHeight="1">
      <c r="F105" s="242" t="s">
        <v>191</v>
      </c>
      <c r="G105" s="243"/>
      <c r="H105" s="246" t="s">
        <v>192</v>
      </c>
      <c r="I105" s="247"/>
      <c r="J105" s="246" t="s">
        <v>193</v>
      </c>
      <c r="K105" s="248"/>
      <c r="L105" s="247"/>
      <c r="N105" s="252"/>
      <c r="O105" s="252"/>
      <c r="P105" s="261"/>
      <c r="Q105" s="261"/>
      <c r="R105" s="261"/>
      <c r="S105" s="261"/>
      <c r="T105" s="261"/>
    </row>
    <row r="106" spans="2:20" s="89" customFormat="1" ht="49.9" customHeight="1">
      <c r="F106" s="244"/>
      <c r="G106" s="245"/>
      <c r="H106" s="249" t="str">
        <f>'PANEL DE CONTROL'!D95</f>
        <v>Consistencia lógica - Consistencia de dominio</v>
      </c>
      <c r="I106" s="250"/>
      <c r="J106" s="227" t="str">
        <f>IF(H106=0,"Seleccionar categoría",VLOOKUP(H106,'Dominios E.T'!H12:I27,2,0))</f>
        <v xml:space="preserve">Cercanía de valores del producto, al valor de los  dominios establecido para su conformidad en la especificación técnica. </v>
      </c>
      <c r="K106" s="228"/>
      <c r="L106" s="229"/>
      <c r="N106" s="252" t="s">
        <v>197</v>
      </c>
      <c r="O106" s="252"/>
      <c r="P106" s="239" t="str">
        <f>'PANEL DE CONTROL'!D145</f>
        <v>N/A</v>
      </c>
      <c r="Q106" s="239"/>
      <c r="R106" s="239"/>
      <c r="S106" s="239"/>
      <c r="T106" s="239"/>
    </row>
    <row r="107" spans="2:20" s="89" customFormat="1" ht="49.9" customHeight="1">
      <c r="F107" s="225" t="s">
        <v>64</v>
      </c>
      <c r="G107" s="226"/>
      <c r="H107" s="227" t="str">
        <f>'PANEL DE CONTROL'!D96</f>
        <v>N/A</v>
      </c>
      <c r="I107" s="229"/>
      <c r="J107" s="227" t="str">
        <f>'PANEL DE CONTROL'!E96</f>
        <v>N/A</v>
      </c>
      <c r="K107" s="228"/>
      <c r="L107" s="229"/>
      <c r="N107" s="252" t="s">
        <v>75</v>
      </c>
      <c r="O107" s="252"/>
      <c r="P107" s="239" t="str">
        <f>'PANEL DE CONTROL'!D146</f>
        <v>N/A</v>
      </c>
      <c r="Q107" s="239"/>
      <c r="R107" s="239"/>
      <c r="S107" s="239"/>
      <c r="T107" s="239"/>
    </row>
    <row r="108" spans="2:20" s="89" customFormat="1" ht="49.9" customHeight="1">
      <c r="F108" s="225" t="s">
        <v>65</v>
      </c>
      <c r="G108" s="226"/>
      <c r="H108" s="227" t="str">
        <f>'PANEL DE CONTROL'!D97</f>
        <v>Consistencia de dominio</v>
      </c>
      <c r="I108" s="228"/>
      <c r="J108" s="228"/>
      <c r="K108" s="228"/>
      <c r="L108" s="229"/>
      <c r="N108" s="252" t="s">
        <v>199</v>
      </c>
      <c r="O108" s="252"/>
      <c r="P108" s="239" t="str">
        <f>'PANEL DE CONTROL'!D147</f>
        <v>N/A</v>
      </c>
      <c r="Q108" s="239"/>
      <c r="R108" s="239"/>
      <c r="S108" s="239"/>
      <c r="T108" s="239"/>
    </row>
    <row r="109" spans="2:20" s="89" customFormat="1" ht="49.9" customHeight="1">
      <c r="F109" s="225" t="s">
        <v>67</v>
      </c>
      <c r="G109" s="226"/>
      <c r="H109" s="227" t="str">
        <f>'PANEL DE CONTROL'!D98</f>
        <v>Los elementos de los atributos deben encontrarse estructurados acorde a la metodología establecida</v>
      </c>
      <c r="I109" s="228"/>
      <c r="J109" s="228"/>
      <c r="K109" s="228"/>
      <c r="L109" s="229"/>
    </row>
    <row r="110" spans="2:20" s="89" customFormat="1" ht="49.9" customHeight="1">
      <c r="F110" s="225" t="s">
        <v>195</v>
      </c>
      <c r="G110" s="226"/>
      <c r="H110" s="227" t="str">
        <f>'PANEL DE CONTROL'!D99</f>
        <v>Directo Interno</v>
      </c>
      <c r="I110" s="228"/>
      <c r="J110" s="228"/>
      <c r="K110" s="228"/>
      <c r="L110" s="229"/>
      <c r="N110" s="273" t="s">
        <v>188</v>
      </c>
      <c r="O110" s="273"/>
      <c r="P110" s="107" t="s">
        <v>58</v>
      </c>
      <c r="Q110" s="262" t="str">
        <f>'PANEL DE CONTROL'!D148</f>
        <v>N/A</v>
      </c>
      <c r="R110" s="262"/>
      <c r="S110" s="262"/>
      <c r="T110" s="262"/>
    </row>
    <row r="111" spans="2:20" s="89" customFormat="1" ht="49.9" customHeight="1">
      <c r="B111" s="274" t="s">
        <v>213</v>
      </c>
      <c r="C111" s="274"/>
      <c r="D111" s="274"/>
      <c r="F111" s="225" t="s">
        <v>71</v>
      </c>
      <c r="G111" s="226"/>
      <c r="H111" s="227" t="str">
        <f>'PANEL DE CONTROL'!D100</f>
        <v>Verificación de la estructuración de los elementos consignados en los atributos</v>
      </c>
      <c r="I111" s="228"/>
      <c r="J111" s="228"/>
      <c r="K111" s="228"/>
      <c r="L111" s="229"/>
      <c r="N111" s="273"/>
      <c r="O111" s="273"/>
      <c r="P111" s="108" t="s">
        <v>190</v>
      </c>
      <c r="Q111" s="239" t="str">
        <f>'PANEL DE CONTROL'!D149</f>
        <v>N/A</v>
      </c>
      <c r="R111" s="239"/>
      <c r="S111" s="239"/>
      <c r="T111" s="239"/>
    </row>
    <row r="112" spans="2:20" s="89" customFormat="1" ht="49.9" customHeight="1">
      <c r="B112" s="102" t="s">
        <v>214</v>
      </c>
      <c r="C112" s="241"/>
      <c r="D112" s="241"/>
      <c r="F112" s="225" t="s">
        <v>197</v>
      </c>
      <c r="G112" s="226"/>
      <c r="H112" s="227" t="str">
        <f>'PANEL DE CONTROL'!D101</f>
        <v>Sumatoria de los dominios para cada uno de los atributos</v>
      </c>
      <c r="I112" s="228"/>
      <c r="J112" s="228"/>
      <c r="K112" s="228"/>
      <c r="L112" s="229"/>
      <c r="N112" s="252" t="s">
        <v>191</v>
      </c>
      <c r="O112" s="252"/>
      <c r="P112" s="257" t="s">
        <v>192</v>
      </c>
      <c r="Q112" s="257"/>
      <c r="R112" s="257" t="s">
        <v>193</v>
      </c>
      <c r="S112" s="257"/>
      <c r="T112" s="257"/>
    </row>
    <row r="113" spans="2:20" s="89" customFormat="1" ht="49.9" customHeight="1">
      <c r="B113" s="102" t="s">
        <v>215</v>
      </c>
      <c r="C113" s="241"/>
      <c r="D113" s="241"/>
      <c r="F113" s="225" t="s">
        <v>75</v>
      </c>
      <c r="G113" s="226"/>
      <c r="H113" s="227" t="str">
        <f>'PANEL DE CONTROL'!D102</f>
        <v>Cantidad de elementos estructurados</v>
      </c>
      <c r="I113" s="228"/>
      <c r="J113" s="228"/>
      <c r="K113" s="228"/>
      <c r="L113" s="229"/>
      <c r="N113" s="252"/>
      <c r="O113" s="252"/>
      <c r="P113" s="240">
        <f>'PANEL DE CONTROL'!D150</f>
        <v>0</v>
      </c>
      <c r="Q113" s="240"/>
      <c r="R113" s="239" t="str">
        <f>IF(P113=0,"Seleccionar categoría",VLOOKUP(P113,'Dominios E.T'!H12:I27,2,0))</f>
        <v>Seleccionar categoría</v>
      </c>
      <c r="S113" s="239"/>
      <c r="T113" s="239"/>
    </row>
    <row r="114" spans="2:20" s="89" customFormat="1" ht="49.9" customHeight="1">
      <c r="B114" s="102" t="s">
        <v>216</v>
      </c>
      <c r="C114" s="241"/>
      <c r="D114" s="241"/>
      <c r="F114" s="252" t="s">
        <v>199</v>
      </c>
      <c r="G114" s="252"/>
      <c r="H114" s="239" t="str">
        <f>'PANEL DE CONTROL'!D103</f>
        <v>100% (Cumple o no cumple)</v>
      </c>
      <c r="I114" s="239"/>
      <c r="J114" s="239"/>
      <c r="K114" s="239"/>
      <c r="L114" s="239"/>
      <c r="N114" s="252" t="s">
        <v>64</v>
      </c>
      <c r="O114" s="252"/>
      <c r="P114" s="239" t="str">
        <f>'PANEL DE CONTROL'!D151</f>
        <v>N/A</v>
      </c>
      <c r="Q114" s="239"/>
      <c r="R114" s="239" t="str">
        <f>'PANEL DE CONTROL'!E151</f>
        <v>N/A</v>
      </c>
      <c r="S114" s="239"/>
      <c r="T114" s="239"/>
    </row>
    <row r="115" spans="2:20" s="89" customFormat="1" ht="49.9" customHeight="1">
      <c r="N115" s="252" t="s">
        <v>65</v>
      </c>
      <c r="O115" s="252"/>
      <c r="P115" s="239" t="str">
        <f>'PANEL DE CONTROL'!D152</f>
        <v>N/A</v>
      </c>
      <c r="Q115" s="239"/>
      <c r="R115" s="239"/>
      <c r="S115" s="239"/>
      <c r="T115" s="239"/>
    </row>
    <row r="116" spans="2:20" s="89" customFormat="1" ht="49.9" hidden="1" customHeight="1">
      <c r="N116" s="252" t="s">
        <v>67</v>
      </c>
      <c r="O116" s="252"/>
      <c r="P116" s="261" t="str">
        <f>'PANEL DE CONTROL'!D153</f>
        <v>N/A</v>
      </c>
      <c r="Q116" s="261"/>
      <c r="R116" s="261"/>
      <c r="S116" s="261"/>
      <c r="T116" s="261"/>
    </row>
    <row r="117" spans="2:20" s="89" customFormat="1" ht="75" hidden="1" customHeight="1">
      <c r="N117" s="252" t="s">
        <v>195</v>
      </c>
      <c r="O117" s="252"/>
      <c r="P117" s="239">
        <f>'PANEL DE CONTROL'!D154</f>
        <v>0</v>
      </c>
      <c r="Q117" s="239"/>
      <c r="R117" s="239"/>
      <c r="S117" s="239"/>
      <c r="T117" s="239"/>
    </row>
    <row r="118" spans="2:20" s="89" customFormat="1" ht="75" hidden="1" customHeight="1">
      <c r="N118" s="252" t="s">
        <v>71</v>
      </c>
      <c r="O118" s="252"/>
      <c r="P118" s="261" t="str">
        <f>'PANEL DE CONTROL'!D155</f>
        <v>N/A</v>
      </c>
      <c r="Q118" s="261"/>
      <c r="R118" s="261"/>
      <c r="S118" s="261"/>
      <c r="T118" s="261"/>
    </row>
    <row r="119" spans="2:20" s="89" customFormat="1" ht="49.9" hidden="1" customHeight="1">
      <c r="N119" s="252" t="s">
        <v>197</v>
      </c>
      <c r="O119" s="252"/>
      <c r="P119" s="239" t="str">
        <f>'PANEL DE CONTROL'!D156</f>
        <v>N/A</v>
      </c>
      <c r="Q119" s="239"/>
      <c r="R119" s="239"/>
      <c r="S119" s="239"/>
      <c r="T119" s="239"/>
    </row>
    <row r="120" spans="2:20" s="89" customFormat="1" ht="49.9" hidden="1" customHeight="1">
      <c r="N120" s="252" t="s">
        <v>75</v>
      </c>
      <c r="O120" s="252"/>
      <c r="P120" s="239" t="str">
        <f>'PANEL DE CONTROL'!D157</f>
        <v>N/A</v>
      </c>
      <c r="Q120" s="239"/>
      <c r="R120" s="239"/>
      <c r="S120" s="239"/>
      <c r="T120" s="239"/>
    </row>
    <row r="121" spans="2:20" s="89" customFormat="1" ht="49.9" hidden="1" customHeight="1">
      <c r="N121" s="252" t="s">
        <v>199</v>
      </c>
      <c r="O121" s="252"/>
      <c r="P121" s="239" t="str">
        <f>'PANEL DE CONTROL'!D158</f>
        <v>N/A</v>
      </c>
      <c r="Q121" s="239"/>
      <c r="R121" s="239"/>
      <c r="S121" s="239"/>
      <c r="T121" s="239"/>
    </row>
    <row r="122" spans="2:20" s="89" customFormat="1" ht="20.25" hidden="1" customHeight="1">
      <c r="O122" s="90"/>
    </row>
    <row r="123" spans="2:20" s="89" customFormat="1" ht="20.25" hidden="1" customHeight="1">
      <c r="O123" s="90"/>
    </row>
    <row r="124" spans="2:20" s="89" customFormat="1" ht="20.25" hidden="1" customHeight="1">
      <c r="O124" s="90"/>
    </row>
    <row r="125" spans="2:20" s="89" customFormat="1" ht="20.25" hidden="1" customHeight="1">
      <c r="O125" s="90"/>
    </row>
    <row r="126" spans="2:20" s="89" customFormat="1" ht="20.25" hidden="1" customHeight="1">
      <c r="O126" s="90"/>
    </row>
    <row r="127" spans="2:20" s="89" customFormat="1" ht="20.25" hidden="1" customHeight="1">
      <c r="O127" s="90"/>
    </row>
    <row r="128" spans="2:20" s="89" customFormat="1" ht="20.25" hidden="1" customHeight="1">
      <c r="O128" s="90"/>
    </row>
    <row r="129" spans="15:15" s="89" customFormat="1" ht="20.25" hidden="1" customHeight="1">
      <c r="O129" s="90"/>
    </row>
    <row r="130" spans="15:15" s="89" customFormat="1" ht="20.25" hidden="1" customHeight="1">
      <c r="O130" s="90"/>
    </row>
  </sheetData>
  <sheetProtection algorithmName="SHA-512" hashValue="aQC3pdPb/RyHBPSrcAhnV6tLrCmaxbvlEbfRSQqwIFAe4vfxQOPiIw9+S+8rqDBMbbdQqg+k8i9QVgw5NUp2AA==" saltValue="BNlZ8jwyseJmLIKOAS4zIw==" spinCount="100000" sheet="1" formatCells="0" formatRows="0" selectLockedCells="1"/>
  <mergeCells count="365">
    <mergeCell ref="B5:L5"/>
    <mergeCell ref="P119:T119"/>
    <mergeCell ref="N120:O120"/>
    <mergeCell ref="P120:T120"/>
    <mergeCell ref="N121:O121"/>
    <mergeCell ref="P121:T121"/>
    <mergeCell ref="P114:Q114"/>
    <mergeCell ref="R114:T114"/>
    <mergeCell ref="N115:O115"/>
    <mergeCell ref="P115:T115"/>
    <mergeCell ref="N116:O116"/>
    <mergeCell ref="P116:T116"/>
    <mergeCell ref="N117:O117"/>
    <mergeCell ref="P117:T117"/>
    <mergeCell ref="N118:O118"/>
    <mergeCell ref="P118:T118"/>
    <mergeCell ref="N112:O113"/>
    <mergeCell ref="P112:Q112"/>
    <mergeCell ref="R112:T112"/>
    <mergeCell ref="P113:Q113"/>
    <mergeCell ref="R113:T113"/>
    <mergeCell ref="P100:Q100"/>
    <mergeCell ref="R100:T100"/>
    <mergeCell ref="N101:O101"/>
    <mergeCell ref="N108:O108"/>
    <mergeCell ref="P108:T108"/>
    <mergeCell ref="N110:O111"/>
    <mergeCell ref="Q110:T110"/>
    <mergeCell ref="Q111:T111"/>
    <mergeCell ref="P94:T94"/>
    <mergeCell ref="N96:O97"/>
    <mergeCell ref="Q96:T96"/>
    <mergeCell ref="Q97:T97"/>
    <mergeCell ref="N98:O99"/>
    <mergeCell ref="P98:Q98"/>
    <mergeCell ref="R98:T98"/>
    <mergeCell ref="P99:Q99"/>
    <mergeCell ref="R99:T99"/>
    <mergeCell ref="P101:T101"/>
    <mergeCell ref="N102:O102"/>
    <mergeCell ref="P102:T102"/>
    <mergeCell ref="N103:O103"/>
    <mergeCell ref="P103:T103"/>
    <mergeCell ref="N104:O105"/>
    <mergeCell ref="P104:T105"/>
    <mergeCell ref="P106:T106"/>
    <mergeCell ref="N107:O107"/>
    <mergeCell ref="P107:T107"/>
    <mergeCell ref="P83:T86"/>
    <mergeCell ref="N88:O89"/>
    <mergeCell ref="P88:T89"/>
    <mergeCell ref="N90:O90"/>
    <mergeCell ref="P90:T90"/>
    <mergeCell ref="N91:O91"/>
    <mergeCell ref="P91:T91"/>
    <mergeCell ref="N93:O93"/>
    <mergeCell ref="P93:T93"/>
    <mergeCell ref="P77:Q78"/>
    <mergeCell ref="R77:T78"/>
    <mergeCell ref="P79:Q79"/>
    <mergeCell ref="R79:T79"/>
    <mergeCell ref="N80:O80"/>
    <mergeCell ref="P80:Q80"/>
    <mergeCell ref="R80:T80"/>
    <mergeCell ref="N81:O81"/>
    <mergeCell ref="P81:T81"/>
    <mergeCell ref="P70:T70"/>
    <mergeCell ref="N71:O71"/>
    <mergeCell ref="P71:T71"/>
    <mergeCell ref="N72:O72"/>
    <mergeCell ref="P72:T72"/>
    <mergeCell ref="N74:O76"/>
    <mergeCell ref="P74:P75"/>
    <mergeCell ref="Q74:T75"/>
    <mergeCell ref="Q76:T76"/>
    <mergeCell ref="P61:Q62"/>
    <mergeCell ref="R61:T62"/>
    <mergeCell ref="N63:O63"/>
    <mergeCell ref="P63:T63"/>
    <mergeCell ref="N64:O64"/>
    <mergeCell ref="P64:T64"/>
    <mergeCell ref="N65:O65"/>
    <mergeCell ref="P65:T65"/>
    <mergeCell ref="N66:O69"/>
    <mergeCell ref="P66:T69"/>
    <mergeCell ref="P53:T53"/>
    <mergeCell ref="N55:O58"/>
    <mergeCell ref="P55:P57"/>
    <mergeCell ref="Q55:T57"/>
    <mergeCell ref="Q58:T58"/>
    <mergeCell ref="N59:O60"/>
    <mergeCell ref="P59:Q59"/>
    <mergeCell ref="R59:T59"/>
    <mergeCell ref="P60:Q60"/>
    <mergeCell ref="R60:T60"/>
    <mergeCell ref="N106:O106"/>
    <mergeCell ref="N114:O114"/>
    <mergeCell ref="N119:O119"/>
    <mergeCell ref="Q40:T40"/>
    <mergeCell ref="Q41:T41"/>
    <mergeCell ref="N42:O43"/>
    <mergeCell ref="P42:Q42"/>
    <mergeCell ref="R42:T42"/>
    <mergeCell ref="P43:Q43"/>
    <mergeCell ref="R43:T43"/>
    <mergeCell ref="N44:O44"/>
    <mergeCell ref="P44:Q44"/>
    <mergeCell ref="R44:T44"/>
    <mergeCell ref="P45:T45"/>
    <mergeCell ref="N46:O46"/>
    <mergeCell ref="P46:T46"/>
    <mergeCell ref="N47:O47"/>
    <mergeCell ref="P47:T47"/>
    <mergeCell ref="N48:O49"/>
    <mergeCell ref="P48:T49"/>
    <mergeCell ref="N50:O51"/>
    <mergeCell ref="P50:T51"/>
    <mergeCell ref="P52:T52"/>
    <mergeCell ref="N53:O53"/>
    <mergeCell ref="N40:O41"/>
    <mergeCell ref="N45:O45"/>
    <mergeCell ref="N52:O52"/>
    <mergeCell ref="N61:O62"/>
    <mergeCell ref="N70:O70"/>
    <mergeCell ref="N77:O79"/>
    <mergeCell ref="N83:O86"/>
    <mergeCell ref="N94:O94"/>
    <mergeCell ref="N100:O100"/>
    <mergeCell ref="F110:G110"/>
    <mergeCell ref="H110:L110"/>
    <mergeCell ref="F111:G111"/>
    <mergeCell ref="H111:L111"/>
    <mergeCell ref="C91:D91"/>
    <mergeCell ref="F108:G108"/>
    <mergeCell ref="H108:L108"/>
    <mergeCell ref="C114:D114"/>
    <mergeCell ref="B111:D111"/>
    <mergeCell ref="C112:D112"/>
    <mergeCell ref="C113:D113"/>
    <mergeCell ref="F112:G112"/>
    <mergeCell ref="H112:L112"/>
    <mergeCell ref="F113:G113"/>
    <mergeCell ref="H113:L113"/>
    <mergeCell ref="F114:G114"/>
    <mergeCell ref="H114:L114"/>
    <mergeCell ref="J92:L92"/>
    <mergeCell ref="H93:I93"/>
    <mergeCell ref="J93:L93"/>
    <mergeCell ref="F94:G94"/>
    <mergeCell ref="F95:G95"/>
    <mergeCell ref="F96:G96"/>
    <mergeCell ref="F74:G76"/>
    <mergeCell ref="I76:L76"/>
    <mergeCell ref="F70:G70"/>
    <mergeCell ref="H70:L70"/>
    <mergeCell ref="F72:G72"/>
    <mergeCell ref="H72:L72"/>
    <mergeCell ref="B75:B76"/>
    <mergeCell ref="C75:D76"/>
    <mergeCell ref="H74:H75"/>
    <mergeCell ref="I74:L75"/>
    <mergeCell ref="H71:L71"/>
    <mergeCell ref="B74:D74"/>
    <mergeCell ref="E18:H18"/>
    <mergeCell ref="J18:L18"/>
    <mergeCell ref="B41:B44"/>
    <mergeCell ref="F37:G37"/>
    <mergeCell ref="H37:L37"/>
    <mergeCell ref="C65:D65"/>
    <mergeCell ref="C64:D64"/>
    <mergeCell ref="H65:L65"/>
    <mergeCell ref="B56:D56"/>
    <mergeCell ref="H55:H57"/>
    <mergeCell ref="I55:L57"/>
    <mergeCell ref="B62:D62"/>
    <mergeCell ref="C63:D63"/>
    <mergeCell ref="F61:G62"/>
    <mergeCell ref="F55:G58"/>
    <mergeCell ref="I58:L58"/>
    <mergeCell ref="H59:I59"/>
    <mergeCell ref="J59:L59"/>
    <mergeCell ref="F64:G64"/>
    <mergeCell ref="B38:B40"/>
    <mergeCell ref="C38:D40"/>
    <mergeCell ref="F45:G45"/>
    <mergeCell ref="F40:G41"/>
    <mergeCell ref="H34:L34"/>
    <mergeCell ref="C79:D79"/>
    <mergeCell ref="B7:L7"/>
    <mergeCell ref="B14:L14"/>
    <mergeCell ref="B19:L19"/>
    <mergeCell ref="B27:B29"/>
    <mergeCell ref="C27:D29"/>
    <mergeCell ref="F28:G28"/>
    <mergeCell ref="F29:G29"/>
    <mergeCell ref="H29:L29"/>
    <mergeCell ref="H30:L30"/>
    <mergeCell ref="C25:D25"/>
    <mergeCell ref="F25:G25"/>
    <mergeCell ref="H25:L25"/>
    <mergeCell ref="B10:F10"/>
    <mergeCell ref="G10:L10"/>
    <mergeCell ref="G11:L11"/>
    <mergeCell ref="J15:L15"/>
    <mergeCell ref="I22:J22"/>
    <mergeCell ref="B8:D8"/>
    <mergeCell ref="E8:L8"/>
    <mergeCell ref="C49:D49"/>
    <mergeCell ref="C15:D15"/>
    <mergeCell ref="H36:L36"/>
    <mergeCell ref="C18:D18"/>
    <mergeCell ref="F77:G79"/>
    <mergeCell ref="F81:G81"/>
    <mergeCell ref="H64:L64"/>
    <mergeCell ref="F65:G65"/>
    <mergeCell ref="B68:D72"/>
    <mergeCell ref="F66:G69"/>
    <mergeCell ref="H66:L69"/>
    <mergeCell ref="F46:G46"/>
    <mergeCell ref="I40:L40"/>
    <mergeCell ref="I41:L41"/>
    <mergeCell ref="H43:I43"/>
    <mergeCell ref="H44:I44"/>
    <mergeCell ref="J43:L43"/>
    <mergeCell ref="J44:L44"/>
    <mergeCell ref="H45:L45"/>
    <mergeCell ref="H46:L46"/>
    <mergeCell ref="F42:G43"/>
    <mergeCell ref="H42:I42"/>
    <mergeCell ref="J42:L42"/>
    <mergeCell ref="J60:L60"/>
    <mergeCell ref="F44:G44"/>
    <mergeCell ref="H63:L63"/>
    <mergeCell ref="B78:D78"/>
    <mergeCell ref="C54:D54"/>
    <mergeCell ref="K22:L22"/>
    <mergeCell ref="B24:D24"/>
    <mergeCell ref="F24:G24"/>
    <mergeCell ref="B20:D20"/>
    <mergeCell ref="E20:L20"/>
    <mergeCell ref="B31:B33"/>
    <mergeCell ref="F31:G31"/>
    <mergeCell ref="F32:G32"/>
    <mergeCell ref="F26:G26"/>
    <mergeCell ref="H26:L26"/>
    <mergeCell ref="C30:D30"/>
    <mergeCell ref="H32:L32"/>
    <mergeCell ref="F33:G33"/>
    <mergeCell ref="C36:D36"/>
    <mergeCell ref="H53:L53"/>
    <mergeCell ref="H52:L52"/>
    <mergeCell ref="C48:D48"/>
    <mergeCell ref="C37:D37"/>
    <mergeCell ref="F47:G47"/>
    <mergeCell ref="F52:G52"/>
    <mergeCell ref="F53:G53"/>
    <mergeCell ref="C53:D53"/>
    <mergeCell ref="F34:G34"/>
    <mergeCell ref="J80:L80"/>
    <mergeCell ref="B45:B47"/>
    <mergeCell ref="C45:D45"/>
    <mergeCell ref="C46:D46"/>
    <mergeCell ref="C47:D47"/>
    <mergeCell ref="C81:D81"/>
    <mergeCell ref="B51:D51"/>
    <mergeCell ref="C52:D52"/>
    <mergeCell ref="F48:G49"/>
    <mergeCell ref="H48:L49"/>
    <mergeCell ref="F50:G51"/>
    <mergeCell ref="H50:L51"/>
    <mergeCell ref="B67:D67"/>
    <mergeCell ref="F80:G80"/>
    <mergeCell ref="H77:I78"/>
    <mergeCell ref="J77:L78"/>
    <mergeCell ref="F71:G71"/>
    <mergeCell ref="F63:G63"/>
    <mergeCell ref="H47:L47"/>
    <mergeCell ref="B57:D60"/>
    <mergeCell ref="H61:I62"/>
    <mergeCell ref="J61:L62"/>
    <mergeCell ref="F59:G60"/>
    <mergeCell ref="H60:I60"/>
    <mergeCell ref="B1:B3"/>
    <mergeCell ref="F39:L39"/>
    <mergeCell ref="N39:T39"/>
    <mergeCell ref="B9:L9"/>
    <mergeCell ref="B21:D21"/>
    <mergeCell ref="E21:L21"/>
    <mergeCell ref="H33:L33"/>
    <mergeCell ref="E17:H17"/>
    <mergeCell ref="J16:L16"/>
    <mergeCell ref="J17:L17"/>
    <mergeCell ref="B11:F13"/>
    <mergeCell ref="F36:G36"/>
    <mergeCell ref="G12:L12"/>
    <mergeCell ref="G13:L13"/>
    <mergeCell ref="C26:D26"/>
    <mergeCell ref="C35:D35"/>
    <mergeCell ref="F35:G35"/>
    <mergeCell ref="H35:L35"/>
    <mergeCell ref="F30:G30"/>
    <mergeCell ref="H31:L31"/>
    <mergeCell ref="C16:D16"/>
    <mergeCell ref="C17:D17"/>
    <mergeCell ref="E16:H16"/>
    <mergeCell ref="E15:H15"/>
    <mergeCell ref="C82:D82"/>
    <mergeCell ref="C87:D87"/>
    <mergeCell ref="C92:D92"/>
    <mergeCell ref="F87:G87"/>
    <mergeCell ref="H87:L87"/>
    <mergeCell ref="F82:G83"/>
    <mergeCell ref="H82:L83"/>
    <mergeCell ref="F84:G84"/>
    <mergeCell ref="H84:L84"/>
    <mergeCell ref="F85:G85"/>
    <mergeCell ref="H85:L85"/>
    <mergeCell ref="F86:G86"/>
    <mergeCell ref="H86:L86"/>
    <mergeCell ref="F90:G91"/>
    <mergeCell ref="I90:L90"/>
    <mergeCell ref="I91:L91"/>
    <mergeCell ref="F92:G93"/>
    <mergeCell ref="H92:I92"/>
    <mergeCell ref="F88:G88"/>
    <mergeCell ref="C84:D84"/>
    <mergeCell ref="C85:D85"/>
    <mergeCell ref="C90:D90"/>
    <mergeCell ref="C89:D89"/>
    <mergeCell ref="C86:D86"/>
    <mergeCell ref="F109:G109"/>
    <mergeCell ref="H109:L109"/>
    <mergeCell ref="F105:G106"/>
    <mergeCell ref="H105:I105"/>
    <mergeCell ref="J105:L105"/>
    <mergeCell ref="H106:I106"/>
    <mergeCell ref="J106:L106"/>
    <mergeCell ref="F107:G107"/>
    <mergeCell ref="H107:I107"/>
    <mergeCell ref="J107:L107"/>
    <mergeCell ref="H88:L88"/>
    <mergeCell ref="J1:L3"/>
    <mergeCell ref="F100:G100"/>
    <mergeCell ref="F101:G101"/>
    <mergeCell ref="H99:L99"/>
    <mergeCell ref="H100:L100"/>
    <mergeCell ref="H101:L101"/>
    <mergeCell ref="F103:G104"/>
    <mergeCell ref="I103:L103"/>
    <mergeCell ref="I104:L104"/>
    <mergeCell ref="F97:G97"/>
    <mergeCell ref="H94:I94"/>
    <mergeCell ref="J94:L94"/>
    <mergeCell ref="H95:L95"/>
    <mergeCell ref="H96:L96"/>
    <mergeCell ref="H97:L97"/>
    <mergeCell ref="H98:L98"/>
    <mergeCell ref="F98:G98"/>
    <mergeCell ref="F99:G99"/>
    <mergeCell ref="C1:I3"/>
    <mergeCell ref="C80:D80"/>
    <mergeCell ref="H81:L81"/>
    <mergeCell ref="H79:I79"/>
    <mergeCell ref="J79:L79"/>
    <mergeCell ref="H80:I80"/>
  </mergeCells>
  <dataValidations count="2">
    <dataValidation allowBlank="1" showErrorMessage="1" sqref="C79:C82 F28:F37 D114 F20:G26 I28:L28 I30:L31 B93:D93 I36:L38 H28:H38 F39:F40 H40:H42 J42:J44 I46:L46 G109:G110 B111:B114 C112:C114 G36:G37 G31 G34 I33:L34 C36:C38 G63:G65 J73:L73 G73 F52:F57 E83:E118 B30:B38 C8:F9 H8:L9 D20:D25 C30:D34 G8:G13 E15:E18 C15:C18 I15:J18 B15:B28 C20:C28 H20:L27 C52:C54 D41:D47 D36:D37 B41:B49 B51:B54 D49:D50 C41:C50 G44:G47 H44:H48 B56:B57 F50 G52:G54 H50 D65 B67:B68 J52:L54 H52:I55 I58:L58 B62:B65 C63:C65 F61 F44:F48 F70:F75 I60 H58:H61 K60:L60 J59:J61 I63:L65 F63:F66 H63:H66 H70:H74 I73:I74 I76 B78:B82 F77 H76:H77 J77 J79:J80 F59 B122:L1048576 J92:J94 G95:G97 B119:E121 F42 F92 F105 F107:F111 F103 I103:I104 J105:J107 I100:L101 H103:H111 I109:L110 M40:M1048576 P110:P118 N100:N104 N39:N40 R42:R44 P40:P42 O63:O65 R73:T73 O73 N52:N57 Q94:Q97 O44:O47 Q40:Q41 N50 O52:O54 P50 R52:T54 P52:Q55 Q58:T58 N61 N44:N48 N70:N75 Q60 P58:P61 S60:T60 R59:R61 Q63:T65 N63:N66 P63:P66 O90:O95 N90:N96 P70:P74 Q73:Q74 Q76 N77 P76:P77 R77 R79:R80 O80:O82 N59 P79:P83 N88 P88 P94:P104 N106:T108 R98:R100 N80:N83 O101:O103 P44:P48 Q102:T103 N42 N98 N112 N114:N118 N110 Q110:Q111 R112:R114 O115:O117 R90:T95 P90:Q93 N119:T1048576 A4:A1048576 M4:M38 I40:I41 N1:T38 U1:XFD1048576 C6:L6 B4:B11 B1:C1 K4:L4 C4:I4 B89:C92 E20:E81 B84:C87 H79:H82 F80:F82 G80:G81 F84:F88 G88 H84:H88 I88:L88 F90 I90:I91 F112:L114 F94:F101 G100:G101 H90:H101 J1 J4" xr:uid="{00000000-0002-0000-0100-000000000000}"/>
    <dataValidation allowBlank="1" showInputMessage="1" showErrorMessage="1" prompt="Clientes o posibles usuarios de la información que se creara a partir de la especificación técnica del producto." sqref="C35:D35" xr:uid="{00000000-0002-0000-0100-000001000000}"/>
  </dataValidations>
  <printOptions horizontalCentered="1" verticalCentered="1"/>
  <pageMargins left="0.23622047244094491" right="0.23622047244094491" top="0.74803149606299213" bottom="0.74803149606299213" header="0.31496062992125984" footer="0.31496062992125984"/>
  <pageSetup scale="33" fitToHeight="0" orientation="portrait" r:id="rId1"/>
  <headerFooter differentFirst="1">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autoPageBreaks="0" fitToPage="1"/>
  </sheetPr>
  <dimension ref="A1:XFC223"/>
  <sheetViews>
    <sheetView showGridLines="0" topLeftCell="A13" zoomScale="70" zoomScaleNormal="70" workbookViewId="0">
      <selection activeCell="E63" sqref="E63"/>
    </sheetView>
  </sheetViews>
  <sheetFormatPr defaultColWidth="0" defaultRowHeight="20.25" customHeight="1"/>
  <cols>
    <col min="1" max="1" width="1.42578125" style="89" customWidth="1"/>
    <col min="2" max="2" width="45.42578125" style="89" customWidth="1"/>
    <col min="3" max="3" width="61.42578125" style="89" customWidth="1"/>
    <col min="4" max="4" width="31.42578125" style="89" customWidth="1"/>
    <col min="5" max="5" width="65.5703125" style="89" customWidth="1"/>
    <col min="6" max="6" width="26.28515625" style="89" customWidth="1"/>
    <col min="7" max="7" width="34.5703125" style="89" customWidth="1"/>
    <col min="8" max="8" width="52.85546875" style="89" customWidth="1"/>
    <col min="9" max="9" width="49.7109375" style="89" customWidth="1"/>
    <col min="10" max="10" width="3.5703125" style="89" customWidth="1"/>
    <col min="11" max="16383" width="11" style="89" hidden="1"/>
    <col min="16384" max="16384" width="3" style="89" hidden="1"/>
  </cols>
  <sheetData>
    <row r="1" spans="1:10" s="111" customFormat="1" ht="29.25" customHeight="1">
      <c r="A1" s="88"/>
      <c r="B1" s="286"/>
      <c r="C1" s="287" t="s">
        <v>0</v>
      </c>
      <c r="D1" s="288"/>
      <c r="E1" s="288"/>
      <c r="F1" s="288"/>
      <c r="G1" s="289"/>
      <c r="H1" s="216" t="s">
        <v>162</v>
      </c>
      <c r="I1" s="218"/>
      <c r="J1" s="42"/>
    </row>
    <row r="2" spans="1:10" s="111" customFormat="1" ht="29.25" customHeight="1">
      <c r="A2" s="88"/>
      <c r="B2" s="286"/>
      <c r="C2" s="290"/>
      <c r="D2" s="291"/>
      <c r="E2" s="291"/>
      <c r="F2" s="291"/>
      <c r="G2" s="292"/>
      <c r="H2" s="219"/>
      <c r="I2" s="221"/>
      <c r="J2" s="42"/>
    </row>
    <row r="3" spans="1:10" s="111" customFormat="1" ht="29.25" customHeight="1">
      <c r="A3" s="88"/>
      <c r="B3" s="286"/>
      <c r="C3" s="293"/>
      <c r="D3" s="294"/>
      <c r="E3" s="294"/>
      <c r="F3" s="294"/>
      <c r="G3" s="295"/>
      <c r="H3" s="222"/>
      <c r="I3" s="224"/>
      <c r="J3" s="42"/>
    </row>
    <row r="4" spans="1:10" s="88" customFormat="1" ht="2.25" customHeight="1"/>
    <row r="5" spans="1:10" s="88" customFormat="1" ht="30" customHeight="1">
      <c r="B5" s="296" t="s">
        <v>217</v>
      </c>
      <c r="C5" s="296"/>
      <c r="D5" s="296"/>
      <c r="E5" s="296"/>
      <c r="F5" s="296"/>
      <c r="G5" s="296"/>
      <c r="H5" s="296"/>
      <c r="I5" s="296"/>
    </row>
    <row r="6" spans="1:10" s="88" customFormat="1" ht="2.25" customHeight="1"/>
    <row r="7" spans="1:10" ht="26.45" customHeight="1">
      <c r="B7" s="258" t="s">
        <v>7</v>
      </c>
      <c r="C7" s="258"/>
      <c r="D7" s="258"/>
      <c r="E7" s="258"/>
      <c r="F7" s="258"/>
      <c r="G7" s="258"/>
      <c r="H7" s="258"/>
      <c r="I7" s="258"/>
    </row>
    <row r="8" spans="1:10" ht="40.15" customHeight="1">
      <c r="B8" s="112" t="s">
        <v>8</v>
      </c>
      <c r="C8" s="282" t="str">
        <f>'PANEL DE CONTROL'!D196</f>
        <v>Especificación Técnica del Mapa de arboles emblematicos</v>
      </c>
      <c r="D8" s="282"/>
      <c r="E8" s="283" t="s">
        <v>131</v>
      </c>
      <c r="F8" s="283"/>
      <c r="G8" s="284">
        <f>'PANEL DE CONTROL'!D200</f>
        <v>0</v>
      </c>
      <c r="H8" s="284"/>
      <c r="I8" s="284"/>
    </row>
    <row r="9" spans="1:10" ht="40.15" customHeight="1">
      <c r="B9" s="113" t="s">
        <v>128</v>
      </c>
      <c r="C9" s="282" t="str">
        <f>'PANEL DE CONTROL'!D197</f>
        <v>Arboles emblematicos</v>
      </c>
      <c r="D9" s="282"/>
      <c r="E9" s="283" t="s">
        <v>218</v>
      </c>
      <c r="F9" s="283"/>
      <c r="G9" s="284" t="s">
        <v>219</v>
      </c>
      <c r="H9" s="284"/>
      <c r="I9" s="284"/>
    </row>
    <row r="10" spans="1:10" s="114" customFormat="1" ht="40.15" customHeight="1">
      <c r="B10" s="113" t="s">
        <v>129</v>
      </c>
      <c r="C10" s="282" t="str">
        <f>'PANEL DE CONTROL'!D198</f>
        <v>N/A</v>
      </c>
      <c r="D10" s="282"/>
      <c r="E10" s="283" t="s">
        <v>220</v>
      </c>
      <c r="F10" s="283"/>
      <c r="G10" s="284">
        <f>'PANEL DE CONTROL'!D201</f>
        <v>0</v>
      </c>
      <c r="H10" s="284"/>
      <c r="I10" s="284"/>
    </row>
    <row r="11" spans="1:10" s="114" customFormat="1" ht="40.15" customHeight="1">
      <c r="B11" s="113" t="s">
        <v>130</v>
      </c>
      <c r="C11" s="282">
        <f>'PANEL DE CONTROL'!D199</f>
        <v>0</v>
      </c>
      <c r="D11" s="282"/>
      <c r="E11" s="283" t="s">
        <v>221</v>
      </c>
      <c r="F11" s="283"/>
      <c r="G11" s="284">
        <f>'PANEL DE CONTROL'!D202</f>
        <v>0</v>
      </c>
      <c r="H11" s="284"/>
      <c r="I11" s="284"/>
    </row>
    <row r="12" spans="1:10" s="114" customFormat="1" ht="21" customHeight="1">
      <c r="E12" s="115"/>
    </row>
    <row r="13" spans="1:10" s="114" customFormat="1" ht="31.9" customHeight="1">
      <c r="B13" s="285" t="s">
        <v>222</v>
      </c>
      <c r="C13" s="285"/>
      <c r="D13" s="285"/>
      <c r="E13" s="285"/>
      <c r="F13" s="285"/>
      <c r="G13" s="285"/>
      <c r="H13" s="285"/>
      <c r="I13" s="285"/>
      <c r="J13" s="116"/>
    </row>
    <row r="14" spans="1:10" s="114" customFormat="1" ht="49.9" customHeight="1">
      <c r="B14" s="117" t="s">
        <v>135</v>
      </c>
      <c r="C14" s="117" t="s">
        <v>223</v>
      </c>
      <c r="D14" s="117" t="s">
        <v>224</v>
      </c>
      <c r="E14" s="117" t="s">
        <v>225</v>
      </c>
      <c r="F14" s="117" t="s">
        <v>226</v>
      </c>
      <c r="G14" s="117" t="s">
        <v>142</v>
      </c>
      <c r="H14" s="117" t="s">
        <v>143</v>
      </c>
      <c r="I14" s="117" t="s">
        <v>144</v>
      </c>
    </row>
    <row r="15" spans="1:10" s="114" customFormat="1" ht="30" customHeight="1">
      <c r="B15" s="277" t="str">
        <f>'PANEL DE CONTROL'!D203</f>
        <v xml:space="preserve">Exactitud temática - Exactitud de clasificación </v>
      </c>
      <c r="C15" s="278" t="str">
        <f>'PANEL DE CONTROL'!D204</f>
        <v>Verificación de las unidades que representan las zonas de aptitud en el mapa, respecto a la información suministrada por el responsable del producto.</v>
      </c>
      <c r="D15" s="118" t="s">
        <v>227</v>
      </c>
      <c r="E15" s="118" t="str">
        <f>CONCATENATE('PANEL DE CONTROL'!E205:F205, " - ", 'PANEL DE CONTROL'!E206:F206)</f>
        <v xml:space="preserve"> - </v>
      </c>
      <c r="F15" s="119">
        <f>'PANEL DE CONTROL'!E207</f>
        <v>0</v>
      </c>
      <c r="G15" s="120">
        <f>'PANEL DE CONTROL'!E208</f>
        <v>0</v>
      </c>
      <c r="H15" s="121">
        <f>'PANEL DE CONTROL'!E209</f>
        <v>0</v>
      </c>
      <c r="I15" s="121">
        <f>'PANEL DE CONTROL'!E210</f>
        <v>0</v>
      </c>
    </row>
    <row r="16" spans="1:10" s="114" customFormat="1" ht="30" customHeight="1">
      <c r="B16" s="277"/>
      <c r="C16" s="278"/>
      <c r="D16" s="122" t="s">
        <v>228</v>
      </c>
      <c r="E16" s="118" t="str">
        <f>CONCATENATE('PANEL DE CONTROL'!E211:F211," - ",'PANEL DE CONTROL'!E212:F212)</f>
        <v xml:space="preserve"> - </v>
      </c>
      <c r="F16" s="119">
        <f>'PANEL DE CONTROL'!E213</f>
        <v>0</v>
      </c>
      <c r="G16" s="120">
        <f>'PANEL DE CONTROL'!E214</f>
        <v>0</v>
      </c>
      <c r="H16" s="121">
        <f>'PANEL DE CONTROL'!E215</f>
        <v>0</v>
      </c>
      <c r="I16" s="121">
        <f>'PANEL DE CONTROL'!E216</f>
        <v>0</v>
      </c>
    </row>
    <row r="17" spans="2:9" s="114" customFormat="1" ht="30" customHeight="1">
      <c r="B17" s="277"/>
      <c r="C17" s="278"/>
      <c r="D17" s="122" t="s">
        <v>229</v>
      </c>
      <c r="E17" s="118" t="str">
        <f>CONCATENATE('PANEL DE CONTROL'!E217:F217," - ",'PANEL DE CONTROL'!E218:F218)</f>
        <v xml:space="preserve"> - </v>
      </c>
      <c r="F17" s="119">
        <f>'PANEL DE CONTROL'!E219</f>
        <v>0</v>
      </c>
      <c r="G17" s="120">
        <f>'PANEL DE CONTROL'!E220</f>
        <v>0</v>
      </c>
      <c r="H17" s="121">
        <f>'PANEL DE CONTROL'!E221</f>
        <v>0</v>
      </c>
      <c r="I17" s="121">
        <f>'PANEL DE CONTROL'!E222</f>
        <v>0</v>
      </c>
    </row>
    <row r="18" spans="2:9" s="114" customFormat="1" ht="14.25">
      <c r="B18" s="123"/>
      <c r="C18" s="124"/>
      <c r="D18" s="123"/>
      <c r="E18" s="125"/>
      <c r="F18" s="126"/>
      <c r="G18" s="42"/>
      <c r="H18" s="127"/>
      <c r="I18" s="127"/>
    </row>
    <row r="19" spans="2:9" s="114" customFormat="1" ht="30" customHeight="1">
      <c r="B19" s="277" t="str">
        <f>'PANEL DE CONTROL'!D223</f>
        <v xml:space="preserve">Exactitud temática - Exactitud de clasificación </v>
      </c>
      <c r="C19" s="278" t="str">
        <f>'PANEL DE CONTROL'!D224</f>
        <v>Ninguna de las áreas declaradas como exclusión dentro de la Frontera Agrícola, debe estar clasificada dentro de la Aptitud.</v>
      </c>
      <c r="D19" s="118" t="s">
        <v>227</v>
      </c>
      <c r="E19" s="118" t="str">
        <f>CONCATENATE('PANEL DE CONTROL'!E225:F225," - ",'PANEL DE CONTROL'!E226:F226)</f>
        <v xml:space="preserve"> - </v>
      </c>
      <c r="F19" s="119">
        <f>'PANEL DE CONTROL'!E227</f>
        <v>0</v>
      </c>
      <c r="G19" s="120">
        <f>'PANEL DE CONTROL'!E228</f>
        <v>0</v>
      </c>
      <c r="H19" s="121">
        <f>'PANEL DE CONTROL'!E229</f>
        <v>0</v>
      </c>
      <c r="I19" s="121">
        <f>'PANEL DE CONTROL'!E230</f>
        <v>0</v>
      </c>
    </row>
    <row r="20" spans="2:9" s="114" customFormat="1" ht="30" customHeight="1">
      <c r="B20" s="277"/>
      <c r="C20" s="278"/>
      <c r="D20" s="122" t="s">
        <v>228</v>
      </c>
      <c r="E20" s="118" t="str">
        <f>CONCATENATE('PANEL DE CONTROL'!E231:F231," - ",'PANEL DE CONTROL'!E232:F232)</f>
        <v xml:space="preserve"> - </v>
      </c>
      <c r="F20" s="119">
        <f>'PANEL DE CONTROL'!E233</f>
        <v>0</v>
      </c>
      <c r="G20" s="120">
        <f>'PANEL DE CONTROL'!E234</f>
        <v>0</v>
      </c>
      <c r="H20" s="121">
        <f>'PANEL DE CONTROL'!E235</f>
        <v>0</v>
      </c>
      <c r="I20" s="121">
        <f>'PANEL DE CONTROL'!E236</f>
        <v>0</v>
      </c>
    </row>
    <row r="21" spans="2:9" s="114" customFormat="1" ht="30" customHeight="1">
      <c r="B21" s="277"/>
      <c r="C21" s="278"/>
      <c r="D21" s="122" t="s">
        <v>229</v>
      </c>
      <c r="E21" s="118" t="str">
        <f>CONCATENATE('PANEL DE CONTROL'!E237:F237," - ",'PANEL DE CONTROL'!E238:F238)</f>
        <v xml:space="preserve"> - </v>
      </c>
      <c r="F21" s="119">
        <f>'PANEL DE CONTROL'!E239</f>
        <v>0</v>
      </c>
      <c r="G21" s="120">
        <f>'PANEL DE CONTROL'!E240</f>
        <v>0</v>
      </c>
      <c r="H21" s="121">
        <f>'PANEL DE CONTROL'!E241</f>
        <v>0</v>
      </c>
      <c r="I21" s="121">
        <f>'PANEL DE CONTROL'!E242</f>
        <v>0</v>
      </c>
    </row>
    <row r="22" spans="2:9" s="114" customFormat="1" ht="14.25">
      <c r="B22" s="123"/>
      <c r="C22" s="124"/>
      <c r="D22" s="123"/>
      <c r="E22" s="125"/>
      <c r="F22" s="126"/>
      <c r="G22" s="128"/>
      <c r="H22" s="42"/>
      <c r="I22" s="42"/>
    </row>
    <row r="23" spans="2:9" s="114" customFormat="1" ht="30" customHeight="1">
      <c r="B23" s="277" t="str">
        <f>'PANEL DE CONTROL'!D243</f>
        <v>Consistencia lógica - Consistencia topológica</v>
      </c>
      <c r="C23" s="278" t="str">
        <f>'PANEL DE CONTROL'!D244</f>
        <v>La capa no puede contener polígonos superpuestos ni geometría coincidentes</v>
      </c>
      <c r="D23" s="118" t="s">
        <v>227</v>
      </c>
      <c r="E23" s="118" t="str">
        <f>CONCATENATE('PANEL DE CONTROL'!E245:F245," - ",'PANEL DE CONTROL'!E246:F246)</f>
        <v xml:space="preserve"> - </v>
      </c>
      <c r="F23" s="119">
        <f>'PANEL DE CONTROL'!E247:F247</f>
        <v>0</v>
      </c>
      <c r="G23" s="120">
        <f>'PANEL DE CONTROL'!E248</f>
        <v>0</v>
      </c>
      <c r="H23" s="121">
        <f>'PANEL DE CONTROL'!E249</f>
        <v>0</v>
      </c>
      <c r="I23" s="121">
        <f>'PANEL DE CONTROL'!E250</f>
        <v>0</v>
      </c>
    </row>
    <row r="24" spans="2:9" s="114" customFormat="1" ht="30" customHeight="1">
      <c r="B24" s="277"/>
      <c r="C24" s="278"/>
      <c r="D24" s="122" t="s">
        <v>228</v>
      </c>
      <c r="E24" s="118" t="str">
        <f>CONCATENATE('PANEL DE CONTROL'!E251:F251," - ",'PANEL DE CONTROL'!E252:F252)</f>
        <v xml:space="preserve"> - </v>
      </c>
      <c r="F24" s="119">
        <f>'PANEL DE CONTROL'!E253:F253</f>
        <v>0</v>
      </c>
      <c r="G24" s="120">
        <f>'PANEL DE CONTROL'!E254</f>
        <v>0</v>
      </c>
      <c r="H24" s="121">
        <f>'PANEL DE CONTROL'!E255</f>
        <v>0</v>
      </c>
      <c r="I24" s="121">
        <f>'PANEL DE CONTROL'!E256</f>
        <v>0</v>
      </c>
    </row>
    <row r="25" spans="2:9" s="114" customFormat="1" ht="30" customHeight="1">
      <c r="B25" s="277"/>
      <c r="C25" s="278"/>
      <c r="D25" s="122" t="s">
        <v>229</v>
      </c>
      <c r="E25" s="118" t="str">
        <f>CONCATENATE('PANEL DE CONTROL'!E257:F257," - ",'PANEL DE CONTROL'!E258:F258)</f>
        <v xml:space="preserve"> - </v>
      </c>
      <c r="F25" s="119">
        <f>'PANEL DE CONTROL'!E259:F259</f>
        <v>0</v>
      </c>
      <c r="G25" s="120">
        <f>'PANEL DE CONTROL'!E260</f>
        <v>0</v>
      </c>
      <c r="H25" s="121">
        <f>'PANEL DE CONTROL'!E261</f>
        <v>0</v>
      </c>
      <c r="I25" s="121">
        <f>'PANEL DE CONTROL'!E262</f>
        <v>0</v>
      </c>
    </row>
    <row r="26" spans="2:9" s="114" customFormat="1" ht="14.25">
      <c r="B26" s="123"/>
      <c r="C26" s="124"/>
      <c r="D26" s="123"/>
      <c r="E26" s="125"/>
      <c r="F26" s="126"/>
      <c r="G26" s="128"/>
      <c r="H26" s="42"/>
      <c r="I26" s="42"/>
    </row>
    <row r="27" spans="2:9" s="114" customFormat="1" ht="30" customHeight="1">
      <c r="B27" s="277" t="str">
        <f>'PANEL DE CONTROL'!D263</f>
        <v>Consistencia lógica - Consistencia conceptual</v>
      </c>
      <c r="C27" s="278" t="str">
        <f>'PANEL DE CONTROL'!D264</f>
        <v>Verificar que el área de cubrimiento del producto sea la misma o esté contenida dentro de las áreas reportadas en la cartográfia oficial, restando las siguientes áreas que no son objeto de clasificación: zonas urbanas, páramos, superficies de agua).</v>
      </c>
      <c r="D27" s="129" t="s">
        <v>227</v>
      </c>
      <c r="E27" s="118" t="str">
        <f>CONCATENATE('PANEL DE CONTROL'!E265:F265," - ",'PANEL DE CONTROL'!E266:F266)</f>
        <v xml:space="preserve"> - </v>
      </c>
      <c r="F27" s="119">
        <f>'PANEL DE CONTROL'!E267</f>
        <v>0</v>
      </c>
      <c r="G27" s="120">
        <f>'PANEL DE CONTROL'!E268</f>
        <v>0</v>
      </c>
      <c r="H27" s="121">
        <f>'PANEL DE CONTROL'!E269</f>
        <v>0</v>
      </c>
      <c r="I27" s="121">
        <f>'PANEL DE CONTROL'!E270</f>
        <v>0</v>
      </c>
    </row>
    <row r="28" spans="2:9" s="114" customFormat="1" ht="30" customHeight="1">
      <c r="B28" s="277"/>
      <c r="C28" s="278"/>
      <c r="D28" s="122" t="s">
        <v>228</v>
      </c>
      <c r="E28" s="118" t="str">
        <f>CONCATENATE('PANEL DE CONTROL'!E271:F271," - ",'PANEL DE CONTROL'!E272:F272)</f>
        <v xml:space="preserve"> - </v>
      </c>
      <c r="F28" s="119">
        <f>'PANEL DE CONTROL'!E273</f>
        <v>0</v>
      </c>
      <c r="G28" s="120">
        <f>'PANEL DE CONTROL'!E274</f>
        <v>0</v>
      </c>
      <c r="H28" s="121">
        <f>'PANEL DE CONTROL'!E275</f>
        <v>0</v>
      </c>
      <c r="I28" s="121">
        <f>'PANEL DE CONTROL'!E276</f>
        <v>0</v>
      </c>
    </row>
    <row r="29" spans="2:9" s="114" customFormat="1" ht="30" customHeight="1">
      <c r="B29" s="277"/>
      <c r="C29" s="278"/>
      <c r="D29" s="122" t="s">
        <v>229</v>
      </c>
      <c r="E29" s="118" t="str">
        <f>CONCATENATE('PANEL DE CONTROL'!E277:F277," - ",'PANEL DE CONTROL'!E278:F278)</f>
        <v xml:space="preserve"> - </v>
      </c>
      <c r="F29" s="119">
        <f>'PANEL DE CONTROL'!E279</f>
        <v>0</v>
      </c>
      <c r="G29" s="120">
        <f>'PANEL DE CONTROL'!E280</f>
        <v>0</v>
      </c>
      <c r="H29" s="121">
        <f>'PANEL DE CONTROL'!E281</f>
        <v>0</v>
      </c>
      <c r="I29" s="121">
        <f>'PANEL DE CONTROL'!E282</f>
        <v>0</v>
      </c>
    </row>
    <row r="30" spans="2:9" s="114" customFormat="1" ht="14.25">
      <c r="B30" s="123"/>
      <c r="C30" s="124"/>
      <c r="D30" s="123"/>
      <c r="E30" s="125"/>
      <c r="F30" s="126"/>
      <c r="G30" s="128"/>
      <c r="H30" s="42"/>
      <c r="I30" s="42"/>
    </row>
    <row r="31" spans="2:9" s="114" customFormat="1" ht="30" customHeight="1">
      <c r="B31" s="277" t="str">
        <f>'PANEL DE CONTROL'!D283</f>
        <v>Consistencia lógica - Consistencia de dominio</v>
      </c>
      <c r="C31" s="278" t="str">
        <f>'PANEL DE CONTROL'!D284</f>
        <v>El atributo “Aptitud” documentado acorde a los dominios definidos en la metodología de zonificación para cadenas productivas. (Aptitud Alta (3), Aptitud Media (2), Aptitud baja (1), No apta (0),  Exclusión legal (8))</v>
      </c>
      <c r="D31" s="118" t="s">
        <v>227</v>
      </c>
      <c r="E31" s="118" t="str">
        <f>CONCATENATE('PANEL DE CONTROL'!E285:F285," - ",'PANEL DE CONTROL'!E286:F286)</f>
        <v xml:space="preserve">N/A - </v>
      </c>
      <c r="F31" s="119" t="str">
        <f>'PANEL DE CONTROL'!E287</f>
        <v>N/A</v>
      </c>
      <c r="G31" s="120">
        <f>'PANEL DE CONTROL'!E288</f>
        <v>0</v>
      </c>
      <c r="H31" s="122" t="str">
        <f>'PANEL DE CONTROL'!E289</f>
        <v>N/A</v>
      </c>
      <c r="I31" s="122" t="str">
        <f>'PANEL DE CONTROL'!E290</f>
        <v>N/A</v>
      </c>
    </row>
    <row r="32" spans="2:9" s="114" customFormat="1" ht="30" customHeight="1">
      <c r="B32" s="277"/>
      <c r="C32" s="278"/>
      <c r="D32" s="122" t="s">
        <v>228</v>
      </c>
      <c r="E32" s="118" t="str">
        <f>CONCATENATE('PANEL DE CONTROL'!E291:F291," - ",'PANEL DE CONTROL'!E292:F292)</f>
        <v xml:space="preserve">N/A - </v>
      </c>
      <c r="F32" s="119" t="str">
        <f>'PANEL DE CONTROL'!E293</f>
        <v>N/A</v>
      </c>
      <c r="G32" s="120">
        <f>'PANEL DE CONTROL'!E294</f>
        <v>0</v>
      </c>
      <c r="H32" s="122" t="str">
        <f>'PANEL DE CONTROL'!E295</f>
        <v>N/A</v>
      </c>
      <c r="I32" s="122" t="str">
        <f>'PANEL DE CONTROL'!E296</f>
        <v>N/A</v>
      </c>
    </row>
    <row r="33" spans="2:9" s="114" customFormat="1" ht="30" customHeight="1">
      <c r="B33" s="277"/>
      <c r="C33" s="278"/>
      <c r="D33" s="122" t="s">
        <v>229</v>
      </c>
      <c r="E33" s="118" t="str">
        <f>CONCATENATE('PANEL DE CONTROL'!E297:F297," - ",'PANEL DE CONTROL'!E298:F298)</f>
        <v xml:space="preserve">N/A - </v>
      </c>
      <c r="F33" s="119" t="str">
        <f>'PANEL DE CONTROL'!E299</f>
        <v>N/A</v>
      </c>
      <c r="G33" s="120">
        <f>'PANEL DE CONTROL'!E300</f>
        <v>0</v>
      </c>
      <c r="H33" s="122" t="str">
        <f>'PANEL DE CONTROL'!E301</f>
        <v>N/A</v>
      </c>
      <c r="I33" s="122" t="str">
        <f>'PANEL DE CONTROL'!E302</f>
        <v>N/A</v>
      </c>
    </row>
    <row r="34" spans="2:9" s="114" customFormat="1" ht="14.25">
      <c r="B34" s="123"/>
      <c r="C34" s="124"/>
      <c r="D34" s="123"/>
      <c r="E34" s="125"/>
      <c r="F34" s="126"/>
      <c r="G34" s="128"/>
      <c r="H34" s="42"/>
      <c r="I34" s="42"/>
    </row>
    <row r="35" spans="2:9" s="114" customFormat="1" ht="30" customHeight="1">
      <c r="B35" s="277" t="str">
        <f>'PANEL DE CONTROL'!D303</f>
        <v xml:space="preserve">Exactitud temática - Exactitud de clasificación </v>
      </c>
      <c r="C35" s="278" t="str">
        <f>'PANEL DE CONTROL'!D304</f>
        <v>Validación de la capa para publicación en Datos Abiertos y SIPRA: El número de vertices de cada registro de la capa no puede exceder en mas de 500.000.</v>
      </c>
      <c r="D35" s="118" t="s">
        <v>227</v>
      </c>
      <c r="E35" s="118" t="str">
        <f>CONCATENATE('PANEL DE CONTROL'!E305:F305," - ",'PANEL DE CONTROL'!E306:F306)</f>
        <v xml:space="preserve">N/A - </v>
      </c>
      <c r="F35" s="119" t="str">
        <f>'PANEL DE CONTROL'!E307</f>
        <v>N/A</v>
      </c>
      <c r="G35" s="120">
        <f>'PANEL DE CONTROL'!E308</f>
        <v>0</v>
      </c>
      <c r="H35" s="122" t="str">
        <f>'PANEL DE CONTROL'!E309</f>
        <v>N/A</v>
      </c>
      <c r="I35" s="122" t="str">
        <f>'PANEL DE CONTROL'!E310</f>
        <v>N/A</v>
      </c>
    </row>
    <row r="36" spans="2:9" s="114" customFormat="1" ht="30" customHeight="1">
      <c r="B36" s="277"/>
      <c r="C36" s="278"/>
      <c r="D36" s="122" t="s">
        <v>228</v>
      </c>
      <c r="E36" s="118" t="str">
        <f>CONCATENATE('PANEL DE CONTROL'!E311:F311," - ",'PANEL DE CONTROL'!E312:F312)</f>
        <v xml:space="preserve">N/A - </v>
      </c>
      <c r="F36" s="119" t="str">
        <f>'PANEL DE CONTROL'!E313</f>
        <v>N/A</v>
      </c>
      <c r="G36" s="120">
        <f>'PANEL DE CONTROL'!E314</f>
        <v>0</v>
      </c>
      <c r="H36" s="122" t="str">
        <f>'PANEL DE CONTROL'!E315</f>
        <v>N/A</v>
      </c>
      <c r="I36" s="122" t="str">
        <f>'PANEL DE CONTROL'!E316</f>
        <v>N/A</v>
      </c>
    </row>
    <row r="37" spans="2:9" s="114" customFormat="1" ht="30" customHeight="1">
      <c r="B37" s="277"/>
      <c r="C37" s="278"/>
      <c r="D37" s="122" t="s">
        <v>229</v>
      </c>
      <c r="E37" s="118" t="str">
        <f>CONCATENATE('PANEL DE CONTROL'!E317:F317," - ",'PANEL DE CONTROL'!E318:F318)</f>
        <v xml:space="preserve">N/A - </v>
      </c>
      <c r="F37" s="119" t="str">
        <f>'PANEL DE CONTROL'!E319</f>
        <v>N/A</v>
      </c>
      <c r="G37" s="120">
        <f>'PANEL DE CONTROL'!E320</f>
        <v>0</v>
      </c>
      <c r="H37" s="122" t="str">
        <f>'PANEL DE CONTROL'!E321</f>
        <v>N/A</v>
      </c>
      <c r="I37" s="122" t="str">
        <f>'PANEL DE CONTROL'!E322</f>
        <v>N/A</v>
      </c>
    </row>
    <row r="38" spans="2:9" s="114" customFormat="1" ht="14.25">
      <c r="B38" s="123"/>
      <c r="C38" s="124"/>
      <c r="D38" s="123"/>
      <c r="E38" s="125"/>
      <c r="F38" s="126"/>
      <c r="G38" s="128"/>
      <c r="H38" s="42"/>
      <c r="I38" s="42"/>
    </row>
    <row r="39" spans="2:9" s="114" customFormat="1" ht="81" customHeight="1">
      <c r="B39" s="277" t="str">
        <f>'PANEL DE CONTROL'!D323</f>
        <v>Consistencia lógica - Consistencia de formato</v>
      </c>
      <c r="C39" s="278" t="str">
        <f>'PANEL DE CONTROL'!D324</f>
        <v>Los nombres de los campos deben cumplir con las siguientes reglas (Acorde al documento del diseño de la base de datos): 
- Nombres en minúsculas
- No usar tildes ni caracteres especiales
- Si el nombre lo componen más de una palabra, separar la palabra con el uso del guion bajo, Ejemplo: uso_suelo.
- Longitud de los nombres no mayor a 30 caracteres.
- Los nombres deben ser claros.
- Acorde a las condiciones de identidad institucional, la información de tipo texto debe contener la primera letra en mayúscula y las demás en minúscula.
- El nombre de los campos comunes debe corresponder al estandarizado, así: municipio (tipo texto), departamen  (tipo texto), cod_depart  (tipo texto, dos caracteres), cod_dane_mpio  (tipo texto, 5 caracteres), area_ha  (double), aptitud (tipo texto), gridcode (long integer)</v>
      </c>
      <c r="D39" s="118" t="s">
        <v>227</v>
      </c>
      <c r="E39" s="118" t="str">
        <f>CONCATENATE('PANEL DE CONTROL'!E325:F325," - ",'PANEL DE CONTROL'!E326:F326)</f>
        <v xml:space="preserve">N/A - </v>
      </c>
      <c r="F39" s="119" t="str">
        <f>'PANEL DE CONTROL'!E327</f>
        <v>N/A</v>
      </c>
      <c r="G39" s="120">
        <f>'PANEL DE CONTROL'!E328</f>
        <v>0</v>
      </c>
      <c r="H39" s="122" t="str">
        <f>'PANEL DE CONTROL'!E329</f>
        <v>N/A</v>
      </c>
      <c r="I39" s="122" t="str">
        <f>'PANEL DE CONTROL'!E330</f>
        <v>N/A</v>
      </c>
    </row>
    <row r="40" spans="2:9" s="114" customFormat="1" ht="81" customHeight="1">
      <c r="B40" s="277"/>
      <c r="C40" s="278"/>
      <c r="D40" s="122" t="s">
        <v>228</v>
      </c>
      <c r="E40" s="118" t="str">
        <f>CONCATENATE('PANEL DE CONTROL'!E331:F331," - ",'PANEL DE CONTROL'!E332:F332)</f>
        <v xml:space="preserve">N/A - </v>
      </c>
      <c r="F40" s="119" t="str">
        <f>'PANEL DE CONTROL'!E333</f>
        <v>N/A</v>
      </c>
      <c r="G40" s="120">
        <f>'PANEL DE CONTROL'!E334</f>
        <v>0</v>
      </c>
      <c r="H40" s="122" t="str">
        <f>'PANEL DE CONTROL'!E335</f>
        <v>N/A</v>
      </c>
      <c r="I40" s="122" t="str">
        <f>'PANEL DE CONTROL'!E336</f>
        <v>N/A</v>
      </c>
    </row>
    <row r="41" spans="2:9" s="114" customFormat="1" ht="81" customHeight="1">
      <c r="B41" s="277"/>
      <c r="C41" s="278"/>
      <c r="D41" s="122" t="s">
        <v>229</v>
      </c>
      <c r="E41" s="118" t="str">
        <f>CONCATENATE('PANEL DE CONTROL'!E337:F337," - ",'PANEL DE CONTROL'!E338:F338)</f>
        <v xml:space="preserve">N/A - </v>
      </c>
      <c r="F41" s="119" t="str">
        <f>'PANEL DE CONTROL'!E339</f>
        <v>N/A</v>
      </c>
      <c r="G41" s="120">
        <f>'PANEL DE CONTROL'!E340</f>
        <v>0</v>
      </c>
      <c r="H41" s="122" t="str">
        <f>'PANEL DE CONTROL'!E341</f>
        <v>N/A</v>
      </c>
      <c r="I41" s="122" t="str">
        <f>'PANEL DE CONTROL'!E342</f>
        <v>N/A</v>
      </c>
    </row>
    <row r="42" spans="2:9" s="114" customFormat="1" ht="14.25">
      <c r="B42" s="123"/>
      <c r="C42" s="124"/>
      <c r="D42" s="123"/>
      <c r="E42" s="125"/>
      <c r="F42" s="126"/>
      <c r="G42" s="128"/>
      <c r="H42" s="42"/>
      <c r="I42" s="42"/>
    </row>
    <row r="43" spans="2:9" s="114" customFormat="1" ht="30" customHeight="1">
      <c r="B43" s="277">
        <f>'PANEL DE CONTROL'!D343</f>
        <v>0</v>
      </c>
      <c r="C43" s="278" t="str">
        <f>'PANEL DE CONTROL'!D344</f>
        <v>N/A</v>
      </c>
      <c r="D43" s="118" t="s">
        <v>227</v>
      </c>
      <c r="E43" s="118" t="str">
        <f>CONCATENATE('PANEL DE CONTROL'!E345:F345," - ",'PANEL DE CONTROL'!E346:F346)</f>
        <v xml:space="preserve">N/A - </v>
      </c>
      <c r="F43" s="119" t="str">
        <f>'PANEL DE CONTROL'!E347</f>
        <v>N/A</v>
      </c>
      <c r="G43" s="120">
        <f>'PANEL DE CONTROL'!E348</f>
        <v>0</v>
      </c>
      <c r="H43" s="122" t="str">
        <f>'PANEL DE CONTROL'!E349</f>
        <v>N/A</v>
      </c>
      <c r="I43" s="122" t="str">
        <f>'PANEL DE CONTROL'!E350</f>
        <v>N/A</v>
      </c>
    </row>
    <row r="44" spans="2:9" s="114" customFormat="1" ht="30" customHeight="1">
      <c r="B44" s="277"/>
      <c r="C44" s="278"/>
      <c r="D44" s="122" t="s">
        <v>228</v>
      </c>
      <c r="E44" s="118" t="str">
        <f>CONCATENATE('PANEL DE CONTROL'!E351:F351," - ",'PANEL DE CONTROL'!E352:F352)</f>
        <v xml:space="preserve">N/A - </v>
      </c>
      <c r="F44" s="119" t="str">
        <f>'PANEL DE CONTROL'!E353</f>
        <v>N/A</v>
      </c>
      <c r="G44" s="120">
        <f>'PANEL DE CONTROL'!E354</f>
        <v>0</v>
      </c>
      <c r="H44" s="122" t="str">
        <f>'PANEL DE CONTROL'!E355</f>
        <v>N/A</v>
      </c>
      <c r="I44" s="122" t="str">
        <f>'PANEL DE CONTROL'!E356</f>
        <v>N/A</v>
      </c>
    </row>
    <row r="45" spans="2:9" s="114" customFormat="1" ht="30" customHeight="1">
      <c r="B45" s="277"/>
      <c r="C45" s="278"/>
      <c r="D45" s="122" t="s">
        <v>229</v>
      </c>
      <c r="E45" s="118" t="str">
        <f>CONCATENATE('PANEL DE CONTROL'!E357:F357," - ",'PANEL DE CONTROL'!E358:F358)</f>
        <v xml:space="preserve">N/A - </v>
      </c>
      <c r="F45" s="119" t="str">
        <f>'PANEL DE CONTROL'!E359</f>
        <v>N/A</v>
      </c>
      <c r="G45" s="120">
        <f>'PANEL DE CONTROL'!E360</f>
        <v>0</v>
      </c>
      <c r="H45" s="122" t="str">
        <f>'PANEL DE CONTROL'!E361</f>
        <v>N/A</v>
      </c>
      <c r="I45" s="122" t="str">
        <f>'PANEL DE CONTROL'!E362</f>
        <v>N/A</v>
      </c>
    </row>
    <row r="46" spans="2:9" s="114" customFormat="1" ht="14.25">
      <c r="B46" s="123"/>
      <c r="C46" s="124"/>
      <c r="D46" s="123"/>
      <c r="E46" s="125"/>
      <c r="F46" s="126"/>
      <c r="G46" s="128"/>
      <c r="H46" s="42"/>
      <c r="I46" s="42"/>
    </row>
    <row r="47" spans="2:9" s="114" customFormat="1" ht="30" customHeight="1">
      <c r="B47" s="277">
        <f>'PANEL DE CONTROL'!D363</f>
        <v>0</v>
      </c>
      <c r="C47" s="278" t="str">
        <f>'PANEL DE CONTROL'!D364</f>
        <v>N/A</v>
      </c>
      <c r="D47" s="118" t="s">
        <v>227</v>
      </c>
      <c r="E47" s="118" t="str">
        <f>CONCATENATE('PANEL DE CONTROL'!E365:F365," - ",'PANEL DE CONTROL'!E366:F366)</f>
        <v xml:space="preserve">N/A - </v>
      </c>
      <c r="F47" s="119" t="str">
        <f>'PANEL DE CONTROL'!E367</f>
        <v>N/A</v>
      </c>
      <c r="G47" s="120">
        <f>'PANEL DE CONTROL'!E368</f>
        <v>0</v>
      </c>
      <c r="H47" s="122" t="str">
        <f>'PANEL DE CONTROL'!E369</f>
        <v>N/A</v>
      </c>
      <c r="I47" s="122" t="str">
        <f>'PANEL DE CONTROL'!E370</f>
        <v>N/A</v>
      </c>
    </row>
    <row r="48" spans="2:9" s="114" customFormat="1" ht="30" customHeight="1">
      <c r="B48" s="277"/>
      <c r="C48" s="278"/>
      <c r="D48" s="122" t="s">
        <v>228</v>
      </c>
      <c r="E48" s="118" t="str">
        <f>CONCATENATE('PANEL DE CONTROL'!E371:F371," - ",'PANEL DE CONTROL'!E372:F372)</f>
        <v xml:space="preserve">N/A - </v>
      </c>
      <c r="F48" s="119" t="str">
        <f>'PANEL DE CONTROL'!E373</f>
        <v>N/A</v>
      </c>
      <c r="G48" s="120">
        <f>'PANEL DE CONTROL'!E374</f>
        <v>0</v>
      </c>
      <c r="H48" s="122" t="str">
        <f>'PANEL DE CONTROL'!E375</f>
        <v>N/A</v>
      </c>
      <c r="I48" s="122" t="str">
        <f>'PANEL DE CONTROL'!E376</f>
        <v>N/A</v>
      </c>
    </row>
    <row r="49" spans="2:9" s="114" customFormat="1" ht="30" customHeight="1">
      <c r="B49" s="277"/>
      <c r="C49" s="278"/>
      <c r="D49" s="122" t="s">
        <v>229</v>
      </c>
      <c r="E49" s="118" t="str">
        <f>CONCATENATE('PANEL DE CONTROL'!E377:F377," - ",'PANEL DE CONTROL'!E378:F378)</f>
        <v xml:space="preserve">N/A - </v>
      </c>
      <c r="F49" s="119" t="str">
        <f>'PANEL DE CONTROL'!E379</f>
        <v>N/A</v>
      </c>
      <c r="G49" s="120">
        <f>'PANEL DE CONTROL'!E380</f>
        <v>0</v>
      </c>
      <c r="H49" s="122" t="str">
        <f>'PANEL DE CONTROL'!E381</f>
        <v>N/A</v>
      </c>
      <c r="I49" s="122" t="str">
        <f>'PANEL DE CONTROL'!E382</f>
        <v>N/A</v>
      </c>
    </row>
    <row r="50" spans="2:9" s="114" customFormat="1" ht="14.25">
      <c r="B50" s="123"/>
      <c r="C50" s="124"/>
      <c r="D50" s="123"/>
      <c r="E50" s="125"/>
      <c r="F50" s="126"/>
      <c r="G50" s="128"/>
      <c r="H50" s="42"/>
      <c r="I50" s="42"/>
    </row>
    <row r="51" spans="2:9" s="114" customFormat="1" ht="30" customHeight="1">
      <c r="B51" s="277">
        <f>'PANEL DE CONTROL'!D383</f>
        <v>0</v>
      </c>
      <c r="C51" s="278" t="str">
        <f>'PANEL DE CONTROL'!D384</f>
        <v>N/A</v>
      </c>
      <c r="D51" s="118" t="s">
        <v>227</v>
      </c>
      <c r="E51" s="118" t="str">
        <f>CONCATENATE('PANEL DE CONTROL'!E385:F385," - ",'PANEL DE CONTROL'!E386:F386)</f>
        <v xml:space="preserve">N/A - </v>
      </c>
      <c r="F51" s="119" t="str">
        <f>'PANEL DE CONTROL'!E387</f>
        <v>N/A</v>
      </c>
      <c r="G51" s="120">
        <f>'PANEL DE CONTROL'!E388</f>
        <v>0</v>
      </c>
      <c r="H51" s="122" t="str">
        <f>'PANEL DE CONTROL'!E389</f>
        <v>N/A</v>
      </c>
      <c r="I51" s="122" t="str">
        <f>'PANEL DE CONTROL'!E390</f>
        <v>N/A</v>
      </c>
    </row>
    <row r="52" spans="2:9" s="114" customFormat="1" ht="30" customHeight="1">
      <c r="B52" s="277"/>
      <c r="C52" s="278"/>
      <c r="D52" s="122" t="s">
        <v>228</v>
      </c>
      <c r="E52" s="118" t="str">
        <f>CONCATENATE('PANEL DE CONTROL'!E391:F391," - ",'PANEL DE CONTROL'!E392:F392)</f>
        <v xml:space="preserve">N/A - </v>
      </c>
      <c r="F52" s="119" t="str">
        <f>'PANEL DE CONTROL'!E393</f>
        <v>N/A</v>
      </c>
      <c r="G52" s="120">
        <f>'PANEL DE CONTROL'!E394</f>
        <v>0</v>
      </c>
      <c r="H52" s="122" t="str">
        <f>'PANEL DE CONTROL'!E395</f>
        <v>N/A</v>
      </c>
      <c r="I52" s="122" t="str">
        <f>'PANEL DE CONTROL'!E396</f>
        <v>N/A</v>
      </c>
    </row>
    <row r="53" spans="2:9" s="114" customFormat="1" ht="30" customHeight="1">
      <c r="B53" s="277"/>
      <c r="C53" s="278"/>
      <c r="D53" s="122" t="s">
        <v>229</v>
      </c>
      <c r="E53" s="118" t="str">
        <f>CONCATENATE('PANEL DE CONTROL'!E397:F397," - ",'PANEL DE CONTROL'!E398:F398)</f>
        <v xml:space="preserve">N/A - </v>
      </c>
      <c r="F53" s="119" t="str">
        <f>'PANEL DE CONTROL'!E399</f>
        <v>N/A</v>
      </c>
      <c r="G53" s="120">
        <f>'PANEL DE CONTROL'!E400</f>
        <v>0</v>
      </c>
      <c r="H53" s="122" t="str">
        <f>'PANEL DE CONTROL'!E401</f>
        <v>N/A</v>
      </c>
      <c r="I53" s="122" t="str">
        <f>'PANEL DE CONTROL'!E402</f>
        <v>N/A</v>
      </c>
    </row>
    <row r="54" spans="2:9" s="114" customFormat="1" ht="16.899999999999999" customHeight="1">
      <c r="E54" s="130"/>
    </row>
    <row r="55" spans="2:9" ht="20.25" customHeight="1">
      <c r="B55" s="279" t="s">
        <v>230</v>
      </c>
      <c r="C55" s="279"/>
      <c r="D55" s="42"/>
    </row>
    <row r="56" spans="2:9" ht="20.25" customHeight="1">
      <c r="B56" s="280">
        <f>'PANEL DE CONTROL'!D403</f>
        <v>0</v>
      </c>
      <c r="C56" s="280"/>
      <c r="D56" s="42"/>
    </row>
    <row r="57" spans="2:9" ht="20.25" customHeight="1">
      <c r="B57" s="130"/>
      <c r="C57" s="130"/>
      <c r="D57" s="42"/>
    </row>
    <row r="58" spans="2:9" ht="20.25" customHeight="1">
      <c r="B58" s="279" t="s">
        <v>231</v>
      </c>
      <c r="C58" s="279"/>
      <c r="D58" s="42"/>
    </row>
    <row r="59" spans="2:9" ht="20.25" customHeight="1">
      <c r="B59" s="113" t="s">
        <v>232</v>
      </c>
      <c r="C59" s="131" t="s">
        <v>208</v>
      </c>
      <c r="D59" s="42"/>
    </row>
    <row r="60" spans="2:9" ht="20.25" customHeight="1">
      <c r="B60" s="113" t="s">
        <v>233</v>
      </c>
      <c r="C60" s="132">
        <f>'PANEL DE CONTROL'!E404</f>
        <v>0</v>
      </c>
      <c r="D60" s="42"/>
    </row>
    <row r="61" spans="2:9" ht="20.25" customHeight="1">
      <c r="B61" s="113" t="s">
        <v>234</v>
      </c>
      <c r="C61" s="133">
        <f>'PANEL DE CONTROL'!E405</f>
        <v>0</v>
      </c>
      <c r="D61" s="42"/>
    </row>
    <row r="62" spans="2:9" ht="15">
      <c r="B62" s="113" t="s">
        <v>159</v>
      </c>
      <c r="C62" s="133">
        <f>'PANEL DE CONTROL'!E406</f>
        <v>0</v>
      </c>
      <c r="D62" s="42"/>
    </row>
    <row r="63" spans="2:9" ht="20.25" customHeight="1">
      <c r="B63" s="114"/>
      <c r="C63" s="134"/>
      <c r="D63" s="42"/>
    </row>
    <row r="64" spans="2:9" ht="20.25" customHeight="1">
      <c r="B64" s="113" t="s">
        <v>232</v>
      </c>
      <c r="C64" s="131" t="s">
        <v>211</v>
      </c>
      <c r="D64" s="42"/>
    </row>
    <row r="65" spans="2:4" ht="20.25" customHeight="1">
      <c r="B65" s="113" t="s">
        <v>233</v>
      </c>
      <c r="C65" s="132">
        <f>'PANEL DE CONTROL'!E407</f>
        <v>0</v>
      </c>
      <c r="D65" s="42"/>
    </row>
    <row r="66" spans="2:4" ht="20.25" customHeight="1">
      <c r="B66" s="113" t="s">
        <v>234</v>
      </c>
      <c r="C66" s="133">
        <f>'PANEL DE CONTROL'!E408</f>
        <v>0</v>
      </c>
      <c r="D66" s="42"/>
    </row>
    <row r="67" spans="2:4" ht="15">
      <c r="B67" s="113" t="s">
        <v>159</v>
      </c>
      <c r="C67" s="133">
        <f>'PANEL DE CONTROL'!E409</f>
        <v>0</v>
      </c>
      <c r="D67" s="42"/>
    </row>
    <row r="68" spans="2:4" ht="20.25" customHeight="1">
      <c r="C68" s="134"/>
      <c r="D68" s="42"/>
    </row>
    <row r="69" spans="2:4" ht="20.25" customHeight="1">
      <c r="B69" s="113" t="s">
        <v>232</v>
      </c>
      <c r="C69" s="131" t="s">
        <v>212</v>
      </c>
      <c r="D69" s="42"/>
    </row>
    <row r="70" spans="2:4" ht="20.25" customHeight="1">
      <c r="B70" s="113" t="s">
        <v>233</v>
      </c>
      <c r="C70" s="132">
        <f>'PANEL DE CONTROL'!E410</f>
        <v>0</v>
      </c>
      <c r="D70" s="42"/>
    </row>
    <row r="71" spans="2:4" ht="20.25" customHeight="1">
      <c r="B71" s="113" t="s">
        <v>234</v>
      </c>
      <c r="C71" s="133">
        <f>'PANEL DE CONTROL'!E411</f>
        <v>0</v>
      </c>
      <c r="D71" s="42"/>
    </row>
    <row r="72" spans="2:4" ht="15">
      <c r="B72" s="113" t="s">
        <v>159</v>
      </c>
      <c r="C72" s="133">
        <f>'PANEL DE CONTROL'!E412</f>
        <v>0</v>
      </c>
      <c r="D72" s="42"/>
    </row>
    <row r="73" spans="2:4" ht="44.45" customHeight="1"/>
    <row r="74" spans="2:4" s="141" customFormat="1" ht="10.15" customHeight="1">
      <c r="B74" s="281" t="s">
        <v>213</v>
      </c>
      <c r="C74" s="281"/>
      <c r="D74" s="281"/>
    </row>
    <row r="75" spans="2:4" s="141" customFormat="1" ht="10.15" customHeight="1">
      <c r="B75" s="142" t="s">
        <v>214</v>
      </c>
      <c r="C75" s="276"/>
      <c r="D75" s="276"/>
    </row>
    <row r="76" spans="2:4" s="141" customFormat="1" ht="10.15" customHeight="1">
      <c r="B76" s="142" t="s">
        <v>215</v>
      </c>
      <c r="C76" s="276"/>
      <c r="D76" s="276"/>
    </row>
    <row r="77" spans="2:4" s="141" customFormat="1" ht="10.15" customHeight="1">
      <c r="B77" s="142" t="s">
        <v>216</v>
      </c>
      <c r="C77" s="276"/>
      <c r="D77" s="276"/>
    </row>
    <row r="78" spans="2:4" ht="20.25" customHeight="1">
      <c r="B78" s="114"/>
      <c r="C78" s="114"/>
      <c r="D78" s="114"/>
    </row>
    <row r="79" spans="2:4" ht="20.25" customHeight="1">
      <c r="B79" s="135"/>
      <c r="C79" s="135"/>
      <c r="D79" s="135"/>
    </row>
    <row r="80" spans="2:4" ht="20.25" customHeight="1">
      <c r="B80" s="114"/>
      <c r="C80" s="114"/>
      <c r="D80" s="114"/>
    </row>
    <row r="81" spans="2:4" ht="20.25" customHeight="1">
      <c r="B81" s="114"/>
      <c r="C81" s="114"/>
      <c r="D81" s="114"/>
    </row>
    <row r="82" spans="2:4" ht="20.25" customHeight="1">
      <c r="B82" s="130"/>
      <c r="C82" s="130"/>
      <c r="D82" s="130"/>
    </row>
    <row r="83" spans="2:4" ht="20.25" customHeight="1">
      <c r="B83" s="130"/>
      <c r="C83" s="130"/>
      <c r="D83" s="130"/>
    </row>
    <row r="84" spans="2:4" ht="20.25" customHeight="1">
      <c r="B84" s="130"/>
      <c r="C84" s="130"/>
      <c r="D84" s="130"/>
    </row>
    <row r="85" spans="2:4" ht="20.25" customHeight="1">
      <c r="B85" s="130"/>
      <c r="C85" s="130"/>
      <c r="D85" s="130"/>
    </row>
    <row r="86" spans="2:4" ht="20.25" customHeight="1">
      <c r="B86" s="130"/>
      <c r="C86" s="130"/>
      <c r="D86" s="130"/>
    </row>
    <row r="180" spans="6:10" ht="20.25" customHeight="1">
      <c r="F180" s="42"/>
      <c r="G180" s="42"/>
      <c r="H180" s="42"/>
      <c r="I180" s="42"/>
      <c r="J180" s="42"/>
    </row>
    <row r="181" spans="6:10" ht="20.25" customHeight="1">
      <c r="F181" s="42"/>
      <c r="G181" s="42"/>
      <c r="H181" s="42"/>
      <c r="I181" s="42"/>
      <c r="J181" s="42"/>
    </row>
    <row r="182" spans="6:10" ht="20.25" customHeight="1">
      <c r="F182" s="42"/>
      <c r="G182" s="42"/>
      <c r="H182" s="42"/>
      <c r="I182" s="42"/>
      <c r="J182" s="42"/>
    </row>
    <row r="183" spans="6:10" ht="20.25" customHeight="1">
      <c r="F183" s="42"/>
      <c r="G183" s="42"/>
      <c r="H183" s="42"/>
      <c r="I183" s="42"/>
      <c r="J183" s="42"/>
    </row>
    <row r="184" spans="6:10" ht="20.25" customHeight="1">
      <c r="F184" s="42"/>
      <c r="G184" s="42"/>
      <c r="H184" s="42"/>
      <c r="I184" s="42"/>
      <c r="J184" s="42"/>
    </row>
    <row r="185" spans="6:10" ht="20.25" customHeight="1">
      <c r="F185" s="42"/>
      <c r="G185" s="42"/>
      <c r="H185" s="42"/>
      <c r="I185" s="42"/>
      <c r="J185" s="42"/>
    </row>
    <row r="186" spans="6:10" ht="20.25" customHeight="1">
      <c r="F186" s="42"/>
      <c r="G186" s="42"/>
      <c r="H186" s="42"/>
      <c r="I186" s="42"/>
      <c r="J186" s="42"/>
    </row>
    <row r="187" spans="6:10" ht="20.25" customHeight="1">
      <c r="F187" s="42"/>
      <c r="G187" s="42"/>
      <c r="H187" s="42"/>
      <c r="I187" s="42"/>
      <c r="J187" s="42"/>
    </row>
    <row r="188" spans="6:10" ht="20.25" customHeight="1">
      <c r="F188" s="42"/>
      <c r="G188" s="42"/>
      <c r="H188" s="42"/>
      <c r="I188" s="42"/>
      <c r="J188" s="42"/>
    </row>
    <row r="189" spans="6:10" ht="20.25" customHeight="1">
      <c r="F189" s="42"/>
      <c r="G189" s="42"/>
      <c r="H189" s="42"/>
      <c r="I189" s="42"/>
      <c r="J189" s="42"/>
    </row>
    <row r="190" spans="6:10" ht="20.25" customHeight="1">
      <c r="F190" s="42"/>
      <c r="G190" s="42"/>
      <c r="H190" s="42"/>
      <c r="I190" s="42"/>
      <c r="J190" s="42"/>
    </row>
    <row r="191" spans="6:10" ht="20.25" customHeight="1">
      <c r="F191" s="42"/>
      <c r="G191" s="42"/>
      <c r="H191" s="42"/>
      <c r="I191" s="42"/>
      <c r="J191" s="42"/>
    </row>
    <row r="192" spans="6:10" ht="20.25" customHeight="1">
      <c r="F192" s="42"/>
      <c r="G192" s="42"/>
      <c r="H192" s="42"/>
      <c r="I192" s="42"/>
      <c r="J192" s="42"/>
    </row>
    <row r="193" spans="6:10" ht="20.25" customHeight="1">
      <c r="F193" s="42"/>
      <c r="G193" s="42"/>
      <c r="H193" s="42"/>
      <c r="I193" s="42"/>
      <c r="J193" s="42"/>
    </row>
    <row r="194" spans="6:10" ht="20.25" customHeight="1">
      <c r="F194" s="42"/>
      <c r="G194" s="42"/>
      <c r="H194" s="42"/>
      <c r="I194" s="42"/>
      <c r="J194" s="42"/>
    </row>
    <row r="195" spans="6:10" ht="20.25" customHeight="1">
      <c r="F195" s="42"/>
      <c r="G195" s="42"/>
      <c r="H195" s="42"/>
      <c r="I195" s="42"/>
      <c r="J195" s="42"/>
    </row>
    <row r="196" spans="6:10" ht="20.25" customHeight="1">
      <c r="F196" s="42"/>
      <c r="G196" s="42"/>
      <c r="H196" s="42"/>
      <c r="I196" s="42"/>
      <c r="J196" s="42"/>
    </row>
    <row r="197" spans="6:10" ht="20.25" customHeight="1">
      <c r="F197" s="42"/>
      <c r="G197" s="42"/>
      <c r="H197" s="42"/>
      <c r="I197" s="42"/>
      <c r="J197" s="42"/>
    </row>
    <row r="198" spans="6:10" ht="20.25" customHeight="1">
      <c r="F198" s="42"/>
      <c r="G198" s="42"/>
      <c r="H198" s="42"/>
      <c r="I198" s="42"/>
      <c r="J198" s="42"/>
    </row>
    <row r="199" spans="6:10" ht="20.25" customHeight="1">
      <c r="F199" s="42"/>
      <c r="G199" s="42"/>
      <c r="H199" s="42"/>
      <c r="I199" s="42"/>
      <c r="J199" s="42"/>
    </row>
    <row r="200" spans="6:10" ht="20.25" customHeight="1">
      <c r="F200" s="42"/>
      <c r="G200" s="42"/>
      <c r="H200" s="42"/>
      <c r="I200" s="42"/>
      <c r="J200" s="42"/>
    </row>
    <row r="201" spans="6:10" ht="20.25" customHeight="1">
      <c r="F201" s="42"/>
      <c r="G201" s="42"/>
      <c r="H201" s="42"/>
      <c r="I201" s="42"/>
      <c r="J201" s="42"/>
    </row>
    <row r="202" spans="6:10" ht="20.25" customHeight="1">
      <c r="F202" s="42"/>
      <c r="G202" s="42"/>
      <c r="H202" s="42"/>
      <c r="I202" s="42"/>
      <c r="J202" s="42"/>
    </row>
    <row r="203" spans="6:10" ht="20.25" customHeight="1">
      <c r="F203" s="42"/>
      <c r="G203" s="42"/>
      <c r="H203" s="42"/>
      <c r="I203" s="42"/>
      <c r="J203" s="42"/>
    </row>
    <row r="204" spans="6:10" ht="20.25" customHeight="1">
      <c r="F204" s="42"/>
      <c r="G204" s="42"/>
      <c r="H204" s="42"/>
      <c r="I204" s="42"/>
      <c r="J204" s="42"/>
    </row>
    <row r="205" spans="6:10" ht="20.25" customHeight="1">
      <c r="F205" s="42"/>
      <c r="G205" s="42"/>
      <c r="H205" s="42"/>
      <c r="I205" s="42"/>
      <c r="J205" s="42"/>
    </row>
    <row r="206" spans="6:10" ht="20.25" customHeight="1">
      <c r="F206" s="42"/>
      <c r="G206" s="42"/>
      <c r="H206" s="42"/>
      <c r="I206" s="42"/>
      <c r="J206" s="42"/>
    </row>
    <row r="207" spans="6:10" ht="20.25" customHeight="1">
      <c r="F207" s="42"/>
      <c r="G207" s="42"/>
      <c r="H207" s="42"/>
      <c r="I207" s="42"/>
      <c r="J207" s="42"/>
    </row>
    <row r="208" spans="6:10" ht="20.25" customHeight="1">
      <c r="F208" s="42"/>
      <c r="G208" s="42"/>
      <c r="H208" s="42"/>
      <c r="I208" s="42"/>
      <c r="J208" s="42"/>
    </row>
    <row r="209" spans="6:10" ht="20.25" customHeight="1">
      <c r="F209" s="42"/>
      <c r="G209" s="42"/>
      <c r="H209" s="42"/>
      <c r="I209" s="42"/>
      <c r="J209" s="42"/>
    </row>
    <row r="210" spans="6:10" ht="20.25" customHeight="1">
      <c r="F210" s="42"/>
      <c r="G210" s="42"/>
      <c r="H210" s="42"/>
      <c r="I210" s="42"/>
      <c r="J210" s="42"/>
    </row>
    <row r="211" spans="6:10" ht="20.25" customHeight="1">
      <c r="F211" s="42"/>
      <c r="G211" s="42"/>
      <c r="H211" s="42"/>
      <c r="I211" s="42"/>
      <c r="J211" s="42"/>
    </row>
    <row r="212" spans="6:10" ht="20.25" customHeight="1">
      <c r="F212" s="42"/>
      <c r="G212" s="42"/>
      <c r="H212" s="42"/>
      <c r="I212" s="42"/>
      <c r="J212" s="42"/>
    </row>
    <row r="213" spans="6:10" ht="20.25" customHeight="1">
      <c r="F213" s="42"/>
      <c r="G213" s="42"/>
      <c r="H213" s="42"/>
      <c r="I213" s="42"/>
      <c r="J213" s="42"/>
    </row>
    <row r="214" spans="6:10" ht="20.25" customHeight="1">
      <c r="F214" s="42"/>
      <c r="G214" s="42"/>
      <c r="H214" s="42"/>
      <c r="I214" s="42"/>
      <c r="J214" s="42"/>
    </row>
    <row r="215" spans="6:10" ht="20.25" customHeight="1">
      <c r="F215" s="42"/>
      <c r="G215" s="42"/>
      <c r="H215" s="42"/>
      <c r="I215" s="42"/>
      <c r="J215" s="42"/>
    </row>
    <row r="216" spans="6:10" ht="20.25" customHeight="1">
      <c r="F216" s="42"/>
      <c r="G216" s="42"/>
      <c r="H216" s="42"/>
      <c r="I216" s="42"/>
      <c r="J216" s="42"/>
    </row>
    <row r="217" spans="6:10" ht="20.25" customHeight="1">
      <c r="F217" s="42"/>
      <c r="G217" s="42"/>
      <c r="H217" s="42"/>
      <c r="I217" s="42"/>
      <c r="J217" s="42"/>
    </row>
    <row r="218" spans="6:10" ht="20.25" customHeight="1">
      <c r="F218" s="42"/>
      <c r="G218" s="42"/>
      <c r="H218" s="42"/>
      <c r="I218" s="42"/>
      <c r="J218" s="42"/>
    </row>
    <row r="219" spans="6:10" ht="20.25" customHeight="1">
      <c r="F219" s="42"/>
      <c r="G219" s="42"/>
      <c r="H219" s="42"/>
      <c r="I219" s="42"/>
      <c r="J219" s="42"/>
    </row>
    <row r="220" spans="6:10" ht="20.25" customHeight="1">
      <c r="F220" s="42"/>
      <c r="G220" s="42"/>
      <c r="H220" s="42"/>
      <c r="I220" s="42"/>
      <c r="J220" s="42"/>
    </row>
    <row r="221" spans="6:10" ht="20.25" customHeight="1">
      <c r="F221" s="42"/>
      <c r="G221" s="42"/>
      <c r="H221" s="42"/>
      <c r="I221" s="42"/>
      <c r="J221" s="42"/>
    </row>
    <row r="222" spans="6:10" ht="20.25" customHeight="1">
      <c r="F222" s="42"/>
      <c r="G222" s="42"/>
      <c r="H222" s="42"/>
      <c r="I222" s="42"/>
      <c r="J222" s="42"/>
    </row>
    <row r="223" spans="6:10" ht="20.25" customHeight="1">
      <c r="F223" s="42"/>
      <c r="G223" s="42"/>
      <c r="H223" s="42"/>
      <c r="I223" s="42"/>
      <c r="J223" s="42"/>
    </row>
  </sheetData>
  <sheetProtection algorithmName="SHA-512" hashValue="qY1w6BWoZB82W4sbR2Hc8arQLybOaEcRYpMDuPC1YMZ02FYzbMacd9Vl2dnLcPSAfLXrGQvvky2M1ClIUDdvZA==" saltValue="YYmJBiaWa77Dyoc27hrVHA==" spinCount="100000" sheet="1" formatCells="0" formatRows="0" selectLockedCells="1"/>
  <mergeCells count="45">
    <mergeCell ref="B1:B3"/>
    <mergeCell ref="C1:G3"/>
    <mergeCell ref="B5:I5"/>
    <mergeCell ref="C9:D9"/>
    <mergeCell ref="E9:F9"/>
    <mergeCell ref="G9:I9"/>
    <mergeCell ref="B7:I7"/>
    <mergeCell ref="C8:D8"/>
    <mergeCell ref="E8:F8"/>
    <mergeCell ref="G8:I8"/>
    <mergeCell ref="H1:I3"/>
    <mergeCell ref="B23:B25"/>
    <mergeCell ref="C23:C25"/>
    <mergeCell ref="C10:D10"/>
    <mergeCell ref="E10:F10"/>
    <mergeCell ref="G10:I10"/>
    <mergeCell ref="C11:D11"/>
    <mergeCell ref="E11:F11"/>
    <mergeCell ref="G11:I11"/>
    <mergeCell ref="B13:I13"/>
    <mergeCell ref="B15:B17"/>
    <mergeCell ref="C15:C17"/>
    <mergeCell ref="B19:B21"/>
    <mergeCell ref="C19:C21"/>
    <mergeCell ref="B27:B29"/>
    <mergeCell ref="C27:C29"/>
    <mergeCell ref="B31:B33"/>
    <mergeCell ref="C31:C33"/>
    <mergeCell ref="B35:B37"/>
    <mergeCell ref="C35:C37"/>
    <mergeCell ref="B39:B41"/>
    <mergeCell ref="C39:C41"/>
    <mergeCell ref="B43:B45"/>
    <mergeCell ref="C43:C45"/>
    <mergeCell ref="B47:B49"/>
    <mergeCell ref="C47:C49"/>
    <mergeCell ref="C75:D75"/>
    <mergeCell ref="C76:D76"/>
    <mergeCell ref="C77:D77"/>
    <mergeCell ref="B51:B53"/>
    <mergeCell ref="C51:C53"/>
    <mergeCell ref="B55:C55"/>
    <mergeCell ref="B56:C56"/>
    <mergeCell ref="B58:C58"/>
    <mergeCell ref="B74:D74"/>
  </mergeCells>
  <dataValidations count="1">
    <dataValidation allowBlank="1" showErrorMessage="1" sqref="B64:C67 C57 C59 B60:C62 E8:E12 B82:D86 B91:D337 B15:E15 B13 C8:C11 G8:G11 C75:C77 B43:E43 B55:B59 B19:E19 B23:E23 B27:E27 E44:E45 B31:E31 B35:E35 B39:E39 E51:E1048576 E16:E17 E20:E21 E24:E25 E28:E29 E32:E33 E36:E37 E40:E41 E48:E49 B371:D1048576 J4:J9 B47:E47 B51:D51 G9:I9 B14:I14 B74:B77 A1:A1048576 B4:B11 B1:C1 C6:I6 K180:XFD223 K1:XFD54 F64:XFD179 F55:XFD58 H59:XFD63 F224:XFD1048576 C4:G4 B69:C72 I4 H1 H4" xr:uid="{00000000-0002-0000-0200-000000000000}"/>
  </dataValidations>
  <printOptions horizontalCentered="1"/>
  <pageMargins left="0.25" right="0.25" top="0.75" bottom="0.75" header="0.3" footer="0.3"/>
  <pageSetup scale="3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dimension ref="B3:M36"/>
  <sheetViews>
    <sheetView workbookViewId="0">
      <selection activeCell="H4" sqref="H4"/>
    </sheetView>
  </sheetViews>
  <sheetFormatPr defaultColWidth="11.42578125" defaultRowHeight="15"/>
  <cols>
    <col min="1" max="1" width="3.5703125" customWidth="1"/>
    <col min="2" max="2" width="24.42578125" customWidth="1"/>
    <col min="3" max="3" width="8.140625" customWidth="1"/>
    <col min="4" max="4" width="35.140625" customWidth="1"/>
    <col min="8" max="8" width="32.28515625" customWidth="1"/>
    <col min="9" max="9" width="13.28515625" customWidth="1"/>
    <col min="11" max="11" width="29.28515625" customWidth="1"/>
    <col min="13" max="13" width="26.7109375" bestFit="1" customWidth="1"/>
  </cols>
  <sheetData>
    <row r="3" spans="2:13">
      <c r="B3" s="1" t="s">
        <v>235</v>
      </c>
      <c r="C3" s="3" t="s">
        <v>236</v>
      </c>
      <c r="D3" s="1" t="s">
        <v>237</v>
      </c>
      <c r="F3" s="34" t="s">
        <v>121</v>
      </c>
      <c r="H3" s="6" t="s">
        <v>238</v>
      </c>
      <c r="I3" s="14"/>
      <c r="K3" s="6" t="s">
        <v>239</v>
      </c>
      <c r="M3" s="6" t="s">
        <v>240</v>
      </c>
    </row>
    <row r="4" spans="2:13" ht="24">
      <c r="B4" s="2" t="s">
        <v>241</v>
      </c>
      <c r="C4" s="4">
        <v>1</v>
      </c>
      <c r="D4" s="2" t="s">
        <v>242</v>
      </c>
      <c r="F4" s="33" t="s">
        <v>243</v>
      </c>
      <c r="H4" s="5" t="s">
        <v>244</v>
      </c>
      <c r="K4" s="5" t="s">
        <v>245</v>
      </c>
      <c r="M4" s="5" t="s">
        <v>246</v>
      </c>
    </row>
    <row r="5" spans="2:13" ht="72">
      <c r="B5" s="2" t="s">
        <v>247</v>
      </c>
      <c r="C5" s="4">
        <v>20</v>
      </c>
      <c r="D5" s="2" t="s">
        <v>248</v>
      </c>
      <c r="F5" s="33" t="s">
        <v>249</v>
      </c>
      <c r="H5" s="5" t="s">
        <v>250</v>
      </c>
      <c r="K5" s="5" t="s">
        <v>70</v>
      </c>
      <c r="M5" s="5" t="s">
        <v>251</v>
      </c>
    </row>
    <row r="6" spans="2:13" ht="24">
      <c r="B6" s="2" t="s">
        <v>252</v>
      </c>
      <c r="C6" s="4">
        <v>12</v>
      </c>
      <c r="D6" s="2" t="s">
        <v>253</v>
      </c>
      <c r="F6" s="33" t="s">
        <v>254</v>
      </c>
      <c r="H6" s="5" t="s">
        <v>255</v>
      </c>
    </row>
    <row r="7" spans="2:13" ht="24">
      <c r="B7" s="2" t="s">
        <v>256</v>
      </c>
      <c r="C7" s="4">
        <v>6</v>
      </c>
      <c r="D7" s="2" t="s">
        <v>257</v>
      </c>
      <c r="F7" s="33" t="s">
        <v>258</v>
      </c>
      <c r="H7" s="5" t="s">
        <v>259</v>
      </c>
    </row>
    <row r="8" spans="2:13" ht="24">
      <c r="B8" s="2" t="s">
        <v>260</v>
      </c>
      <c r="C8" s="4">
        <v>4</v>
      </c>
      <c r="D8" s="2" t="s">
        <v>261</v>
      </c>
      <c r="F8" s="33" t="s">
        <v>262</v>
      </c>
      <c r="H8" s="5" t="s">
        <v>263</v>
      </c>
    </row>
    <row r="9" spans="2:13">
      <c r="B9" s="2" t="s">
        <v>264</v>
      </c>
      <c r="C9" s="4">
        <v>17</v>
      </c>
      <c r="D9" s="2" t="s">
        <v>265</v>
      </c>
      <c r="F9" s="33" t="s">
        <v>266</v>
      </c>
      <c r="H9" s="5" t="s">
        <v>267</v>
      </c>
    </row>
    <row r="10" spans="2:13" ht="24">
      <c r="B10" s="2" t="s">
        <v>268</v>
      </c>
      <c r="C10" s="4">
        <v>5</v>
      </c>
      <c r="D10" s="2" t="s">
        <v>269</v>
      </c>
      <c r="F10" s="33" t="s">
        <v>270</v>
      </c>
    </row>
    <row r="11" spans="2:13">
      <c r="B11" s="2" t="s">
        <v>271</v>
      </c>
      <c r="C11" s="4">
        <v>2</v>
      </c>
      <c r="D11" s="2" t="s">
        <v>272</v>
      </c>
      <c r="H11" t="s">
        <v>273</v>
      </c>
      <c r="J11" s="26"/>
      <c r="K11" s="297" t="s">
        <v>274</v>
      </c>
      <c r="L11" s="297"/>
    </row>
    <row r="12" spans="2:13">
      <c r="B12" s="2" t="s">
        <v>275</v>
      </c>
      <c r="C12" s="4">
        <v>13</v>
      </c>
      <c r="D12" s="2" t="s">
        <v>276</v>
      </c>
      <c r="H12" t="s">
        <v>277</v>
      </c>
      <c r="I12" t="s">
        <v>278</v>
      </c>
      <c r="J12" s="27"/>
      <c r="K12" s="28" t="s">
        <v>70</v>
      </c>
      <c r="L12" s="27"/>
    </row>
    <row r="13" spans="2:13" ht="24">
      <c r="B13" s="2" t="s">
        <v>279</v>
      </c>
      <c r="C13" s="4">
        <v>8</v>
      </c>
      <c r="D13" s="2" t="s">
        <v>280</v>
      </c>
      <c r="H13" t="s">
        <v>281</v>
      </c>
      <c r="I13" t="s">
        <v>282</v>
      </c>
      <c r="J13" s="27"/>
      <c r="K13" s="28" t="s">
        <v>245</v>
      </c>
      <c r="L13" s="27"/>
    </row>
    <row r="14" spans="2:13">
      <c r="B14" s="2" t="s">
        <v>283</v>
      </c>
      <c r="C14" s="4">
        <v>11</v>
      </c>
      <c r="D14" s="2" t="s">
        <v>284</v>
      </c>
      <c r="H14" t="s">
        <v>285</v>
      </c>
      <c r="I14" t="s">
        <v>286</v>
      </c>
      <c r="J14" s="29"/>
      <c r="K14" s="28"/>
      <c r="L14" s="27"/>
    </row>
    <row r="15" spans="2:13">
      <c r="B15" s="2" t="s">
        <v>287</v>
      </c>
      <c r="C15" s="4">
        <v>3</v>
      </c>
      <c r="D15" s="2" t="s">
        <v>288</v>
      </c>
      <c r="H15" t="s">
        <v>289</v>
      </c>
      <c r="I15" t="s">
        <v>290</v>
      </c>
      <c r="J15" s="29"/>
      <c r="K15" s="27"/>
      <c r="L15" s="29"/>
    </row>
    <row r="16" spans="2:13" ht="24">
      <c r="B16" s="2" t="s">
        <v>291</v>
      </c>
      <c r="C16" s="4">
        <v>7</v>
      </c>
      <c r="D16" s="2" t="s">
        <v>292</v>
      </c>
      <c r="H16" t="s">
        <v>293</v>
      </c>
      <c r="I16" t="s">
        <v>294</v>
      </c>
      <c r="J16" s="29"/>
      <c r="K16" s="30"/>
      <c r="L16" s="29"/>
    </row>
    <row r="17" spans="2:12" ht="72">
      <c r="B17" s="2" t="s">
        <v>295</v>
      </c>
      <c r="C17" s="4">
        <v>21</v>
      </c>
      <c r="D17" s="2" t="s">
        <v>296</v>
      </c>
      <c r="H17" t="s">
        <v>297</v>
      </c>
      <c r="I17" t="s">
        <v>298</v>
      </c>
      <c r="J17" s="29"/>
      <c r="K17" s="29"/>
      <c r="L17" s="29"/>
    </row>
    <row r="18" spans="2:12" ht="24">
      <c r="B18" s="2" t="s">
        <v>299</v>
      </c>
      <c r="C18" s="4">
        <v>14</v>
      </c>
      <c r="D18" s="2" t="s">
        <v>300</v>
      </c>
      <c r="H18" t="s">
        <v>301</v>
      </c>
      <c r="I18" t="s">
        <v>302</v>
      </c>
      <c r="J18" s="26"/>
      <c r="K18" s="31"/>
      <c r="L18" s="26"/>
    </row>
    <row r="19" spans="2:12" ht="120">
      <c r="B19" s="2" t="s">
        <v>303</v>
      </c>
      <c r="C19" s="4">
        <v>22</v>
      </c>
      <c r="D19" s="2" t="s">
        <v>304</v>
      </c>
      <c r="H19" t="s">
        <v>305</v>
      </c>
      <c r="I19" t="s">
        <v>306</v>
      </c>
      <c r="J19" s="26"/>
      <c r="K19" s="31"/>
      <c r="L19" s="26"/>
    </row>
    <row r="20" spans="2:12" ht="60">
      <c r="B20" s="2" t="s">
        <v>307</v>
      </c>
      <c r="C20" s="4">
        <v>15</v>
      </c>
      <c r="D20" s="2" t="s">
        <v>308</v>
      </c>
      <c r="H20" t="s">
        <v>309</v>
      </c>
      <c r="I20" t="s">
        <v>310</v>
      </c>
      <c r="J20" s="26"/>
      <c r="K20" s="26"/>
      <c r="L20" s="26"/>
    </row>
    <row r="21" spans="2:12" ht="84">
      <c r="B21" s="2" t="s">
        <v>311</v>
      </c>
      <c r="C21" s="4">
        <v>20</v>
      </c>
      <c r="D21" s="2" t="s">
        <v>312</v>
      </c>
      <c r="H21" t="s">
        <v>313</v>
      </c>
      <c r="I21" t="s">
        <v>314</v>
      </c>
      <c r="J21" s="26"/>
      <c r="K21" s="31"/>
      <c r="L21" s="26"/>
    </row>
    <row r="22" spans="2:12" ht="24">
      <c r="B22" s="2" t="s">
        <v>315</v>
      </c>
      <c r="C22" s="4">
        <v>9</v>
      </c>
      <c r="D22" s="2" t="s">
        <v>316</v>
      </c>
      <c r="H22" t="s">
        <v>317</v>
      </c>
      <c r="I22" t="s">
        <v>318</v>
      </c>
      <c r="J22" s="26"/>
      <c r="K22" s="31"/>
      <c r="L22" s="26"/>
    </row>
    <row r="23" spans="2:12" ht="24">
      <c r="B23" s="2" t="s">
        <v>319</v>
      </c>
      <c r="C23" s="4">
        <v>10</v>
      </c>
      <c r="D23" s="2" t="s">
        <v>320</v>
      </c>
      <c r="H23" t="s">
        <v>321</v>
      </c>
      <c r="I23" t="s">
        <v>322</v>
      </c>
      <c r="J23" s="26"/>
      <c r="K23" s="26"/>
      <c r="L23" s="26"/>
    </row>
    <row r="24" spans="2:12" ht="36">
      <c r="B24" s="2" t="s">
        <v>323</v>
      </c>
      <c r="C24" s="4">
        <v>19</v>
      </c>
      <c r="D24" s="2" t="s">
        <v>324</v>
      </c>
      <c r="H24" t="s">
        <v>325</v>
      </c>
      <c r="I24" t="s">
        <v>326</v>
      </c>
      <c r="J24" s="26"/>
      <c r="K24" s="26"/>
      <c r="L24" s="26"/>
    </row>
    <row r="25" spans="2:12">
      <c r="B25" s="2" t="s">
        <v>327</v>
      </c>
      <c r="C25" s="4">
        <v>16</v>
      </c>
      <c r="D25" s="2" t="s">
        <v>328</v>
      </c>
      <c r="H25" t="s">
        <v>329</v>
      </c>
      <c r="I25" t="s">
        <v>330</v>
      </c>
      <c r="J25" s="26"/>
      <c r="K25" s="26"/>
      <c r="L25" s="26"/>
    </row>
    <row r="26" spans="2:12">
      <c r="B26" s="2" t="s">
        <v>331</v>
      </c>
      <c r="C26" s="4">
        <v>18</v>
      </c>
      <c r="D26" s="2" t="s">
        <v>332</v>
      </c>
      <c r="H26" t="s">
        <v>333</v>
      </c>
      <c r="I26" t="s">
        <v>334</v>
      </c>
      <c r="J26" s="26"/>
      <c r="K26" s="26"/>
      <c r="L26" s="26"/>
    </row>
    <row r="27" spans="2:12" ht="150.75" customHeight="1">
      <c r="B27" s="36" t="s">
        <v>335</v>
      </c>
      <c r="C27" s="37">
        <v>19</v>
      </c>
      <c r="D27" s="36" t="s">
        <v>336</v>
      </c>
      <c r="H27" t="s">
        <v>337</v>
      </c>
      <c r="I27" t="s">
        <v>338</v>
      </c>
      <c r="J27" s="26"/>
      <c r="K27" s="26"/>
      <c r="L27" s="26"/>
    </row>
    <row r="28" spans="2:12">
      <c r="B28" s="38" t="s">
        <v>339</v>
      </c>
      <c r="C28" s="39"/>
      <c r="D28" s="39"/>
    </row>
    <row r="30" spans="2:12">
      <c r="B30" s="32" t="s">
        <v>340</v>
      </c>
      <c r="D30" s="40" t="s">
        <v>341</v>
      </c>
    </row>
    <row r="31" spans="2:12" ht="24">
      <c r="B31" s="32" t="s">
        <v>342</v>
      </c>
      <c r="D31" s="35" t="s">
        <v>343</v>
      </c>
    </row>
    <row r="32" spans="2:12" ht="24">
      <c r="B32" s="32" t="s">
        <v>344</v>
      </c>
      <c r="D32" s="35" t="s">
        <v>345</v>
      </c>
    </row>
    <row r="33" spans="2:4" ht="24">
      <c r="B33" s="32" t="s">
        <v>346</v>
      </c>
      <c r="D33" s="35" t="s">
        <v>347</v>
      </c>
    </row>
    <row r="34" spans="2:4" ht="30">
      <c r="B34" s="32" t="s">
        <v>348</v>
      </c>
      <c r="D34" s="35" t="s">
        <v>349</v>
      </c>
    </row>
    <row r="35" spans="2:4" ht="60">
      <c r="B35" s="32" t="s">
        <v>350</v>
      </c>
      <c r="D35" s="35" t="s">
        <v>11</v>
      </c>
    </row>
    <row r="36" spans="2:4">
      <c r="B36" s="32" t="s">
        <v>351</v>
      </c>
      <c r="D36" s="5" t="s">
        <v>352</v>
      </c>
    </row>
  </sheetData>
  <sortState xmlns:xlrd2="http://schemas.microsoft.com/office/spreadsheetml/2017/richdata2" ref="B4:D27">
    <sortCondition ref="B4:B27"/>
  </sortState>
  <mergeCells count="1">
    <mergeCell ref="K11:L11"/>
  </mergeCells>
  <dataValidations count="1">
    <dataValidation type="list" allowBlank="1" showInputMessage="1" showErrorMessage="1" sqref="J14" xr:uid="{00000000-0002-0000-0300-000000000000}">
      <formula1>$A$2:$A$17</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C23"/>
  <sheetViews>
    <sheetView workbookViewId="0">
      <selection activeCell="A22" sqref="A22"/>
    </sheetView>
  </sheetViews>
  <sheetFormatPr defaultColWidth="11.5703125" defaultRowHeight="15"/>
  <cols>
    <col min="1" max="1" width="51.42578125" customWidth="1"/>
    <col min="3" max="3" width="92.5703125" customWidth="1"/>
  </cols>
  <sheetData>
    <row r="1" spans="1:3">
      <c r="A1" s="21" t="s">
        <v>353</v>
      </c>
      <c r="C1" s="22" t="s">
        <v>354</v>
      </c>
    </row>
    <row r="2" spans="1:3">
      <c r="A2" s="5" t="s">
        <v>355</v>
      </c>
      <c r="C2" s="23" t="s">
        <v>356</v>
      </c>
    </row>
    <row r="3" spans="1:3">
      <c r="A3" s="5" t="s">
        <v>357</v>
      </c>
      <c r="C3" s="24" t="s">
        <v>87</v>
      </c>
    </row>
    <row r="4" spans="1:3">
      <c r="A4" s="25" t="s">
        <v>358</v>
      </c>
      <c r="C4" s="24" t="s">
        <v>91</v>
      </c>
    </row>
    <row r="5" spans="1:3">
      <c r="C5" s="24" t="s">
        <v>97</v>
      </c>
    </row>
    <row r="6" spans="1:3">
      <c r="A6" s="21" t="s">
        <v>359</v>
      </c>
      <c r="C6" s="24" t="s">
        <v>81</v>
      </c>
    </row>
    <row r="7" spans="1:3">
      <c r="A7" s="5" t="s">
        <v>360</v>
      </c>
      <c r="C7" s="24" t="s">
        <v>361</v>
      </c>
    </row>
    <row r="8" spans="1:3">
      <c r="A8" s="5" t="s">
        <v>362</v>
      </c>
      <c r="C8" s="23" t="s">
        <v>363</v>
      </c>
    </row>
    <row r="9" spans="1:3" ht="30">
      <c r="A9" s="25" t="s">
        <v>364</v>
      </c>
      <c r="C9" s="23" t="s">
        <v>365</v>
      </c>
    </row>
    <row r="10" spans="1:3">
      <c r="A10" t="s">
        <v>366</v>
      </c>
      <c r="C10" s="23" t="s">
        <v>367</v>
      </c>
    </row>
    <row r="11" spans="1:3">
      <c r="A11" s="22" t="s">
        <v>368</v>
      </c>
      <c r="C11" s="24" t="s">
        <v>369</v>
      </c>
    </row>
    <row r="12" spans="1:3">
      <c r="A12" s="5" t="s">
        <v>370</v>
      </c>
      <c r="C12" s="24" t="s">
        <v>371</v>
      </c>
    </row>
    <row r="13" spans="1:3">
      <c r="A13" s="5" t="s">
        <v>219</v>
      </c>
      <c r="C13" s="24" t="s">
        <v>372</v>
      </c>
    </row>
    <row r="14" spans="1:3">
      <c r="C14" s="24" t="s">
        <v>63</v>
      </c>
    </row>
    <row r="15" spans="1:3">
      <c r="A15" s="22" t="s">
        <v>373</v>
      </c>
      <c r="C15" s="24" t="s">
        <v>374</v>
      </c>
    </row>
    <row r="16" spans="1:3">
      <c r="A16" s="5" t="s">
        <v>246</v>
      </c>
      <c r="C16" s="24" t="s">
        <v>375</v>
      </c>
    </row>
    <row r="17" spans="1:3">
      <c r="A17" s="5" t="s">
        <v>251</v>
      </c>
      <c r="C17" s="24" t="s">
        <v>376</v>
      </c>
    </row>
    <row r="18" spans="1:3">
      <c r="C18" s="24" t="s">
        <v>377</v>
      </c>
    </row>
    <row r="19" spans="1:3">
      <c r="C19" s="24" t="s">
        <v>378</v>
      </c>
    </row>
    <row r="20" spans="1:3">
      <c r="C20" s="24" t="s">
        <v>379</v>
      </c>
    </row>
    <row r="21" spans="1:3">
      <c r="C21" s="23" t="s">
        <v>380</v>
      </c>
    </row>
    <row r="22" spans="1:3">
      <c r="C22" s="24" t="s">
        <v>381</v>
      </c>
    </row>
    <row r="23" spans="1:3">
      <c r="C23" s="24" t="s">
        <v>382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18"/>
  <sheetViews>
    <sheetView zoomScale="80" zoomScaleNormal="80" workbookViewId="0">
      <selection activeCell="C18" sqref="C18"/>
    </sheetView>
  </sheetViews>
  <sheetFormatPr defaultColWidth="11.42578125" defaultRowHeight="15"/>
  <cols>
    <col min="1" max="1" width="3.28515625" customWidth="1"/>
    <col min="2" max="2" width="67.7109375" customWidth="1"/>
    <col min="3" max="3" width="54.85546875" customWidth="1"/>
    <col min="4" max="4" width="19.140625" customWidth="1"/>
    <col min="5" max="5" width="21.28515625" customWidth="1"/>
    <col min="6" max="6" width="26" customWidth="1"/>
    <col min="7" max="7" width="20.28515625" customWidth="1"/>
    <col min="8" max="8" width="23" customWidth="1"/>
  </cols>
  <sheetData>
    <row r="1" spans="1:8">
      <c r="A1" s="7"/>
      <c r="B1" s="298" t="s">
        <v>273</v>
      </c>
      <c r="C1" s="298"/>
      <c r="E1" s="299" t="s">
        <v>274</v>
      </c>
      <c r="F1" s="299"/>
    </row>
    <row r="2" spans="1:8" ht="58.5" customHeight="1">
      <c r="A2" s="12"/>
      <c r="B2" s="19" t="s">
        <v>383</v>
      </c>
      <c r="C2" s="16" t="s">
        <v>278</v>
      </c>
      <c r="D2" s="13"/>
      <c r="E2" s="15" t="s">
        <v>70</v>
      </c>
      <c r="F2" s="9"/>
      <c r="G2" s="9"/>
      <c r="H2" s="9"/>
    </row>
    <row r="3" spans="1:8" ht="57.75" customHeight="1">
      <c r="B3" s="20" t="s">
        <v>384</v>
      </c>
      <c r="C3" s="15" t="s">
        <v>282</v>
      </c>
      <c r="D3" s="13"/>
      <c r="E3" s="15" t="s">
        <v>245</v>
      </c>
      <c r="F3" s="9"/>
      <c r="G3" s="9"/>
      <c r="H3" s="9"/>
    </row>
    <row r="4" spans="1:8" ht="30">
      <c r="A4" s="12"/>
      <c r="B4" s="19" t="s">
        <v>385</v>
      </c>
      <c r="C4" s="17" t="s">
        <v>286</v>
      </c>
      <c r="D4" s="10"/>
      <c r="E4" s="15"/>
      <c r="F4" s="9"/>
      <c r="G4" s="9"/>
      <c r="H4" s="9"/>
    </row>
    <row r="5" spans="1:8" ht="45">
      <c r="A5" s="12"/>
      <c r="B5" s="19" t="s">
        <v>386</v>
      </c>
      <c r="C5" s="17" t="s">
        <v>290</v>
      </c>
      <c r="D5" s="10"/>
      <c r="E5" s="9"/>
      <c r="F5" s="10"/>
      <c r="G5" s="10"/>
      <c r="H5" s="10"/>
    </row>
    <row r="6" spans="1:8" ht="72" customHeight="1">
      <c r="A6" s="12"/>
      <c r="B6" s="19" t="s">
        <v>387</v>
      </c>
      <c r="C6" s="18" t="s">
        <v>294</v>
      </c>
      <c r="D6" s="10"/>
      <c r="E6" s="11"/>
      <c r="F6" s="10"/>
      <c r="G6" s="10"/>
      <c r="H6" s="10"/>
    </row>
    <row r="7" spans="1:8" ht="54.75" customHeight="1">
      <c r="B7" s="19" t="s">
        <v>388</v>
      </c>
      <c r="C7" s="15" t="s">
        <v>298</v>
      </c>
      <c r="D7" s="10"/>
      <c r="E7" s="10"/>
      <c r="F7" s="10"/>
    </row>
    <row r="8" spans="1:8" ht="36.75" customHeight="1">
      <c r="A8" s="12"/>
      <c r="B8" s="19" t="s">
        <v>389</v>
      </c>
      <c r="C8" s="18" t="s">
        <v>302</v>
      </c>
      <c r="E8" s="8"/>
    </row>
    <row r="9" spans="1:8" ht="45" customHeight="1">
      <c r="A9" s="12"/>
      <c r="B9" s="19" t="s">
        <v>390</v>
      </c>
      <c r="C9" s="18" t="s">
        <v>306</v>
      </c>
      <c r="E9" s="8"/>
    </row>
    <row r="10" spans="1:8" ht="75.75" customHeight="1">
      <c r="B10" s="19" t="s">
        <v>391</v>
      </c>
      <c r="C10" s="15" t="s">
        <v>310</v>
      </c>
    </row>
    <row r="11" spans="1:8" ht="55.5" customHeight="1">
      <c r="A11" s="12"/>
      <c r="B11" s="19" t="s">
        <v>392</v>
      </c>
      <c r="C11" s="16" t="s">
        <v>314</v>
      </c>
      <c r="E11" s="8"/>
    </row>
    <row r="12" spans="1:8" ht="60.75" customHeight="1">
      <c r="A12" s="12"/>
      <c r="B12" s="19" t="s">
        <v>393</v>
      </c>
      <c r="C12" s="18" t="s">
        <v>318</v>
      </c>
      <c r="E12" s="8"/>
    </row>
    <row r="13" spans="1:8" ht="50.25" customHeight="1">
      <c r="B13" s="19" t="s">
        <v>394</v>
      </c>
      <c r="C13" s="15" t="s">
        <v>322</v>
      </c>
    </row>
    <row r="14" spans="1:8" ht="71.25" customHeight="1">
      <c r="B14" s="19" t="s">
        <v>395</v>
      </c>
      <c r="C14" s="15" t="s">
        <v>326</v>
      </c>
    </row>
    <row r="15" spans="1:8" ht="85.5" customHeight="1">
      <c r="A15" s="12"/>
      <c r="B15" s="19" t="s">
        <v>396</v>
      </c>
      <c r="C15" s="18" t="s">
        <v>330</v>
      </c>
    </row>
    <row r="16" spans="1:8" ht="85.5" customHeight="1">
      <c r="A16" s="12"/>
      <c r="B16" s="19" t="s">
        <v>397</v>
      </c>
      <c r="C16" s="18" t="s">
        <v>334</v>
      </c>
    </row>
    <row r="17" spans="1:3" ht="75" customHeight="1">
      <c r="A17" s="12"/>
      <c r="B17" s="19" t="s">
        <v>398</v>
      </c>
      <c r="C17" s="18" t="s">
        <v>338</v>
      </c>
    </row>
    <row r="18" spans="1:3" ht="53.25" customHeight="1"/>
  </sheetData>
  <mergeCells count="2">
    <mergeCell ref="B1:C1"/>
    <mergeCell ref="E1:F1"/>
  </mergeCells>
  <dataValidations count="1">
    <dataValidation type="list" allowBlank="1" showInputMessage="1" showErrorMessage="1" sqref="D4" xr:uid="{00000000-0002-0000-0500-000000000000}">
      <formula1>$A$2:$A$17</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K180"/>
  <sheetViews>
    <sheetView showGridLines="0" topLeftCell="A19" zoomScale="160" zoomScaleNormal="160" zoomScaleSheetLayoutView="100" workbookViewId="0">
      <selection activeCell="D17" sqref="D17:H17"/>
    </sheetView>
  </sheetViews>
  <sheetFormatPr defaultColWidth="0" defaultRowHeight="0" customHeight="1" zeroHeight="1"/>
  <cols>
    <col min="1" max="1" width="1.42578125" style="144" customWidth="1"/>
    <col min="2" max="2" width="7.5703125" style="153" customWidth="1"/>
    <col min="3" max="3" width="38.42578125" style="144" customWidth="1"/>
    <col min="4" max="6" width="17.28515625" style="144" customWidth="1"/>
    <col min="7" max="7" width="17.7109375" style="144" customWidth="1"/>
    <col min="8" max="8" width="14.85546875" style="144" customWidth="1"/>
    <col min="9" max="9" width="1.5703125" style="144" customWidth="1"/>
    <col min="10" max="11" width="12.7109375" style="144" hidden="1" customWidth="1"/>
    <col min="12" max="16384" width="11.42578125" style="144" hidden="1"/>
  </cols>
  <sheetData>
    <row r="1" spans="2:8" ht="21" customHeight="1">
      <c r="B1" s="335"/>
      <c r="C1" s="335"/>
      <c r="D1" s="335" t="s">
        <v>399</v>
      </c>
      <c r="E1" s="335"/>
      <c r="F1" s="335"/>
      <c r="G1" s="300" t="s">
        <v>400</v>
      </c>
      <c r="H1" s="301"/>
    </row>
    <row r="2" spans="2:8" ht="21" customHeight="1">
      <c r="B2" s="335"/>
      <c r="C2" s="335"/>
      <c r="D2" s="335"/>
      <c r="E2" s="335"/>
      <c r="F2" s="335"/>
      <c r="G2" s="302"/>
      <c r="H2" s="303"/>
    </row>
    <row r="3" spans="2:8" ht="21" customHeight="1">
      <c r="B3" s="335"/>
      <c r="C3" s="335"/>
      <c r="D3" s="335"/>
      <c r="E3" s="335"/>
      <c r="F3" s="335"/>
      <c r="G3" s="304"/>
      <c r="H3" s="305"/>
    </row>
    <row r="4" spans="2:8" ht="20.25" customHeight="1">
      <c r="B4" s="334" t="s">
        <v>401</v>
      </c>
      <c r="C4" s="334"/>
      <c r="D4" s="334"/>
      <c r="E4" s="334"/>
      <c r="F4" s="334"/>
      <c r="G4" s="334"/>
      <c r="H4" s="334"/>
    </row>
    <row r="5" spans="2:8" ht="57" customHeight="1">
      <c r="B5" s="312" t="s">
        <v>402</v>
      </c>
      <c r="C5" s="313"/>
      <c r="D5" s="313"/>
      <c r="E5" s="313"/>
      <c r="F5" s="313"/>
      <c r="G5" s="313"/>
      <c r="H5" s="314"/>
    </row>
    <row r="6" spans="2:8" ht="20.25" customHeight="1">
      <c r="B6" s="334" t="s">
        <v>2</v>
      </c>
      <c r="C6" s="334"/>
      <c r="D6" s="334"/>
      <c r="E6" s="334"/>
      <c r="F6" s="334"/>
      <c r="G6" s="334"/>
      <c r="H6" s="334"/>
    </row>
    <row r="7" spans="2:8" ht="43.15" customHeight="1">
      <c r="B7" s="312" t="s">
        <v>403</v>
      </c>
      <c r="C7" s="313"/>
      <c r="D7" s="313"/>
      <c r="E7" s="313"/>
      <c r="F7" s="313"/>
      <c r="G7" s="313"/>
      <c r="H7" s="314"/>
    </row>
    <row r="8" spans="2:8" ht="20.25" customHeight="1">
      <c r="B8" s="145" t="s">
        <v>404</v>
      </c>
      <c r="C8" s="145" t="s">
        <v>405</v>
      </c>
      <c r="D8" s="334" t="s">
        <v>406</v>
      </c>
      <c r="E8" s="334"/>
      <c r="F8" s="334"/>
      <c r="G8" s="334"/>
      <c r="H8" s="334"/>
    </row>
    <row r="9" spans="2:8" ht="28.9" customHeight="1">
      <c r="B9" s="145" t="s">
        <v>407</v>
      </c>
      <c r="C9" s="334" t="s">
        <v>408</v>
      </c>
      <c r="D9" s="334"/>
      <c r="E9" s="334"/>
      <c r="F9" s="334"/>
      <c r="G9" s="334"/>
      <c r="H9" s="334"/>
    </row>
    <row r="10" spans="2:8" ht="12.75">
      <c r="B10" s="145" t="s">
        <v>409</v>
      </c>
      <c r="C10" s="334" t="s">
        <v>410</v>
      </c>
      <c r="D10" s="334"/>
      <c r="E10" s="334"/>
      <c r="F10" s="334"/>
      <c r="G10" s="334"/>
      <c r="H10" s="334"/>
    </row>
    <row r="11" spans="2:8" ht="40.15" customHeight="1">
      <c r="B11" s="143" t="s">
        <v>411</v>
      </c>
      <c r="C11" s="146" t="s">
        <v>412</v>
      </c>
      <c r="D11" s="319" t="s">
        <v>413</v>
      </c>
      <c r="E11" s="320"/>
      <c r="F11" s="320"/>
      <c r="G11" s="320"/>
      <c r="H11" s="321"/>
    </row>
    <row r="12" spans="2:8" ht="12.75">
      <c r="B12" s="147" t="s">
        <v>414</v>
      </c>
      <c r="C12" s="306" t="s">
        <v>415</v>
      </c>
      <c r="D12" s="306"/>
      <c r="E12" s="306"/>
      <c r="F12" s="306"/>
      <c r="G12" s="306"/>
      <c r="H12" s="306"/>
    </row>
    <row r="13" spans="2:8" ht="40.15" customHeight="1">
      <c r="B13" s="143" t="s">
        <v>416</v>
      </c>
      <c r="C13" s="146" t="s">
        <v>417</v>
      </c>
      <c r="D13" s="310" t="s">
        <v>418</v>
      </c>
      <c r="E13" s="310"/>
      <c r="F13" s="310"/>
      <c r="G13" s="310"/>
      <c r="H13" s="310"/>
    </row>
    <row r="14" spans="2:8" ht="40.15" customHeight="1">
      <c r="B14" s="143" t="s">
        <v>419</v>
      </c>
      <c r="C14" s="146" t="s">
        <v>341</v>
      </c>
      <c r="D14" s="310" t="s">
        <v>420</v>
      </c>
      <c r="E14" s="310"/>
      <c r="F14" s="310"/>
      <c r="G14" s="310"/>
      <c r="H14" s="310"/>
    </row>
    <row r="15" spans="2:8" ht="12.75">
      <c r="B15" s="147" t="s">
        <v>421</v>
      </c>
      <c r="C15" s="306" t="s">
        <v>422</v>
      </c>
      <c r="D15" s="306"/>
      <c r="E15" s="306"/>
      <c r="F15" s="306"/>
      <c r="G15" s="306"/>
      <c r="H15" s="306"/>
    </row>
    <row r="16" spans="2:8" ht="40.15" customHeight="1">
      <c r="B16" s="143" t="s">
        <v>423</v>
      </c>
      <c r="C16" s="146" t="s">
        <v>424</v>
      </c>
      <c r="D16" s="310" t="s">
        <v>425</v>
      </c>
      <c r="E16" s="310"/>
      <c r="F16" s="310"/>
      <c r="G16" s="310"/>
      <c r="H16" s="310"/>
    </row>
    <row r="17" spans="2:8" ht="40.15" customHeight="1">
      <c r="B17" s="143" t="s">
        <v>426</v>
      </c>
      <c r="C17" s="146" t="s">
        <v>427</v>
      </c>
      <c r="D17" s="310" t="s">
        <v>428</v>
      </c>
      <c r="E17" s="310"/>
      <c r="F17" s="310"/>
      <c r="G17" s="310"/>
      <c r="H17" s="310"/>
    </row>
    <row r="18" spans="2:8" ht="40.15" customHeight="1">
      <c r="B18" s="143" t="s">
        <v>429</v>
      </c>
      <c r="C18" s="146" t="s">
        <v>430</v>
      </c>
      <c r="D18" s="310" t="s">
        <v>431</v>
      </c>
      <c r="E18" s="310"/>
      <c r="F18" s="310"/>
      <c r="G18" s="310"/>
      <c r="H18" s="310"/>
    </row>
    <row r="19" spans="2:8" ht="40.15" customHeight="1">
      <c r="B19" s="143" t="s">
        <v>432</v>
      </c>
      <c r="C19" s="146" t="s">
        <v>433</v>
      </c>
      <c r="D19" s="310" t="s">
        <v>434</v>
      </c>
      <c r="E19" s="310"/>
      <c r="F19" s="310"/>
      <c r="G19" s="310"/>
      <c r="H19" s="310"/>
    </row>
    <row r="20" spans="2:8" ht="40.15" customHeight="1">
      <c r="B20" s="143" t="s">
        <v>435</v>
      </c>
      <c r="C20" s="146" t="s">
        <v>436</v>
      </c>
      <c r="D20" s="310" t="s">
        <v>437</v>
      </c>
      <c r="E20" s="310"/>
      <c r="F20" s="310"/>
      <c r="G20" s="310"/>
      <c r="H20" s="310"/>
    </row>
    <row r="21" spans="2:8" ht="12.75">
      <c r="B21" s="147" t="s">
        <v>438</v>
      </c>
      <c r="C21" s="306" t="s">
        <v>439</v>
      </c>
      <c r="D21" s="306"/>
      <c r="E21" s="306"/>
      <c r="F21" s="306"/>
      <c r="G21" s="306"/>
      <c r="H21" s="306"/>
    </row>
    <row r="22" spans="2:8" ht="40.15" customHeight="1">
      <c r="B22" s="143" t="s">
        <v>440</v>
      </c>
      <c r="C22" s="146" t="s">
        <v>441</v>
      </c>
      <c r="D22" s="310" t="s">
        <v>442</v>
      </c>
      <c r="E22" s="310"/>
      <c r="F22" s="310"/>
      <c r="G22" s="310"/>
      <c r="H22" s="310"/>
    </row>
    <row r="23" spans="2:8" ht="40.15" customHeight="1">
      <c r="B23" s="143" t="s">
        <v>443</v>
      </c>
      <c r="C23" s="146" t="s">
        <v>444</v>
      </c>
      <c r="D23" s="310" t="s">
        <v>445</v>
      </c>
      <c r="E23" s="310"/>
      <c r="F23" s="310"/>
      <c r="G23" s="310"/>
      <c r="H23" s="310"/>
    </row>
    <row r="24" spans="2:8" ht="12.75">
      <c r="B24" s="147" t="s">
        <v>446</v>
      </c>
      <c r="C24" s="306" t="s">
        <v>447</v>
      </c>
      <c r="D24" s="306"/>
      <c r="E24" s="306"/>
      <c r="F24" s="306"/>
      <c r="G24" s="306"/>
      <c r="H24" s="306"/>
    </row>
    <row r="25" spans="2:8" ht="40.15" customHeight="1">
      <c r="B25" s="143" t="s">
        <v>448</v>
      </c>
      <c r="C25" s="146" t="s">
        <v>449</v>
      </c>
      <c r="D25" s="310" t="s">
        <v>450</v>
      </c>
      <c r="E25" s="310"/>
      <c r="F25" s="310"/>
      <c r="G25" s="310"/>
      <c r="H25" s="310"/>
    </row>
    <row r="26" spans="2:8" ht="40.15" customHeight="1">
      <c r="B26" s="149" t="s">
        <v>451</v>
      </c>
      <c r="C26" s="146" t="s">
        <v>452</v>
      </c>
      <c r="D26" s="310" t="s">
        <v>453</v>
      </c>
      <c r="E26" s="310"/>
      <c r="F26" s="310"/>
      <c r="G26" s="310"/>
      <c r="H26" s="310"/>
    </row>
    <row r="27" spans="2:8" ht="40.15" customHeight="1">
      <c r="B27" s="149" t="s">
        <v>454</v>
      </c>
      <c r="C27" s="146" t="s">
        <v>455</v>
      </c>
      <c r="D27" s="310" t="s">
        <v>456</v>
      </c>
      <c r="E27" s="310"/>
      <c r="F27" s="310"/>
      <c r="G27" s="310"/>
      <c r="H27" s="310"/>
    </row>
    <row r="28" spans="2:8" ht="40.15" customHeight="1">
      <c r="B28" s="149" t="s">
        <v>457</v>
      </c>
      <c r="C28" s="146" t="s">
        <v>458</v>
      </c>
      <c r="D28" s="310" t="s">
        <v>459</v>
      </c>
      <c r="E28" s="310"/>
      <c r="F28" s="310"/>
      <c r="G28" s="310"/>
      <c r="H28" s="310"/>
    </row>
    <row r="29" spans="2:8" ht="40.15" customHeight="1">
      <c r="B29" s="149" t="s">
        <v>460</v>
      </c>
      <c r="C29" s="146" t="s">
        <v>461</v>
      </c>
      <c r="D29" s="310" t="s">
        <v>462</v>
      </c>
      <c r="E29" s="310"/>
      <c r="F29" s="310"/>
      <c r="G29" s="310"/>
      <c r="H29" s="310"/>
    </row>
    <row r="30" spans="2:8" ht="40.15" customHeight="1">
      <c r="B30" s="149" t="s">
        <v>463</v>
      </c>
      <c r="C30" s="146" t="s">
        <v>464</v>
      </c>
      <c r="D30" s="310" t="s">
        <v>465</v>
      </c>
      <c r="E30" s="310"/>
      <c r="F30" s="310"/>
      <c r="G30" s="310"/>
      <c r="H30" s="310"/>
    </row>
    <row r="31" spans="2:8" ht="40.15" customHeight="1">
      <c r="B31" s="149" t="s">
        <v>466</v>
      </c>
      <c r="C31" s="146" t="s">
        <v>467</v>
      </c>
      <c r="D31" s="310" t="s">
        <v>468</v>
      </c>
      <c r="E31" s="310"/>
      <c r="F31" s="310"/>
      <c r="G31" s="310"/>
      <c r="H31" s="310"/>
    </row>
    <row r="32" spans="2:8" ht="40.15" customHeight="1">
      <c r="B32" s="149" t="s">
        <v>469</v>
      </c>
      <c r="C32" s="146" t="s">
        <v>470</v>
      </c>
      <c r="D32" s="310" t="s">
        <v>471</v>
      </c>
      <c r="E32" s="310"/>
      <c r="F32" s="310"/>
      <c r="G32" s="310"/>
      <c r="H32" s="310"/>
    </row>
    <row r="33" spans="2:8" ht="40.15" customHeight="1">
      <c r="B33" s="149" t="s">
        <v>472</v>
      </c>
      <c r="C33" s="146" t="s">
        <v>473</v>
      </c>
      <c r="D33" s="310" t="s">
        <v>474</v>
      </c>
      <c r="E33" s="310"/>
      <c r="F33" s="310"/>
      <c r="G33" s="310"/>
      <c r="H33" s="310"/>
    </row>
    <row r="34" spans="2:8" ht="40.15" customHeight="1">
      <c r="B34" s="149" t="s">
        <v>475</v>
      </c>
      <c r="C34" s="146" t="s">
        <v>476</v>
      </c>
      <c r="D34" s="310" t="s">
        <v>477</v>
      </c>
      <c r="E34" s="310"/>
      <c r="F34" s="310"/>
      <c r="G34" s="310"/>
      <c r="H34" s="310"/>
    </row>
    <row r="35" spans="2:8" ht="12.75">
      <c r="B35" s="322" t="s">
        <v>478</v>
      </c>
      <c r="C35" s="306" t="s">
        <v>479</v>
      </c>
      <c r="D35" s="306"/>
      <c r="E35" s="306"/>
      <c r="F35" s="306"/>
      <c r="G35" s="306"/>
      <c r="H35" s="306"/>
    </row>
    <row r="36" spans="2:8" ht="39.75" customHeight="1">
      <c r="B36" s="322"/>
      <c r="C36" s="148" t="s">
        <v>39</v>
      </c>
      <c r="D36" s="310" t="s">
        <v>480</v>
      </c>
      <c r="E36" s="310"/>
      <c r="F36" s="310"/>
      <c r="G36" s="310"/>
      <c r="H36" s="310"/>
    </row>
    <row r="37" spans="2:8" ht="39.75" customHeight="1">
      <c r="B37" s="322"/>
      <c r="C37" s="148" t="s">
        <v>40</v>
      </c>
      <c r="D37" s="310" t="s">
        <v>481</v>
      </c>
      <c r="E37" s="310"/>
      <c r="F37" s="310"/>
      <c r="G37" s="310"/>
      <c r="H37" s="310"/>
    </row>
    <row r="38" spans="2:8" ht="39.75" customHeight="1">
      <c r="B38" s="322"/>
      <c r="C38" s="148" t="s">
        <v>41</v>
      </c>
      <c r="D38" s="310" t="s">
        <v>482</v>
      </c>
      <c r="E38" s="310"/>
      <c r="F38" s="310"/>
      <c r="G38" s="310"/>
      <c r="H38" s="310"/>
    </row>
    <row r="39" spans="2:8" ht="39.75" customHeight="1">
      <c r="B39" s="322"/>
      <c r="C39" s="148" t="s">
        <v>42</v>
      </c>
      <c r="D39" s="310" t="s">
        <v>483</v>
      </c>
      <c r="E39" s="310"/>
      <c r="F39" s="310"/>
      <c r="G39" s="310"/>
      <c r="H39" s="310"/>
    </row>
    <row r="40" spans="2:8" ht="40.15" customHeight="1">
      <c r="B40" s="149" t="s">
        <v>484</v>
      </c>
      <c r="C40" s="146" t="s">
        <v>238</v>
      </c>
      <c r="D40" s="310" t="s">
        <v>485</v>
      </c>
      <c r="E40" s="310"/>
      <c r="F40" s="310"/>
      <c r="G40" s="310"/>
      <c r="H40" s="310"/>
    </row>
    <row r="41" spans="2:8" ht="40.15" customHeight="1">
      <c r="B41" s="149" t="s">
        <v>486</v>
      </c>
      <c r="C41" s="146" t="s">
        <v>487</v>
      </c>
      <c r="D41" s="336" t="s">
        <v>488</v>
      </c>
      <c r="E41" s="336"/>
      <c r="F41" s="336"/>
      <c r="G41" s="336"/>
      <c r="H41" s="336"/>
    </row>
    <row r="42" spans="2:8" ht="40.15" customHeight="1">
      <c r="B42" s="149" t="s">
        <v>489</v>
      </c>
      <c r="C42" s="146" t="s">
        <v>490</v>
      </c>
      <c r="D42" s="310" t="s">
        <v>491</v>
      </c>
      <c r="E42" s="310"/>
      <c r="F42" s="310"/>
      <c r="G42" s="310"/>
      <c r="H42" s="310"/>
    </row>
    <row r="43" spans="2:8" ht="12.75">
      <c r="B43" s="150" t="s">
        <v>492</v>
      </c>
      <c r="C43" s="306" t="s">
        <v>493</v>
      </c>
      <c r="D43" s="306"/>
      <c r="E43" s="306"/>
      <c r="F43" s="306"/>
      <c r="G43" s="306"/>
      <c r="H43" s="306"/>
    </row>
    <row r="44" spans="2:8" ht="40.15" customHeight="1">
      <c r="B44" s="149" t="s">
        <v>494</v>
      </c>
      <c r="C44" s="146" t="s">
        <v>495</v>
      </c>
      <c r="D44" s="310" t="s">
        <v>496</v>
      </c>
      <c r="E44" s="310"/>
      <c r="F44" s="310"/>
      <c r="G44" s="310"/>
      <c r="H44" s="310"/>
    </row>
    <row r="45" spans="2:8" ht="40.15" customHeight="1">
      <c r="B45" s="149" t="s">
        <v>497</v>
      </c>
      <c r="C45" s="146" t="s">
        <v>498</v>
      </c>
      <c r="D45" s="310" t="s">
        <v>499</v>
      </c>
      <c r="E45" s="310"/>
      <c r="F45" s="310"/>
      <c r="G45" s="310"/>
      <c r="H45" s="310"/>
    </row>
    <row r="46" spans="2:8" ht="12.75">
      <c r="B46" s="150" t="s">
        <v>500</v>
      </c>
      <c r="C46" s="306" t="s">
        <v>501</v>
      </c>
      <c r="D46" s="306"/>
      <c r="E46" s="306"/>
      <c r="F46" s="306"/>
      <c r="G46" s="306"/>
      <c r="H46" s="306"/>
    </row>
    <row r="47" spans="2:8" ht="40.15" customHeight="1">
      <c r="B47" s="149" t="s">
        <v>502</v>
      </c>
      <c r="C47" s="146" t="s">
        <v>503</v>
      </c>
      <c r="D47" s="310" t="s">
        <v>504</v>
      </c>
      <c r="E47" s="310"/>
      <c r="F47" s="310"/>
      <c r="G47" s="310"/>
      <c r="H47" s="310"/>
    </row>
    <row r="48" spans="2:8" ht="40.15" customHeight="1">
      <c r="B48" s="149" t="s">
        <v>505</v>
      </c>
      <c r="C48" s="146" t="s">
        <v>506</v>
      </c>
      <c r="D48" s="310" t="s">
        <v>507</v>
      </c>
      <c r="E48" s="310"/>
      <c r="F48" s="310"/>
      <c r="G48" s="310"/>
      <c r="H48" s="310"/>
    </row>
    <row r="49" spans="2:8" ht="40.15" customHeight="1">
      <c r="B49" s="149" t="s">
        <v>508</v>
      </c>
      <c r="C49" s="146" t="s">
        <v>509</v>
      </c>
      <c r="D49" s="310" t="s">
        <v>510</v>
      </c>
      <c r="E49" s="310"/>
      <c r="F49" s="310"/>
      <c r="G49" s="310"/>
      <c r="H49" s="310"/>
    </row>
    <row r="50" spans="2:8" ht="40.15" customHeight="1">
      <c r="B50" s="149" t="s">
        <v>511</v>
      </c>
      <c r="C50" s="146" t="s">
        <v>512</v>
      </c>
      <c r="D50" s="310" t="s">
        <v>513</v>
      </c>
      <c r="E50" s="310"/>
      <c r="F50" s="310"/>
      <c r="G50" s="310"/>
      <c r="H50" s="310"/>
    </row>
    <row r="51" spans="2:8" ht="40.15" customHeight="1">
      <c r="B51" s="149" t="s">
        <v>514</v>
      </c>
      <c r="C51" s="146" t="s">
        <v>515</v>
      </c>
      <c r="D51" s="310" t="s">
        <v>516</v>
      </c>
      <c r="E51" s="310"/>
      <c r="F51" s="310"/>
      <c r="G51" s="310"/>
      <c r="H51" s="310"/>
    </row>
    <row r="52" spans="2:8" ht="40.15" customHeight="1">
      <c r="B52" s="149" t="s">
        <v>517</v>
      </c>
      <c r="C52" s="146" t="s">
        <v>518</v>
      </c>
      <c r="D52" s="310" t="s">
        <v>519</v>
      </c>
      <c r="E52" s="310"/>
      <c r="F52" s="310"/>
      <c r="G52" s="310"/>
      <c r="H52" s="310"/>
    </row>
    <row r="53" spans="2:8" ht="40.15" customHeight="1">
      <c r="B53" s="149" t="s">
        <v>520</v>
      </c>
      <c r="C53" s="146" t="s">
        <v>521</v>
      </c>
      <c r="D53" s="310" t="s">
        <v>522</v>
      </c>
      <c r="E53" s="310"/>
      <c r="F53" s="310"/>
      <c r="G53" s="310"/>
      <c r="H53" s="310"/>
    </row>
    <row r="54" spans="2:8" ht="40.15" customHeight="1">
      <c r="B54" s="149" t="s">
        <v>523</v>
      </c>
      <c r="C54" s="146" t="s">
        <v>524</v>
      </c>
      <c r="D54" s="310" t="s">
        <v>525</v>
      </c>
      <c r="E54" s="310"/>
      <c r="F54" s="310"/>
      <c r="G54" s="310"/>
      <c r="H54" s="310"/>
    </row>
    <row r="55" spans="2:8" ht="40.15" customHeight="1">
      <c r="B55" s="149" t="s">
        <v>526</v>
      </c>
      <c r="C55" s="146" t="s">
        <v>527</v>
      </c>
      <c r="D55" s="310" t="s">
        <v>528</v>
      </c>
      <c r="E55" s="310"/>
      <c r="F55" s="310"/>
      <c r="G55" s="310"/>
      <c r="H55" s="310"/>
    </row>
    <row r="56" spans="2:8" ht="12.75">
      <c r="B56" s="150" t="s">
        <v>529</v>
      </c>
      <c r="C56" s="306" t="s">
        <v>530</v>
      </c>
      <c r="D56" s="306"/>
      <c r="E56" s="306"/>
      <c r="F56" s="306"/>
      <c r="G56" s="306"/>
      <c r="H56" s="306"/>
    </row>
    <row r="57" spans="2:8" ht="40.15" customHeight="1">
      <c r="B57" s="149" t="s">
        <v>531</v>
      </c>
      <c r="C57" s="146" t="s">
        <v>236</v>
      </c>
      <c r="D57" s="310" t="s">
        <v>532</v>
      </c>
      <c r="E57" s="310"/>
      <c r="F57" s="310"/>
      <c r="G57" s="310"/>
      <c r="H57" s="310"/>
    </row>
    <row r="58" spans="2:8" ht="40.15" customHeight="1">
      <c r="B58" s="149" t="s">
        <v>533</v>
      </c>
      <c r="C58" s="146" t="s">
        <v>534</v>
      </c>
      <c r="D58" s="310" t="s">
        <v>535</v>
      </c>
      <c r="E58" s="310"/>
      <c r="F58" s="310"/>
      <c r="G58" s="310"/>
      <c r="H58" s="310"/>
    </row>
    <row r="59" spans="2:8" ht="40.15" customHeight="1">
      <c r="B59" s="149" t="s">
        <v>536</v>
      </c>
      <c r="C59" s="146" t="s">
        <v>537</v>
      </c>
      <c r="D59" s="310" t="s">
        <v>538</v>
      </c>
      <c r="E59" s="310"/>
      <c r="F59" s="310"/>
      <c r="G59" s="310"/>
      <c r="H59" s="310"/>
    </row>
    <row r="60" spans="2:8" ht="12.75">
      <c r="B60" s="150" t="s">
        <v>539</v>
      </c>
      <c r="C60" s="306" t="s">
        <v>540</v>
      </c>
      <c r="D60" s="306"/>
      <c r="E60" s="306"/>
      <c r="F60" s="306"/>
      <c r="G60" s="306"/>
      <c r="H60" s="306"/>
    </row>
    <row r="61" spans="2:8" ht="12.75">
      <c r="B61" s="150" t="s">
        <v>541</v>
      </c>
      <c r="C61" s="306" t="s">
        <v>542</v>
      </c>
      <c r="D61" s="306"/>
      <c r="E61" s="306"/>
      <c r="F61" s="306"/>
      <c r="G61" s="306"/>
      <c r="H61" s="306"/>
    </row>
    <row r="62" spans="2:8" ht="62.45" customHeight="1">
      <c r="B62" s="149" t="s">
        <v>543</v>
      </c>
      <c r="C62" s="146" t="s">
        <v>544</v>
      </c>
      <c r="D62" s="310" t="s">
        <v>545</v>
      </c>
      <c r="E62" s="333"/>
      <c r="F62" s="333"/>
      <c r="G62" s="333"/>
      <c r="H62" s="333"/>
    </row>
    <row r="63" spans="2:8" ht="40.15" customHeight="1">
      <c r="B63" s="149" t="s">
        <v>546</v>
      </c>
      <c r="C63" s="146" t="s">
        <v>547</v>
      </c>
      <c r="D63" s="310" t="s">
        <v>548</v>
      </c>
      <c r="E63" s="310"/>
      <c r="F63" s="310"/>
      <c r="G63" s="310"/>
      <c r="H63" s="310"/>
    </row>
    <row r="64" spans="2:8" ht="12.75">
      <c r="B64" s="150" t="s">
        <v>549</v>
      </c>
      <c r="C64" s="306" t="s">
        <v>550</v>
      </c>
      <c r="D64" s="306"/>
      <c r="E64" s="306"/>
      <c r="F64" s="306"/>
      <c r="G64" s="306"/>
      <c r="H64" s="306"/>
    </row>
    <row r="65" spans="2:8" ht="40.15" customHeight="1">
      <c r="B65" s="149" t="s">
        <v>551</v>
      </c>
      <c r="C65" s="146" t="s">
        <v>552</v>
      </c>
      <c r="D65" s="310" t="s">
        <v>553</v>
      </c>
      <c r="E65" s="310"/>
      <c r="F65" s="310"/>
      <c r="G65" s="310"/>
      <c r="H65" s="310"/>
    </row>
    <row r="66" spans="2:8" ht="40.15" customHeight="1">
      <c r="B66" s="149" t="s">
        <v>554</v>
      </c>
      <c r="C66" s="146" t="s">
        <v>555</v>
      </c>
      <c r="D66" s="310" t="s">
        <v>556</v>
      </c>
      <c r="E66" s="310"/>
      <c r="F66" s="310"/>
      <c r="G66" s="310"/>
      <c r="H66" s="310"/>
    </row>
    <row r="67" spans="2:8" ht="40.15" customHeight="1">
      <c r="B67" s="149" t="s">
        <v>557</v>
      </c>
      <c r="C67" s="146" t="s">
        <v>379</v>
      </c>
      <c r="D67" s="310" t="s">
        <v>558</v>
      </c>
      <c r="E67" s="310"/>
      <c r="F67" s="310"/>
      <c r="G67" s="310"/>
      <c r="H67" s="310"/>
    </row>
    <row r="68" spans="2:8" ht="60" customHeight="1">
      <c r="B68" s="149" t="s">
        <v>559</v>
      </c>
      <c r="C68" s="146" t="s">
        <v>560</v>
      </c>
      <c r="D68" s="333" t="s">
        <v>561</v>
      </c>
      <c r="E68" s="333"/>
      <c r="F68" s="333"/>
      <c r="G68" s="333"/>
      <c r="H68" s="333"/>
    </row>
    <row r="69" spans="2:8" s="151" customFormat="1" ht="37.15" customHeight="1">
      <c r="B69" s="149" t="s">
        <v>562</v>
      </c>
      <c r="C69" s="146" t="s">
        <v>563</v>
      </c>
      <c r="D69" s="333" t="s">
        <v>564</v>
      </c>
      <c r="E69" s="333"/>
      <c r="F69" s="333"/>
      <c r="G69" s="333"/>
      <c r="H69" s="333"/>
    </row>
    <row r="70" spans="2:8" s="151" customFormat="1" ht="92.45" customHeight="1">
      <c r="B70" s="149" t="s">
        <v>565</v>
      </c>
      <c r="C70" s="146" t="s">
        <v>566</v>
      </c>
      <c r="D70" s="333" t="s">
        <v>567</v>
      </c>
      <c r="E70" s="333"/>
      <c r="F70" s="333"/>
      <c r="G70" s="333"/>
      <c r="H70" s="333"/>
    </row>
    <row r="71" spans="2:8" s="151" customFormat="1" ht="27.6" customHeight="1">
      <c r="B71" s="149" t="s">
        <v>568</v>
      </c>
      <c r="C71" s="146" t="s">
        <v>569</v>
      </c>
      <c r="D71" s="310" t="s">
        <v>570</v>
      </c>
      <c r="E71" s="333"/>
      <c r="F71" s="333"/>
      <c r="G71" s="333"/>
      <c r="H71" s="333"/>
    </row>
    <row r="72" spans="2:8" s="151" customFormat="1" ht="44.45" customHeight="1">
      <c r="B72" s="149" t="s">
        <v>571</v>
      </c>
      <c r="C72" s="146" t="s">
        <v>572</v>
      </c>
      <c r="D72" s="310" t="s">
        <v>573</v>
      </c>
      <c r="E72" s="333"/>
      <c r="F72" s="333"/>
      <c r="G72" s="333"/>
      <c r="H72" s="333"/>
    </row>
    <row r="73" spans="2:8" s="151" customFormat="1" ht="37.9" customHeight="1">
      <c r="B73" s="149" t="s">
        <v>574</v>
      </c>
      <c r="C73" s="146" t="s">
        <v>575</v>
      </c>
      <c r="D73" s="310" t="s">
        <v>576</v>
      </c>
      <c r="E73" s="310"/>
      <c r="F73" s="310"/>
      <c r="G73" s="310"/>
      <c r="H73" s="310"/>
    </row>
    <row r="74" spans="2:8" s="151" customFormat="1" ht="48.6" customHeight="1">
      <c r="B74" s="149" t="s">
        <v>577</v>
      </c>
      <c r="C74" s="146" t="s">
        <v>578</v>
      </c>
      <c r="D74" s="310" t="s">
        <v>579</v>
      </c>
      <c r="E74" s="310"/>
      <c r="F74" s="310"/>
      <c r="G74" s="310"/>
      <c r="H74" s="310"/>
    </row>
    <row r="75" spans="2:8" s="151" customFormat="1" ht="12.75">
      <c r="B75" s="150" t="s">
        <v>580</v>
      </c>
      <c r="C75" s="306" t="s">
        <v>581</v>
      </c>
      <c r="D75" s="306"/>
      <c r="E75" s="306"/>
      <c r="F75" s="306"/>
      <c r="G75" s="306"/>
      <c r="H75" s="306"/>
    </row>
    <row r="76" spans="2:8" s="151" customFormat="1" ht="37.9" customHeight="1">
      <c r="B76" s="149" t="s">
        <v>582</v>
      </c>
      <c r="C76" s="146" t="s">
        <v>583</v>
      </c>
      <c r="D76" s="310" t="s">
        <v>584</v>
      </c>
      <c r="E76" s="310"/>
      <c r="F76" s="310"/>
      <c r="G76" s="310"/>
      <c r="H76" s="310"/>
    </row>
    <row r="77" spans="2:8" s="151" customFormat="1" ht="12.75">
      <c r="B77" s="150" t="s">
        <v>585</v>
      </c>
      <c r="C77" s="306" t="s">
        <v>586</v>
      </c>
      <c r="D77" s="306"/>
      <c r="E77" s="306"/>
      <c r="F77" s="306"/>
      <c r="G77" s="306"/>
      <c r="H77" s="306"/>
    </row>
    <row r="78" spans="2:8" s="151" customFormat="1" ht="37.9" customHeight="1">
      <c r="B78" s="149" t="s">
        <v>587</v>
      </c>
      <c r="C78" s="146" t="s">
        <v>588</v>
      </c>
      <c r="D78" s="310" t="s">
        <v>589</v>
      </c>
      <c r="E78" s="310"/>
      <c r="F78" s="310"/>
      <c r="G78" s="310"/>
      <c r="H78" s="310"/>
    </row>
    <row r="79" spans="2:8" s="151" customFormat="1" ht="37.9" customHeight="1">
      <c r="B79" s="149" t="s">
        <v>590</v>
      </c>
      <c r="C79" s="146" t="s">
        <v>424</v>
      </c>
      <c r="D79" s="310" t="s">
        <v>591</v>
      </c>
      <c r="E79" s="310"/>
      <c r="F79" s="310"/>
      <c r="G79" s="310"/>
      <c r="H79" s="310"/>
    </row>
    <row r="80" spans="2:8" s="151" customFormat="1" ht="37.9" customHeight="1">
      <c r="B80" s="149" t="s">
        <v>592</v>
      </c>
      <c r="C80" s="146" t="s">
        <v>593</v>
      </c>
      <c r="D80" s="310" t="s">
        <v>594</v>
      </c>
      <c r="E80" s="310"/>
      <c r="F80" s="310"/>
      <c r="G80" s="310"/>
      <c r="H80" s="310"/>
    </row>
    <row r="81" spans="2:8" s="151" customFormat="1" ht="12.75">
      <c r="B81" s="150" t="s">
        <v>595</v>
      </c>
      <c r="C81" s="306" t="s">
        <v>596</v>
      </c>
      <c r="D81" s="306"/>
      <c r="E81" s="306"/>
      <c r="F81" s="306"/>
      <c r="G81" s="306"/>
      <c r="H81" s="306"/>
    </row>
    <row r="82" spans="2:8" ht="15" customHeight="1">
      <c r="B82" s="149" t="s">
        <v>597</v>
      </c>
      <c r="C82" s="146" t="s">
        <v>598</v>
      </c>
      <c r="D82" s="310" t="s">
        <v>599</v>
      </c>
      <c r="E82" s="310"/>
      <c r="F82" s="310"/>
      <c r="G82" s="310"/>
      <c r="H82" s="310"/>
    </row>
    <row r="83" spans="2:8" ht="15" customHeight="1">
      <c r="B83" s="150" t="s">
        <v>600</v>
      </c>
      <c r="C83" s="306" t="s">
        <v>601</v>
      </c>
      <c r="D83" s="306"/>
      <c r="E83" s="306"/>
      <c r="F83" s="306"/>
      <c r="G83" s="306"/>
      <c r="H83" s="306"/>
    </row>
    <row r="84" spans="2:8" ht="37.9" customHeight="1">
      <c r="B84" s="149" t="s">
        <v>602</v>
      </c>
      <c r="C84" s="152" t="s">
        <v>603</v>
      </c>
      <c r="D84" s="319" t="s">
        <v>604</v>
      </c>
      <c r="E84" s="320"/>
      <c r="F84" s="320"/>
      <c r="G84" s="320"/>
      <c r="H84" s="321"/>
    </row>
    <row r="85" spans="2:8" ht="36" customHeight="1">
      <c r="B85" s="150" t="s">
        <v>605</v>
      </c>
      <c r="C85" s="306" t="s">
        <v>606</v>
      </c>
      <c r="D85" s="306"/>
      <c r="E85" s="306"/>
      <c r="F85" s="306"/>
      <c r="G85" s="306"/>
      <c r="H85" s="306"/>
    </row>
    <row r="86" spans="2:8" ht="15" customHeight="1">
      <c r="B86" s="150" t="s">
        <v>607</v>
      </c>
      <c r="C86" s="306" t="s">
        <v>208</v>
      </c>
      <c r="D86" s="306"/>
      <c r="E86" s="306"/>
      <c r="F86" s="306"/>
      <c r="G86" s="306"/>
      <c r="H86" s="306"/>
    </row>
    <row r="87" spans="2:8" ht="15" customHeight="1">
      <c r="B87" s="149" t="s">
        <v>608</v>
      </c>
      <c r="C87" s="146" t="s">
        <v>609</v>
      </c>
      <c r="D87" s="310" t="s">
        <v>610</v>
      </c>
      <c r="E87" s="310"/>
      <c r="F87" s="310"/>
      <c r="G87" s="310"/>
      <c r="H87" s="310"/>
    </row>
    <row r="88" spans="2:8" ht="12.75">
      <c r="B88" s="149" t="s">
        <v>611</v>
      </c>
      <c r="C88" s="146" t="s">
        <v>612</v>
      </c>
      <c r="D88" s="310" t="s">
        <v>613</v>
      </c>
      <c r="E88" s="310"/>
      <c r="F88" s="310"/>
      <c r="G88" s="310"/>
      <c r="H88" s="310"/>
    </row>
    <row r="89" spans="2:8" ht="12.75">
      <c r="B89" s="149" t="s">
        <v>614</v>
      </c>
      <c r="C89" s="146" t="s">
        <v>615</v>
      </c>
      <c r="D89" s="316" t="s">
        <v>616</v>
      </c>
      <c r="E89" s="317"/>
      <c r="F89" s="317"/>
      <c r="G89" s="317"/>
      <c r="H89" s="318"/>
    </row>
    <row r="90" spans="2:8" ht="15" customHeight="1">
      <c r="B90" s="150" t="s">
        <v>607</v>
      </c>
      <c r="C90" s="306" t="s">
        <v>211</v>
      </c>
      <c r="D90" s="306"/>
      <c r="E90" s="306"/>
      <c r="F90" s="306"/>
      <c r="G90" s="306"/>
      <c r="H90" s="306"/>
    </row>
    <row r="91" spans="2:8" ht="15" customHeight="1">
      <c r="B91" s="149" t="s">
        <v>608</v>
      </c>
      <c r="C91" s="146" t="s">
        <v>609</v>
      </c>
      <c r="D91" s="310" t="s">
        <v>617</v>
      </c>
      <c r="E91" s="310"/>
      <c r="F91" s="310"/>
      <c r="G91" s="310"/>
      <c r="H91" s="310"/>
    </row>
    <row r="92" spans="2:8" ht="12.75">
      <c r="B92" s="149" t="s">
        <v>611</v>
      </c>
      <c r="C92" s="146" t="s">
        <v>612</v>
      </c>
      <c r="D92" s="310" t="s">
        <v>618</v>
      </c>
      <c r="E92" s="310"/>
      <c r="F92" s="310"/>
      <c r="G92" s="310"/>
      <c r="H92" s="310"/>
    </row>
    <row r="93" spans="2:8" ht="12.75">
      <c r="B93" s="149" t="s">
        <v>614</v>
      </c>
      <c r="C93" s="146" t="s">
        <v>615</v>
      </c>
      <c r="D93" s="316" t="s">
        <v>616</v>
      </c>
      <c r="E93" s="317"/>
      <c r="F93" s="317"/>
      <c r="G93" s="317"/>
      <c r="H93" s="318"/>
    </row>
    <row r="94" spans="2:8" ht="15" customHeight="1">
      <c r="B94" s="150" t="s">
        <v>607</v>
      </c>
      <c r="C94" s="306" t="s">
        <v>212</v>
      </c>
      <c r="D94" s="306"/>
      <c r="E94" s="306"/>
      <c r="F94" s="306"/>
      <c r="G94" s="306"/>
      <c r="H94" s="306"/>
    </row>
    <row r="95" spans="2:8" ht="15" customHeight="1">
      <c r="B95" s="149" t="s">
        <v>608</v>
      </c>
      <c r="C95" s="146" t="s">
        <v>609</v>
      </c>
      <c r="D95" s="310" t="s">
        <v>619</v>
      </c>
      <c r="E95" s="310"/>
      <c r="F95" s="310"/>
      <c r="G95" s="310"/>
      <c r="H95" s="310"/>
    </row>
    <row r="96" spans="2:8" ht="12.75">
      <c r="B96" s="149" t="s">
        <v>611</v>
      </c>
      <c r="C96" s="146" t="s">
        <v>612</v>
      </c>
      <c r="D96" s="310" t="s">
        <v>620</v>
      </c>
      <c r="E96" s="310"/>
      <c r="F96" s="310"/>
      <c r="G96" s="310"/>
      <c r="H96" s="310"/>
    </row>
    <row r="97" spans="2:8" ht="12.75">
      <c r="B97" s="149" t="s">
        <v>614</v>
      </c>
      <c r="C97" s="146" t="s">
        <v>615</v>
      </c>
      <c r="D97" s="316" t="s">
        <v>616</v>
      </c>
      <c r="E97" s="317"/>
      <c r="F97" s="317"/>
      <c r="G97" s="317"/>
      <c r="H97" s="318"/>
    </row>
    <row r="98" spans="2:8" ht="35.450000000000003" customHeight="1">
      <c r="B98" s="150" t="s">
        <v>621</v>
      </c>
      <c r="C98" s="306" t="s">
        <v>622</v>
      </c>
      <c r="D98" s="306"/>
      <c r="E98" s="306"/>
      <c r="F98" s="306"/>
      <c r="G98" s="306"/>
      <c r="H98" s="306"/>
    </row>
    <row r="99" spans="2:8" ht="42" customHeight="1">
      <c r="B99" s="149" t="s">
        <v>623</v>
      </c>
      <c r="C99" s="146" t="s">
        <v>624</v>
      </c>
      <c r="D99" s="310" t="s">
        <v>625</v>
      </c>
      <c r="E99" s="310"/>
      <c r="F99" s="310"/>
      <c r="G99" s="310"/>
      <c r="H99" s="310"/>
    </row>
    <row r="100" spans="2:8" ht="37.9" customHeight="1">
      <c r="B100" s="149" t="s">
        <v>626</v>
      </c>
      <c r="C100" s="146" t="s">
        <v>627</v>
      </c>
      <c r="D100" s="310" t="s">
        <v>628</v>
      </c>
      <c r="E100" s="310"/>
      <c r="F100" s="310"/>
      <c r="G100" s="310"/>
      <c r="H100" s="310"/>
    </row>
    <row r="101" spans="2:8" ht="21.6" customHeight="1">
      <c r="B101" s="322"/>
      <c r="C101" s="322"/>
      <c r="D101" s="322"/>
      <c r="E101" s="322"/>
      <c r="F101" s="322"/>
      <c r="G101" s="322"/>
      <c r="H101" s="322"/>
    </row>
    <row r="102" spans="2:8" ht="37.9" customHeight="1">
      <c r="B102" s="148" t="s">
        <v>407</v>
      </c>
      <c r="C102" s="306" t="s">
        <v>629</v>
      </c>
      <c r="D102" s="306"/>
      <c r="E102" s="306"/>
      <c r="F102" s="306"/>
      <c r="G102" s="306"/>
      <c r="H102" s="306"/>
    </row>
    <row r="103" spans="2:8" ht="12.75">
      <c r="B103" s="148" t="s">
        <v>409</v>
      </c>
      <c r="C103" s="315" t="s">
        <v>410</v>
      </c>
      <c r="D103" s="315"/>
      <c r="E103" s="315"/>
      <c r="F103" s="315"/>
      <c r="G103" s="315"/>
      <c r="H103" s="315"/>
    </row>
    <row r="104" spans="2:8" ht="53.45" customHeight="1">
      <c r="B104" s="149" t="s">
        <v>411</v>
      </c>
      <c r="C104" s="146" t="s">
        <v>412</v>
      </c>
      <c r="D104" s="310" t="s">
        <v>630</v>
      </c>
      <c r="E104" s="310"/>
      <c r="F104" s="310"/>
      <c r="G104" s="310"/>
      <c r="H104" s="310"/>
    </row>
    <row r="105" spans="2:8" ht="53.45" customHeight="1">
      <c r="B105" s="149" t="s">
        <v>631</v>
      </c>
      <c r="C105" s="146" t="s">
        <v>449</v>
      </c>
      <c r="D105" s="310" t="s">
        <v>632</v>
      </c>
      <c r="E105" s="310"/>
      <c r="F105" s="310"/>
      <c r="G105" s="310"/>
      <c r="H105" s="310"/>
    </row>
    <row r="106" spans="2:8" ht="53.45" customHeight="1">
      <c r="B106" s="149" t="s">
        <v>421</v>
      </c>
      <c r="C106" s="146" t="s">
        <v>452</v>
      </c>
      <c r="D106" s="310" t="s">
        <v>633</v>
      </c>
      <c r="E106" s="310"/>
      <c r="F106" s="310"/>
      <c r="G106" s="310"/>
      <c r="H106" s="310"/>
    </row>
    <row r="107" spans="2:8" ht="53.45" customHeight="1">
      <c r="B107" s="149" t="s">
        <v>438</v>
      </c>
      <c r="C107" s="146" t="s">
        <v>634</v>
      </c>
      <c r="D107" s="310" t="s">
        <v>635</v>
      </c>
      <c r="E107" s="310"/>
      <c r="F107" s="310"/>
      <c r="G107" s="310"/>
      <c r="H107" s="310"/>
    </row>
    <row r="108" spans="2:8" ht="53.45" customHeight="1">
      <c r="B108" s="149" t="s">
        <v>636</v>
      </c>
      <c r="C108" s="146" t="s">
        <v>637</v>
      </c>
      <c r="D108" s="310" t="s">
        <v>638</v>
      </c>
      <c r="E108" s="310"/>
      <c r="F108" s="310"/>
      <c r="G108" s="310"/>
      <c r="H108" s="310"/>
    </row>
    <row r="109" spans="2:8" ht="53.45" customHeight="1">
      <c r="B109" s="149" t="s">
        <v>639</v>
      </c>
      <c r="C109" s="146" t="s">
        <v>640</v>
      </c>
      <c r="D109" s="310" t="s">
        <v>641</v>
      </c>
      <c r="E109" s="310"/>
      <c r="F109" s="310"/>
      <c r="G109" s="310"/>
      <c r="H109" s="310"/>
    </row>
    <row r="110" spans="2:8" ht="53.45" customHeight="1">
      <c r="B110" s="149" t="s">
        <v>642</v>
      </c>
      <c r="C110" s="146" t="s">
        <v>643</v>
      </c>
      <c r="D110" s="310" t="s">
        <v>644</v>
      </c>
      <c r="E110" s="310"/>
      <c r="F110" s="310"/>
      <c r="G110" s="310"/>
      <c r="H110" s="310"/>
    </row>
    <row r="111" spans="2:8" ht="53.45" customHeight="1">
      <c r="B111" s="149" t="s">
        <v>645</v>
      </c>
      <c r="C111" s="146" t="s">
        <v>646</v>
      </c>
      <c r="D111" s="310" t="s">
        <v>647</v>
      </c>
      <c r="E111" s="310"/>
      <c r="F111" s="310"/>
      <c r="G111" s="310"/>
      <c r="H111" s="310"/>
    </row>
    <row r="112" spans="2:8" ht="12.75">
      <c r="B112" s="150" t="s">
        <v>446</v>
      </c>
      <c r="C112" s="306" t="s">
        <v>648</v>
      </c>
      <c r="D112" s="306"/>
      <c r="E112" s="306"/>
      <c r="F112" s="306"/>
      <c r="G112" s="306"/>
      <c r="H112" s="306"/>
    </row>
    <row r="113" spans="2:8" ht="178.15" customHeight="1">
      <c r="B113" s="323" t="s">
        <v>649</v>
      </c>
      <c r="C113" s="311" t="s">
        <v>650</v>
      </c>
      <c r="D113" s="324" t="s">
        <v>651</v>
      </c>
      <c r="E113" s="325"/>
      <c r="F113" s="325"/>
      <c r="G113" s="325"/>
      <c r="H113" s="326"/>
    </row>
    <row r="114" spans="2:8" ht="199.9" customHeight="1">
      <c r="B114" s="323"/>
      <c r="C114" s="311"/>
      <c r="D114" s="327"/>
      <c r="E114" s="328"/>
      <c r="F114" s="328"/>
      <c r="G114" s="328"/>
      <c r="H114" s="329"/>
    </row>
    <row r="115" spans="2:8" ht="162.6" customHeight="1">
      <c r="B115" s="323"/>
      <c r="C115" s="311"/>
      <c r="D115" s="330"/>
      <c r="E115" s="331"/>
      <c r="F115" s="331"/>
      <c r="G115" s="331"/>
      <c r="H115" s="332"/>
    </row>
    <row r="116" spans="2:8" ht="53.45" customHeight="1">
      <c r="B116" s="149" t="s">
        <v>652</v>
      </c>
      <c r="C116" s="146" t="s">
        <v>653</v>
      </c>
      <c r="D116" s="310" t="s">
        <v>654</v>
      </c>
      <c r="E116" s="310"/>
      <c r="F116" s="310"/>
      <c r="G116" s="310"/>
      <c r="H116" s="310"/>
    </row>
    <row r="117" spans="2:8" ht="53.45" customHeight="1">
      <c r="B117" s="149" t="s">
        <v>655</v>
      </c>
      <c r="C117" s="146" t="s">
        <v>656</v>
      </c>
      <c r="D117" s="310" t="s">
        <v>657</v>
      </c>
      <c r="E117" s="310"/>
      <c r="F117" s="310"/>
      <c r="G117" s="310"/>
      <c r="H117" s="310"/>
    </row>
    <row r="118" spans="2:8" ht="53.45" customHeight="1">
      <c r="B118" s="149" t="s">
        <v>658</v>
      </c>
      <c r="C118" s="146" t="s">
        <v>659</v>
      </c>
      <c r="D118" s="310" t="s">
        <v>660</v>
      </c>
      <c r="E118" s="310"/>
      <c r="F118" s="310"/>
      <c r="G118" s="310"/>
      <c r="H118" s="310"/>
    </row>
    <row r="119" spans="2:8" ht="53.45" customHeight="1">
      <c r="B119" s="149" t="s">
        <v>661</v>
      </c>
      <c r="C119" s="146" t="s">
        <v>662</v>
      </c>
      <c r="D119" s="310" t="s">
        <v>663</v>
      </c>
      <c r="E119" s="310"/>
      <c r="F119" s="310"/>
      <c r="G119" s="310"/>
      <c r="H119" s="310"/>
    </row>
    <row r="120" spans="2:8" ht="82.15" customHeight="1">
      <c r="B120" s="149" t="s">
        <v>664</v>
      </c>
      <c r="C120" s="146" t="s">
        <v>240</v>
      </c>
      <c r="D120" s="310" t="s">
        <v>665</v>
      </c>
      <c r="E120" s="310"/>
      <c r="F120" s="310"/>
      <c r="G120" s="310"/>
      <c r="H120" s="310"/>
    </row>
    <row r="121" spans="2:8" ht="53.45" customHeight="1">
      <c r="B121" s="149" t="s">
        <v>666</v>
      </c>
      <c r="C121" s="146" t="s">
        <v>667</v>
      </c>
      <c r="D121" s="310" t="s">
        <v>668</v>
      </c>
      <c r="E121" s="310"/>
      <c r="F121" s="310"/>
      <c r="G121" s="310"/>
      <c r="H121" s="310"/>
    </row>
    <row r="122" spans="2:8" ht="53.45" customHeight="1">
      <c r="B122" s="149" t="s">
        <v>669</v>
      </c>
      <c r="C122" s="146" t="s">
        <v>670</v>
      </c>
      <c r="D122" s="310" t="s">
        <v>671</v>
      </c>
      <c r="E122" s="310"/>
      <c r="F122" s="310"/>
      <c r="G122" s="310"/>
      <c r="H122" s="310"/>
    </row>
    <row r="123" spans="2:8" ht="12.75">
      <c r="B123" s="150" t="s">
        <v>492</v>
      </c>
      <c r="C123" s="306" t="s">
        <v>672</v>
      </c>
      <c r="D123" s="306"/>
      <c r="E123" s="306"/>
      <c r="F123" s="306"/>
      <c r="G123" s="306"/>
      <c r="H123" s="306"/>
    </row>
    <row r="124" spans="2:8" ht="25.5">
      <c r="B124" s="149" t="s">
        <v>494</v>
      </c>
      <c r="C124" s="146" t="s">
        <v>673</v>
      </c>
      <c r="D124" s="307" t="s">
        <v>674</v>
      </c>
      <c r="E124" s="308"/>
      <c r="F124" s="308"/>
      <c r="G124" s="308"/>
      <c r="H124" s="309"/>
    </row>
    <row r="125" spans="2:8" ht="12.75">
      <c r="B125" s="150" t="s">
        <v>500</v>
      </c>
      <c r="C125" s="306" t="s">
        <v>675</v>
      </c>
      <c r="D125" s="306"/>
      <c r="E125" s="306"/>
      <c r="F125" s="306"/>
      <c r="G125" s="306"/>
      <c r="H125" s="306"/>
    </row>
    <row r="126" spans="2:8" ht="15" customHeight="1">
      <c r="B126" s="150" t="s">
        <v>502</v>
      </c>
      <c r="C126" s="306" t="s">
        <v>208</v>
      </c>
      <c r="D126" s="306"/>
      <c r="E126" s="306"/>
      <c r="F126" s="306"/>
      <c r="G126" s="306"/>
      <c r="H126" s="306"/>
    </row>
    <row r="127" spans="2:8" ht="15" customHeight="1">
      <c r="B127" s="149" t="s">
        <v>505</v>
      </c>
      <c r="C127" s="146" t="s">
        <v>609</v>
      </c>
      <c r="D127" s="310" t="s">
        <v>610</v>
      </c>
      <c r="E127" s="310"/>
      <c r="F127" s="310"/>
      <c r="G127" s="310"/>
      <c r="H127" s="310"/>
    </row>
    <row r="128" spans="2:8" ht="12.75">
      <c r="B128" s="149" t="s">
        <v>508</v>
      </c>
      <c r="C128" s="146" t="s">
        <v>612</v>
      </c>
      <c r="D128" s="310" t="s">
        <v>613</v>
      </c>
      <c r="E128" s="310"/>
      <c r="F128" s="310"/>
      <c r="G128" s="310"/>
      <c r="H128" s="310"/>
    </row>
    <row r="129" spans="2:8" ht="12.75">
      <c r="B129" s="149" t="s">
        <v>511</v>
      </c>
      <c r="C129" s="146" t="s">
        <v>615</v>
      </c>
      <c r="D129" s="316" t="s">
        <v>616</v>
      </c>
      <c r="E129" s="317"/>
      <c r="F129" s="317"/>
      <c r="G129" s="317"/>
      <c r="H129" s="318"/>
    </row>
    <row r="130" spans="2:8" ht="15" customHeight="1">
      <c r="B130" s="150" t="s">
        <v>502</v>
      </c>
      <c r="C130" s="306" t="s">
        <v>211</v>
      </c>
      <c r="D130" s="306"/>
      <c r="E130" s="306"/>
      <c r="F130" s="306"/>
      <c r="G130" s="306"/>
      <c r="H130" s="306"/>
    </row>
    <row r="131" spans="2:8" ht="15" customHeight="1">
      <c r="B131" s="149" t="s">
        <v>505</v>
      </c>
      <c r="C131" s="146" t="s">
        <v>609</v>
      </c>
      <c r="D131" s="310" t="s">
        <v>617</v>
      </c>
      <c r="E131" s="310"/>
      <c r="F131" s="310"/>
      <c r="G131" s="310"/>
      <c r="H131" s="310"/>
    </row>
    <row r="132" spans="2:8" ht="12.75">
      <c r="B132" s="149" t="s">
        <v>508</v>
      </c>
      <c r="C132" s="146" t="s">
        <v>612</v>
      </c>
      <c r="D132" s="310" t="s">
        <v>618</v>
      </c>
      <c r="E132" s="310"/>
      <c r="F132" s="310"/>
      <c r="G132" s="310"/>
      <c r="H132" s="310"/>
    </row>
    <row r="133" spans="2:8" ht="12.75">
      <c r="B133" s="149" t="s">
        <v>511</v>
      </c>
      <c r="C133" s="146" t="s">
        <v>615</v>
      </c>
      <c r="D133" s="316" t="s">
        <v>616</v>
      </c>
      <c r="E133" s="317"/>
      <c r="F133" s="317"/>
      <c r="G133" s="317"/>
      <c r="H133" s="318"/>
    </row>
    <row r="134" spans="2:8" ht="15" customHeight="1">
      <c r="B134" s="150" t="s">
        <v>502</v>
      </c>
      <c r="C134" s="306" t="s">
        <v>212</v>
      </c>
      <c r="D134" s="306"/>
      <c r="E134" s="306"/>
      <c r="F134" s="306"/>
      <c r="G134" s="306"/>
      <c r="H134" s="306"/>
    </row>
    <row r="135" spans="2:8" ht="15" customHeight="1">
      <c r="B135" s="149" t="s">
        <v>505</v>
      </c>
      <c r="C135" s="146" t="s">
        <v>609</v>
      </c>
      <c r="D135" s="310" t="s">
        <v>619</v>
      </c>
      <c r="E135" s="310"/>
      <c r="F135" s="310"/>
      <c r="G135" s="310"/>
      <c r="H135" s="310"/>
    </row>
    <row r="136" spans="2:8" ht="12.75">
      <c r="B136" s="149" t="s">
        <v>508</v>
      </c>
      <c r="C136" s="146" t="s">
        <v>612</v>
      </c>
      <c r="D136" s="310" t="s">
        <v>620</v>
      </c>
      <c r="E136" s="310"/>
      <c r="F136" s="310"/>
      <c r="G136" s="310"/>
      <c r="H136" s="310"/>
    </row>
    <row r="137" spans="2:8" ht="12.75">
      <c r="B137" s="149" t="s">
        <v>511</v>
      </c>
      <c r="C137" s="146" t="s">
        <v>615</v>
      </c>
      <c r="D137" s="316" t="s">
        <v>616</v>
      </c>
      <c r="E137" s="317"/>
      <c r="F137" s="317"/>
      <c r="G137" s="317"/>
      <c r="H137" s="318"/>
    </row>
    <row r="138" spans="2:8" ht="15" customHeight="1">
      <c r="C138" s="42"/>
      <c r="D138" s="154"/>
      <c r="E138" s="154"/>
      <c r="F138" s="154"/>
      <c r="G138" s="154"/>
      <c r="H138" s="154"/>
    </row>
    <row r="139" spans="2:8" ht="30" customHeight="1">
      <c r="B139" s="337" t="s">
        <v>676</v>
      </c>
      <c r="C139" s="338"/>
      <c r="D139" s="338"/>
      <c r="E139" s="338"/>
      <c r="F139" s="338"/>
      <c r="G139" s="338"/>
      <c r="H139" s="338"/>
    </row>
    <row r="140" spans="2:8" ht="79.900000000000006" customHeight="1">
      <c r="B140" s="339" t="s">
        <v>677</v>
      </c>
      <c r="C140" s="340"/>
      <c r="D140" s="340"/>
      <c r="E140" s="340"/>
      <c r="F140" s="340"/>
      <c r="G140" s="340"/>
      <c r="H140" s="341"/>
    </row>
    <row r="141" spans="2:8" ht="15" customHeight="1">
      <c r="C141" s="42"/>
      <c r="D141" s="154"/>
      <c r="E141" s="154"/>
      <c r="F141" s="154"/>
      <c r="G141" s="154"/>
      <c r="H141" s="154"/>
    </row>
    <row r="142" spans="2:8" ht="36.6" customHeight="1">
      <c r="B142" s="337" t="s">
        <v>678</v>
      </c>
      <c r="C142" s="338"/>
      <c r="D142" s="338"/>
      <c r="E142" s="338"/>
      <c r="F142" s="338"/>
      <c r="G142" s="338"/>
      <c r="H142" s="338"/>
    </row>
    <row r="143" spans="2:8" ht="85.15" customHeight="1">
      <c r="B143" s="339" t="s">
        <v>679</v>
      </c>
      <c r="C143" s="340"/>
      <c r="D143" s="340"/>
      <c r="E143" s="340"/>
      <c r="F143" s="340"/>
      <c r="G143" s="340"/>
      <c r="H143" s="341"/>
    </row>
    <row r="144" spans="2:8" ht="15" customHeight="1">
      <c r="C144" s="42"/>
      <c r="D144" s="154"/>
      <c r="E144" s="154"/>
      <c r="F144" s="154"/>
      <c r="G144" s="154"/>
      <c r="H144" s="154"/>
    </row>
    <row r="145" ht="15" hidden="1" customHeight="1"/>
    <row r="146" ht="15" hidden="1" customHeight="1"/>
    <row r="147" ht="15" hidden="1" customHeight="1"/>
    <row r="148" ht="15" hidden="1" customHeight="1"/>
    <row r="149" ht="15" hidden="1" customHeight="1"/>
    <row r="150" ht="15" hidden="1" customHeight="1"/>
    <row r="151" ht="15" hidden="1" customHeight="1"/>
    <row r="152" ht="15" hidden="1" customHeight="1"/>
    <row r="153" ht="15" hidden="1" customHeight="1"/>
    <row r="154" ht="15" hidden="1" customHeight="1"/>
    <row r="155" ht="15" hidden="1" customHeight="1"/>
    <row r="156" ht="15" hidden="1" customHeight="1"/>
    <row r="157" ht="15" hidden="1" customHeight="1"/>
    <row r="158" ht="15" hidden="1" customHeight="1"/>
    <row r="159" ht="15" hidden="1" customHeight="1"/>
    <row r="160" ht="15" hidden="1" customHeight="1"/>
    <row r="161" ht="15" hidden="1" customHeight="1"/>
    <row r="162" ht="15" hidden="1"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sheetData>
  <sheetProtection algorithmName="SHA-512" hashValue="Uki5NomIIaVCfV19SYF8knjU9q20SJdlpHa6aQpbRuFVSacbCTBZgWdS5eV11AdQQPC0tancccqPbFDs8FFdbA==" saltValue="qPZdpBWLpZGflLlPkDd1eg==" spinCount="100000" sheet="1" objects="1" scenarios="1"/>
  <mergeCells count="142">
    <mergeCell ref="B139:H139"/>
    <mergeCell ref="B140:H140"/>
    <mergeCell ref="B142:H142"/>
    <mergeCell ref="B143:H143"/>
    <mergeCell ref="B7:H7"/>
    <mergeCell ref="C102:H102"/>
    <mergeCell ref="B35:B39"/>
    <mergeCell ref="D36:H36"/>
    <mergeCell ref="D37:H37"/>
    <mergeCell ref="D38:H38"/>
    <mergeCell ref="D39:H39"/>
    <mergeCell ref="C35:H35"/>
    <mergeCell ref="D8:H8"/>
    <mergeCell ref="C9:H9"/>
    <mergeCell ref="D16:H16"/>
    <mergeCell ref="D17:H17"/>
    <mergeCell ref="D18:H18"/>
    <mergeCell ref="D19:H19"/>
    <mergeCell ref="D20:H20"/>
    <mergeCell ref="D14:H14"/>
    <mergeCell ref="D45:H45"/>
    <mergeCell ref="D47:H47"/>
    <mergeCell ref="D48:H48"/>
    <mergeCell ref="D67:H67"/>
    <mergeCell ref="B6:H6"/>
    <mergeCell ref="B1:C3"/>
    <mergeCell ref="D1:F3"/>
    <mergeCell ref="B4:H4"/>
    <mergeCell ref="D11:H11"/>
    <mergeCell ref="C10:H10"/>
    <mergeCell ref="D44:H44"/>
    <mergeCell ref="D42:H42"/>
    <mergeCell ref="D23:H23"/>
    <mergeCell ref="D25:H25"/>
    <mergeCell ref="D26:H26"/>
    <mergeCell ref="D27:H27"/>
    <mergeCell ref="D28:H28"/>
    <mergeCell ref="C24:H24"/>
    <mergeCell ref="C43:H43"/>
    <mergeCell ref="D22:H22"/>
    <mergeCell ref="D33:H33"/>
    <mergeCell ref="D40:H40"/>
    <mergeCell ref="D41:H41"/>
    <mergeCell ref="D29:H29"/>
    <mergeCell ref="D30:H30"/>
    <mergeCell ref="D31:H31"/>
    <mergeCell ref="D32:H32"/>
    <mergeCell ref="D34:H34"/>
    <mergeCell ref="C90:H90"/>
    <mergeCell ref="D55:H55"/>
    <mergeCell ref="D57:H57"/>
    <mergeCell ref="D58:H58"/>
    <mergeCell ref="D59:H59"/>
    <mergeCell ref="D62:H62"/>
    <mergeCell ref="D63:H63"/>
    <mergeCell ref="C81:H81"/>
    <mergeCell ref="C85:H85"/>
    <mergeCell ref="D74:H74"/>
    <mergeCell ref="D68:H68"/>
    <mergeCell ref="D91:H91"/>
    <mergeCell ref="D100:H100"/>
    <mergeCell ref="D104:H104"/>
    <mergeCell ref="D105:H105"/>
    <mergeCell ref="D69:H69"/>
    <mergeCell ref="D70:H70"/>
    <mergeCell ref="D71:H71"/>
    <mergeCell ref="D72:H72"/>
    <mergeCell ref="D73:H73"/>
    <mergeCell ref="D99:H99"/>
    <mergeCell ref="D76:H76"/>
    <mergeCell ref="D78:H78"/>
    <mergeCell ref="D79:H79"/>
    <mergeCell ref="D80:H80"/>
    <mergeCell ref="D82:H82"/>
    <mergeCell ref="D87:H87"/>
    <mergeCell ref="D88:H88"/>
    <mergeCell ref="D92:H92"/>
    <mergeCell ref="C94:H94"/>
    <mergeCell ref="D95:H95"/>
    <mergeCell ref="D96:H96"/>
    <mergeCell ref="C83:H83"/>
    <mergeCell ref="D97:H97"/>
    <mergeCell ref="C98:H98"/>
    <mergeCell ref="D93:H93"/>
    <mergeCell ref="B101:H101"/>
    <mergeCell ref="B113:B115"/>
    <mergeCell ref="D113:H115"/>
    <mergeCell ref="D116:H116"/>
    <mergeCell ref="D117:H117"/>
    <mergeCell ref="D118:H118"/>
    <mergeCell ref="D119:H119"/>
    <mergeCell ref="D109:H109"/>
    <mergeCell ref="D111:H111"/>
    <mergeCell ref="D110:H110"/>
    <mergeCell ref="C112:H112"/>
    <mergeCell ref="C46:H46"/>
    <mergeCell ref="C56:H56"/>
    <mergeCell ref="C60:H60"/>
    <mergeCell ref="C75:H75"/>
    <mergeCell ref="C77:H77"/>
    <mergeCell ref="D65:H65"/>
    <mergeCell ref="D66:H66"/>
    <mergeCell ref="C64:H64"/>
    <mergeCell ref="D89:H89"/>
    <mergeCell ref="D84:H84"/>
    <mergeCell ref="C86:H86"/>
    <mergeCell ref="D129:H129"/>
    <mergeCell ref="D133:H133"/>
    <mergeCell ref="D137:H137"/>
    <mergeCell ref="D132:H132"/>
    <mergeCell ref="C134:H134"/>
    <mergeCell ref="D135:H135"/>
    <mergeCell ref="D136:H136"/>
    <mergeCell ref="C126:H126"/>
    <mergeCell ref="D127:H127"/>
    <mergeCell ref="D128:H128"/>
    <mergeCell ref="C130:H130"/>
    <mergeCell ref="D131:H131"/>
    <mergeCell ref="G1:H3"/>
    <mergeCell ref="C123:H123"/>
    <mergeCell ref="D124:H124"/>
    <mergeCell ref="C125:H125"/>
    <mergeCell ref="D122:H122"/>
    <mergeCell ref="C113:C115"/>
    <mergeCell ref="D120:H120"/>
    <mergeCell ref="D121:H121"/>
    <mergeCell ref="D106:H106"/>
    <mergeCell ref="D107:H107"/>
    <mergeCell ref="D108:H108"/>
    <mergeCell ref="B5:H5"/>
    <mergeCell ref="C103:H103"/>
    <mergeCell ref="C12:H12"/>
    <mergeCell ref="D13:H13"/>
    <mergeCell ref="C15:H15"/>
    <mergeCell ref="C21:H21"/>
    <mergeCell ref="D49:H49"/>
    <mergeCell ref="D50:H50"/>
    <mergeCell ref="D51:H51"/>
    <mergeCell ref="D52:H52"/>
    <mergeCell ref="D53:H53"/>
    <mergeCell ref="D54:H54"/>
    <mergeCell ref="C61:H61"/>
  </mergeCells>
  <dataValidations disablePrompts="1" count="3">
    <dataValidation allowBlank="1" showInputMessage="1" showErrorMessage="1" prompt="Clasificación temática general como ayuda para agrupar y buscar conjuntos de datos disponibles." sqref="C28" xr:uid="{00000000-0002-0000-0600-000000000000}"/>
    <dataValidation allowBlank="1" showInputMessage="1" showErrorMessage="1" prompt="Incluir el nombre y la descripción de la categoría que se considere pertinente asociar a la especificación técnica, y que no se encuentre entre las anteriores." sqref="C29" xr:uid="{00000000-0002-0000-0600-000001000000}"/>
    <dataValidation allowBlank="1" showErrorMessage="1" sqref="C30 C104:C109" xr:uid="{00000000-0002-0000-0600-000002000000}"/>
  </dataValidations>
  <printOptions horizontalCentered="1"/>
  <pageMargins left="0.39370078740157483" right="0.39370078740157483" top="0.78740157480314965" bottom="0.39370078740157483" header="0" footer="0"/>
  <pageSetup scale="80" orientation="portrait" r:id="rId1"/>
  <ignoredErrors>
    <ignoredError sqref="B9 B24 B46 B98 B102 B116:B125 B81:B88 B90:B92 B94:B96"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85ea0d07-c65e-432f-874f-c052281764ec</VariationsItemGroupID>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C35A53DA876E443B120225AA2D2DE91" ma:contentTypeVersion="10" ma:contentTypeDescription="Crear nuevo documento." ma:contentTypeScope="" ma:versionID="4531bf9c2ba2d67423da3f4db5fc29a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6db4f0f18ecffd3d1eb24f17ad309fa"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0FBE58-D292-4AA6-9EA8-1EA2E4DBC7DE}"/>
</file>

<file path=customXml/itemProps2.xml><?xml version="1.0" encoding="utf-8"?>
<ds:datastoreItem xmlns:ds="http://schemas.openxmlformats.org/officeDocument/2006/customXml" ds:itemID="{BAAAC632-0120-4907-B9DA-17F3A933024A}"/>
</file>

<file path=customXml/itemProps3.xml><?xml version="1.0" encoding="utf-8"?>
<ds:datastoreItem xmlns:ds="http://schemas.openxmlformats.org/officeDocument/2006/customXml" ds:itemID="{938CFC6A-291C-443E-B980-A5B305F4624E}"/>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
  <cp:revision/>
  <dcterms:created xsi:type="dcterms:W3CDTF">2013-10-03T14:22:21Z</dcterms:created>
  <dcterms:modified xsi:type="dcterms:W3CDTF">2023-11-02T16:26:56Z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0x0101009C35A53DA876E443B120225AA2D2DE91</vt:lpwstr>
  </property>
</Properties>
</file>